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МагнитЭнерго\РЕАЛИЗАЦИЯ\Полезный отпуск_инфо для сайта\"/>
    </mc:Choice>
  </mc:AlternateContent>
  <bookViews>
    <workbookView xWindow="0" yWindow="0" windowWidth="28800" windowHeight="11700" activeTab="11"/>
  </bookViews>
  <sheets>
    <sheet name="январь" sheetId="2" r:id="rId1"/>
    <sheet name="февраль" sheetId="3" r:id="rId2"/>
    <sheet name="март" sheetId="4" r:id="rId3"/>
    <sheet name="апрель" sheetId="5" r:id="rId4"/>
    <sheet name="май" sheetId="6" r:id="rId5"/>
    <sheet name="июнь" sheetId="7" r:id="rId6"/>
    <sheet name="июль" sheetId="8" r:id="rId7"/>
    <sheet name="август" sheetId="9" r:id="rId8"/>
    <sheet name="сентябрь" sheetId="10" r:id="rId9"/>
    <sheet name="октябрь" sheetId="11" r:id="rId10"/>
    <sheet name="ноябрь" sheetId="12" r:id="rId11"/>
    <sheet name="декабрь" sheetId="13" r:id="rId12"/>
  </sheets>
  <definedNames>
    <definedName name="_xlnm._FilterDatabase" localSheetId="11" hidden="1">декабрь!$A$6:$P$75</definedName>
  </definedNames>
  <calcPr calcId="162913"/>
</workbook>
</file>

<file path=xl/calcChain.xml><?xml version="1.0" encoding="utf-8"?>
<calcChain xmlns="http://schemas.openxmlformats.org/spreadsheetml/2006/main">
  <c r="F143" i="13" l="1"/>
  <c r="H143" i="13"/>
  <c r="D143" i="13"/>
  <c r="D147" i="13" s="1"/>
  <c r="C143" i="13"/>
  <c r="F147" i="13" l="1"/>
  <c r="C147" i="13"/>
  <c r="I143" i="13"/>
  <c r="I147" i="13" s="1"/>
  <c r="H147" i="13"/>
  <c r="E143" i="13"/>
  <c r="E147" i="13" s="1"/>
  <c r="G139" i="12"/>
  <c r="G140" i="12" s="1"/>
  <c r="G135" i="12"/>
  <c r="G136" i="12" s="1"/>
  <c r="G129" i="12"/>
  <c r="G130" i="12" s="1"/>
  <c r="G127" i="12"/>
  <c r="G128" i="12" s="1"/>
  <c r="G123" i="12"/>
  <c r="G124" i="12" s="1"/>
  <c r="G121" i="12"/>
  <c r="G122" i="12" s="1"/>
  <c r="G117" i="12"/>
  <c r="G118" i="12" s="1"/>
  <c r="G115" i="12"/>
  <c r="G116" i="12" s="1"/>
  <c r="G111" i="12"/>
  <c r="G112" i="12" s="1"/>
  <c r="G109" i="12"/>
  <c r="G110" i="12" s="1"/>
  <c r="G105" i="12"/>
  <c r="G106" i="12" s="1"/>
  <c r="G103" i="12"/>
  <c r="G104" i="12" s="1"/>
  <c r="G99" i="12"/>
  <c r="G100" i="12" s="1"/>
  <c r="G97" i="12"/>
  <c r="G98" i="12" s="1"/>
  <c r="G91" i="12"/>
  <c r="G92" i="12" s="1"/>
  <c r="G85" i="12"/>
  <c r="G86" i="12" s="1"/>
  <c r="G77" i="12"/>
  <c r="G78" i="12" s="1"/>
  <c r="G71" i="12"/>
  <c r="G72" i="12" s="1"/>
  <c r="G67" i="12"/>
  <c r="G68" i="12" s="1"/>
  <c r="G61" i="12"/>
  <c r="G62" i="12" s="1"/>
  <c r="G59" i="12"/>
  <c r="G60" i="12" s="1"/>
  <c r="G37" i="12"/>
  <c r="G38" i="12" s="1"/>
  <c r="G35" i="12"/>
  <c r="G36" i="12" s="1"/>
  <c r="G33" i="12"/>
  <c r="G34" i="12" s="1"/>
  <c r="G29" i="12"/>
  <c r="G30" i="12" s="1"/>
  <c r="G25" i="12"/>
  <c r="G26" i="12" s="1"/>
  <c r="G21" i="12"/>
  <c r="G22" i="12" s="1"/>
  <c r="G19" i="12"/>
  <c r="G20" i="12" s="1"/>
  <c r="G17" i="12"/>
  <c r="G18" i="12" s="1"/>
  <c r="G15" i="12"/>
  <c r="G16" i="12" s="1"/>
  <c r="G13" i="12"/>
  <c r="G14" i="12" s="1"/>
  <c r="G11" i="12"/>
  <c r="G12" i="12" s="1"/>
  <c r="G9" i="12"/>
  <c r="G143" i="13" l="1"/>
  <c r="K143" i="13"/>
  <c r="K147" i="13" s="1"/>
  <c r="J143" i="13"/>
  <c r="J147" i="13" s="1"/>
  <c r="G147" i="13"/>
  <c r="L17" i="12"/>
  <c r="L18" i="12" s="1"/>
  <c r="L25" i="12"/>
  <c r="L26" i="12" s="1"/>
  <c r="L35" i="12"/>
  <c r="L36" i="12" s="1"/>
  <c r="L63" i="12"/>
  <c r="L64" i="12" s="1"/>
  <c r="G41" i="12"/>
  <c r="G42" i="12" s="1"/>
  <c r="G55" i="12"/>
  <c r="G56" i="12" s="1"/>
  <c r="L31" i="12"/>
  <c r="L32" i="12" s="1"/>
  <c r="G137" i="12"/>
  <c r="G138" i="12" s="1"/>
  <c r="E141" i="12"/>
  <c r="G27" i="12"/>
  <c r="G28" i="12" s="1"/>
  <c r="L11" i="12"/>
  <c r="L12" i="12" s="1"/>
  <c r="G73" i="12"/>
  <c r="G74" i="12" s="1"/>
  <c r="G47" i="12"/>
  <c r="G48" i="12" s="1"/>
  <c r="D141" i="12"/>
  <c r="L41" i="12"/>
  <c r="L42" i="12" s="1"/>
  <c r="G45" i="12"/>
  <c r="G46" i="12" s="1"/>
  <c r="L37" i="12"/>
  <c r="L38" i="12" s="1"/>
  <c r="G39" i="12"/>
  <c r="G40" i="12" s="1"/>
  <c r="G43" i="12"/>
  <c r="G44" i="12" s="1"/>
  <c r="L9" i="12"/>
  <c r="G31" i="12"/>
  <c r="G32" i="12" s="1"/>
  <c r="L75" i="12"/>
  <c r="L76" i="12" s="1"/>
  <c r="G49" i="12"/>
  <c r="G50" i="12" s="1"/>
  <c r="G51" i="12"/>
  <c r="G52" i="12" s="1"/>
  <c r="G57" i="12"/>
  <c r="G58" i="12" s="1"/>
  <c r="L77" i="12"/>
  <c r="L78" i="12" s="1"/>
  <c r="L47" i="12"/>
  <c r="L48" i="12" s="1"/>
  <c r="L89" i="12"/>
  <c r="L90" i="12" s="1"/>
  <c r="L81" i="12"/>
  <c r="L82" i="12" s="1"/>
  <c r="L103" i="12"/>
  <c r="L104" i="12" s="1"/>
  <c r="L55" i="12"/>
  <c r="L56" i="12" s="1"/>
  <c r="L107" i="12"/>
  <c r="L108" i="12" s="1"/>
  <c r="L61" i="12"/>
  <c r="L62" i="12" s="1"/>
  <c r="G53" i="12"/>
  <c r="G54" i="12" s="1"/>
  <c r="G101" i="12"/>
  <c r="G102" i="12" s="1"/>
  <c r="G69" i="12"/>
  <c r="G70" i="12" s="1"/>
  <c r="G89" i="12"/>
  <c r="G90" i="12" s="1"/>
  <c r="G93" i="12"/>
  <c r="G94" i="12" s="1"/>
  <c r="G113" i="12"/>
  <c r="G114" i="12" s="1"/>
  <c r="L131" i="12"/>
  <c r="L132" i="12" s="1"/>
  <c r="L137" i="12"/>
  <c r="L138" i="12" s="1"/>
  <c r="G125" i="12"/>
  <c r="G126" i="12" s="1"/>
  <c r="L129" i="12"/>
  <c r="L130" i="12" s="1"/>
  <c r="G83" i="12"/>
  <c r="G84" i="12" s="1"/>
  <c r="G95" i="12"/>
  <c r="G96" i="12" s="1"/>
  <c r="L83" i="12"/>
  <c r="L84" i="12" s="1"/>
  <c r="G63" i="12"/>
  <c r="G64" i="12" s="1"/>
  <c r="G81" i="12"/>
  <c r="G82" i="12" s="1"/>
  <c r="G107" i="12"/>
  <c r="G108" i="12" s="1"/>
  <c r="G79" i="12"/>
  <c r="G80" i="12" s="1"/>
  <c r="G119" i="12"/>
  <c r="G120" i="12" s="1"/>
  <c r="G131" i="12"/>
  <c r="G132" i="12" s="1"/>
  <c r="G75" i="12"/>
  <c r="G76" i="12" s="1"/>
  <c r="G87" i="12"/>
  <c r="G88" i="12" s="1"/>
  <c r="G137" i="11"/>
  <c r="G138" i="11" s="1"/>
  <c r="G133" i="11"/>
  <c r="G134" i="11" s="1"/>
  <c r="G127" i="11"/>
  <c r="G128" i="11" s="1"/>
  <c r="G125" i="11"/>
  <c r="G126" i="11" s="1"/>
  <c r="G121" i="11"/>
  <c r="G122" i="11" s="1"/>
  <c r="G119" i="11"/>
  <c r="G120" i="11" s="1"/>
  <c r="G115" i="11"/>
  <c r="G116" i="11" s="1"/>
  <c r="G113" i="11"/>
  <c r="G114" i="11" s="1"/>
  <c r="G109" i="11"/>
  <c r="G110" i="11" s="1"/>
  <c r="G107" i="11"/>
  <c r="G108" i="11" s="1"/>
  <c r="G103" i="11"/>
  <c r="G104" i="11" s="1"/>
  <c r="G101" i="11"/>
  <c r="G102" i="11" s="1"/>
  <c r="G97" i="11"/>
  <c r="G98" i="11" s="1"/>
  <c r="G91" i="11"/>
  <c r="G92" i="11" s="1"/>
  <c r="G61" i="11"/>
  <c r="G62" i="11" s="1"/>
  <c r="G59" i="11"/>
  <c r="G60" i="11" s="1"/>
  <c r="G53" i="11"/>
  <c r="G54" i="11" s="1"/>
  <c r="G51" i="11"/>
  <c r="G52" i="11" s="1"/>
  <c r="G43" i="11"/>
  <c r="G44" i="11" s="1"/>
  <c r="G41" i="11"/>
  <c r="G42" i="11" s="1"/>
  <c r="L69" i="11"/>
  <c r="L70" i="11" s="1"/>
  <c r="G37" i="11"/>
  <c r="G38" i="11" s="1"/>
  <c r="G35" i="11"/>
  <c r="G36" i="11" s="1"/>
  <c r="G33" i="11"/>
  <c r="G34" i="11" s="1"/>
  <c r="G29" i="11"/>
  <c r="G30" i="11" s="1"/>
  <c r="G19" i="11"/>
  <c r="G20" i="11" s="1"/>
  <c r="L9" i="11"/>
  <c r="G9" i="11"/>
  <c r="L143" i="13" l="1"/>
  <c r="L147" i="13" s="1"/>
  <c r="G65" i="12"/>
  <c r="G66" i="12" s="1"/>
  <c r="L15" i="12"/>
  <c r="L16" i="12" s="1"/>
  <c r="L13" i="12"/>
  <c r="L14" i="12" s="1"/>
  <c r="L27" i="12"/>
  <c r="L28" i="12" s="1"/>
  <c r="L105" i="12"/>
  <c r="L106" i="12" s="1"/>
  <c r="L53" i="12"/>
  <c r="L54" i="12" s="1"/>
  <c r="L39" i="12"/>
  <c r="L40" i="12" s="1"/>
  <c r="L51" i="12"/>
  <c r="L52" i="12" s="1"/>
  <c r="L21" i="12"/>
  <c r="L22" i="12" s="1"/>
  <c r="L123" i="12"/>
  <c r="L124" i="12" s="1"/>
  <c r="L85" i="12"/>
  <c r="L86" i="12" s="1"/>
  <c r="L95" i="12"/>
  <c r="L96" i="12" s="1"/>
  <c r="L49" i="12"/>
  <c r="L50" i="12" s="1"/>
  <c r="L59" i="12"/>
  <c r="L60" i="12" s="1"/>
  <c r="L97" i="12"/>
  <c r="L98" i="12" s="1"/>
  <c r="L119" i="12"/>
  <c r="L120" i="12" s="1"/>
  <c r="G133" i="12"/>
  <c r="G134" i="12" s="1"/>
  <c r="L69" i="12"/>
  <c r="L70" i="12" s="1"/>
  <c r="L121" i="12"/>
  <c r="L122" i="12" s="1"/>
  <c r="L117" i="12"/>
  <c r="L118" i="12" s="1"/>
  <c r="L87" i="12"/>
  <c r="L88" i="12" s="1"/>
  <c r="L99" i="12"/>
  <c r="L100" i="12" s="1"/>
  <c r="L45" i="12"/>
  <c r="L46" i="12" s="1"/>
  <c r="L125" i="12"/>
  <c r="L126" i="12" s="1"/>
  <c r="F141" i="12"/>
  <c r="C141" i="12"/>
  <c r="G7" i="12"/>
  <c r="G23" i="12"/>
  <c r="G24" i="12" s="1"/>
  <c r="L71" i="12"/>
  <c r="L72" i="12" s="1"/>
  <c r="L135" i="12"/>
  <c r="L136" i="12" s="1"/>
  <c r="L113" i="12"/>
  <c r="L114" i="12" s="1"/>
  <c r="L115" i="12"/>
  <c r="L116" i="12" s="1"/>
  <c r="L79" i="12"/>
  <c r="L80" i="12" s="1"/>
  <c r="L91" i="12"/>
  <c r="L92" i="12" s="1"/>
  <c r="L43" i="12"/>
  <c r="L44" i="12" s="1"/>
  <c r="L101" i="12"/>
  <c r="L102" i="12" s="1"/>
  <c r="I141" i="12"/>
  <c r="L57" i="12"/>
  <c r="L58" i="12" s="1"/>
  <c r="L111" i="12"/>
  <c r="L112" i="12" s="1"/>
  <c r="L67" i="12"/>
  <c r="L68" i="12" s="1"/>
  <c r="L109" i="12"/>
  <c r="L110" i="12" s="1"/>
  <c r="L127" i="12"/>
  <c r="L128" i="12" s="1"/>
  <c r="L139" i="12"/>
  <c r="L140" i="12" s="1"/>
  <c r="L29" i="12"/>
  <c r="L30" i="12" s="1"/>
  <c r="L33" i="12"/>
  <c r="L34" i="12" s="1"/>
  <c r="L41" i="11"/>
  <c r="L42" i="11" s="1"/>
  <c r="L35" i="11"/>
  <c r="L36" i="11" s="1"/>
  <c r="L51" i="11"/>
  <c r="L52" i="11" s="1"/>
  <c r="G13" i="11"/>
  <c r="G14" i="11" s="1"/>
  <c r="G15" i="11"/>
  <c r="G16" i="11" s="1"/>
  <c r="L59" i="11"/>
  <c r="L60" i="11" s="1"/>
  <c r="L55" i="11"/>
  <c r="L56" i="11" s="1"/>
  <c r="G17" i="11"/>
  <c r="G18" i="11" s="1"/>
  <c r="L21" i="11"/>
  <c r="L22" i="11" s="1"/>
  <c r="L25" i="11"/>
  <c r="L26" i="11" s="1"/>
  <c r="G23" i="11"/>
  <c r="G24" i="11" s="1"/>
  <c r="G63" i="11"/>
  <c r="G64" i="11" s="1"/>
  <c r="L29" i="11"/>
  <c r="L30" i="11" s="1"/>
  <c r="L45" i="11"/>
  <c r="L46" i="11" s="1"/>
  <c r="L63" i="11"/>
  <c r="L64" i="11" s="1"/>
  <c r="L47" i="11"/>
  <c r="L48" i="11" s="1"/>
  <c r="G27" i="11"/>
  <c r="G28" i="11" s="1"/>
  <c r="L33" i="11"/>
  <c r="L34" i="11" s="1"/>
  <c r="G87" i="11"/>
  <c r="G88" i="11" s="1"/>
  <c r="G57" i="11"/>
  <c r="G58" i="11" s="1"/>
  <c r="L93" i="11"/>
  <c r="L94" i="11" s="1"/>
  <c r="G135" i="11"/>
  <c r="G136" i="11" s="1"/>
  <c r="L115" i="11"/>
  <c r="L116" i="11" s="1"/>
  <c r="G11" i="11"/>
  <c r="G12" i="11" s="1"/>
  <c r="G25" i="11"/>
  <c r="G26" i="11" s="1"/>
  <c r="D139" i="11"/>
  <c r="L17" i="11"/>
  <c r="L18" i="11" s="1"/>
  <c r="G49" i="11"/>
  <c r="G50" i="11" s="1"/>
  <c r="L57" i="11"/>
  <c r="L58" i="11" s="1"/>
  <c r="G73" i="11"/>
  <c r="G74" i="11" s="1"/>
  <c r="G123" i="11"/>
  <c r="G124" i="11" s="1"/>
  <c r="G45" i="11"/>
  <c r="G46" i="11" s="1"/>
  <c r="L91" i="11"/>
  <c r="L92" i="11" s="1"/>
  <c r="L49" i="11"/>
  <c r="L50" i="11" s="1"/>
  <c r="G31" i="11"/>
  <c r="G32" i="11" s="1"/>
  <c r="L79" i="11"/>
  <c r="L80" i="11" s="1"/>
  <c r="G81" i="11"/>
  <c r="G82" i="11" s="1"/>
  <c r="G85" i="11"/>
  <c r="G86" i="11" s="1"/>
  <c r="G21" i="11"/>
  <c r="G22" i="11" s="1"/>
  <c r="G105" i="11"/>
  <c r="G106" i="11" s="1"/>
  <c r="F139" i="11"/>
  <c r="G39" i="11"/>
  <c r="G40" i="11" s="1"/>
  <c r="G47" i="11"/>
  <c r="G48" i="11" s="1"/>
  <c r="L75" i="11"/>
  <c r="L76" i="11" s="1"/>
  <c r="G55" i="11"/>
  <c r="G56" i="11" s="1"/>
  <c r="G79" i="11"/>
  <c r="G80" i="11" s="1"/>
  <c r="G99" i="11"/>
  <c r="G100" i="11" s="1"/>
  <c r="G117" i="11"/>
  <c r="G118" i="11" s="1"/>
  <c r="L117" i="11"/>
  <c r="L118" i="11" s="1"/>
  <c r="G77" i="11"/>
  <c r="G78" i="11" s="1"/>
  <c r="G83" i="11"/>
  <c r="G84" i="11" s="1"/>
  <c r="G89" i="11"/>
  <c r="G90" i="11" s="1"/>
  <c r="G95" i="11"/>
  <c r="G96" i="11" s="1"/>
  <c r="G93" i="11"/>
  <c r="G94" i="11" s="1"/>
  <c r="G111" i="11"/>
  <c r="G112" i="11" s="1"/>
  <c r="G129" i="11"/>
  <c r="G130" i="11" s="1"/>
  <c r="L83" i="11"/>
  <c r="L84" i="11" s="1"/>
  <c r="L97" i="11"/>
  <c r="L98" i="11" s="1"/>
  <c r="G75" i="11"/>
  <c r="G76" i="11" s="1"/>
  <c r="G67" i="11"/>
  <c r="G68" i="11" s="1"/>
  <c r="G69" i="11"/>
  <c r="G70" i="11" s="1"/>
  <c r="G137" i="10"/>
  <c r="G138" i="10" s="1"/>
  <c r="G133" i="10"/>
  <c r="G134" i="10" s="1"/>
  <c r="G127" i="10"/>
  <c r="G128" i="10" s="1"/>
  <c r="G125" i="10"/>
  <c r="G126" i="10" s="1"/>
  <c r="G121" i="10"/>
  <c r="G122" i="10" s="1"/>
  <c r="G119" i="10"/>
  <c r="G120" i="10" s="1"/>
  <c r="G115" i="10"/>
  <c r="G116" i="10" s="1"/>
  <c r="G113" i="10"/>
  <c r="G114" i="10" s="1"/>
  <c r="G109" i="10"/>
  <c r="G110" i="10" s="1"/>
  <c r="G107" i="10"/>
  <c r="G108" i="10" s="1"/>
  <c r="G103" i="10"/>
  <c r="G104" i="10" s="1"/>
  <c r="G101" i="10"/>
  <c r="G102" i="10" s="1"/>
  <c r="G97" i="10"/>
  <c r="G98" i="10" s="1"/>
  <c r="G95" i="10"/>
  <c r="G96" i="10" s="1"/>
  <c r="G89" i="10"/>
  <c r="G90" i="10" s="1"/>
  <c r="G85" i="10"/>
  <c r="G86" i="10" s="1"/>
  <c r="G83" i="10"/>
  <c r="G84" i="10" s="1"/>
  <c r="L79" i="10"/>
  <c r="L80" i="10" s="1"/>
  <c r="G79" i="10"/>
  <c r="G80" i="10" s="1"/>
  <c r="G77" i="10"/>
  <c r="G78" i="10" s="1"/>
  <c r="G73" i="10"/>
  <c r="G74" i="10" s="1"/>
  <c r="G67" i="10"/>
  <c r="G68" i="10" s="1"/>
  <c r="G63" i="10"/>
  <c r="G64" i="10" s="1"/>
  <c r="G55" i="10"/>
  <c r="G56" i="10" s="1"/>
  <c r="G53" i="10"/>
  <c r="G54" i="10" s="1"/>
  <c r="G39" i="10"/>
  <c r="G40" i="10" s="1"/>
  <c r="G37" i="10"/>
  <c r="G38" i="10" s="1"/>
  <c r="G35" i="10"/>
  <c r="G36" i="10" s="1"/>
  <c r="G33" i="10"/>
  <c r="G34" i="10" s="1"/>
  <c r="G27" i="10"/>
  <c r="G28" i="10" s="1"/>
  <c r="G25" i="10"/>
  <c r="G26" i="10" s="1"/>
  <c r="G17" i="10"/>
  <c r="G18" i="10" s="1"/>
  <c r="G11" i="10"/>
  <c r="G12" i="10" s="1"/>
  <c r="G9" i="10"/>
  <c r="D139" i="10"/>
  <c r="C139" i="10"/>
  <c r="L23" i="12" l="1"/>
  <c r="L24" i="12" s="1"/>
  <c r="L133" i="12"/>
  <c r="L134" i="12" s="1"/>
  <c r="H141" i="12"/>
  <c r="L7" i="12"/>
  <c r="G141" i="12"/>
  <c r="G8" i="12"/>
  <c r="G10" i="12" s="1"/>
  <c r="J141" i="12"/>
  <c r="L65" i="12"/>
  <c r="L66" i="12" s="1"/>
  <c r="L73" i="12"/>
  <c r="L74" i="12" s="1"/>
  <c r="K141" i="12"/>
  <c r="L93" i="12"/>
  <c r="L94" i="12" s="1"/>
  <c r="L19" i="12"/>
  <c r="L20" i="12" s="1"/>
  <c r="L53" i="11"/>
  <c r="L54" i="11" s="1"/>
  <c r="L137" i="11"/>
  <c r="L138" i="11" s="1"/>
  <c r="L105" i="11"/>
  <c r="L106" i="11" s="1"/>
  <c r="L101" i="11"/>
  <c r="L102" i="11" s="1"/>
  <c r="L67" i="11"/>
  <c r="L68" i="11" s="1"/>
  <c r="L95" i="11"/>
  <c r="L96" i="11" s="1"/>
  <c r="G71" i="11"/>
  <c r="G72" i="11" s="1"/>
  <c r="L123" i="11"/>
  <c r="L124" i="11" s="1"/>
  <c r="L31" i="11"/>
  <c r="L32" i="11" s="1"/>
  <c r="L19" i="11"/>
  <c r="L20" i="11" s="1"/>
  <c r="L125" i="11"/>
  <c r="L126" i="11" s="1"/>
  <c r="L119" i="11"/>
  <c r="L120" i="11" s="1"/>
  <c r="L37" i="11"/>
  <c r="L38" i="11" s="1"/>
  <c r="L121" i="11"/>
  <c r="L122" i="11" s="1"/>
  <c r="L133" i="11"/>
  <c r="L134" i="11" s="1"/>
  <c r="L85" i="11"/>
  <c r="L86" i="11" s="1"/>
  <c r="L111" i="11"/>
  <c r="L112" i="11" s="1"/>
  <c r="L135" i="11"/>
  <c r="L136" i="11" s="1"/>
  <c r="L129" i="11"/>
  <c r="L130" i="11" s="1"/>
  <c r="L89" i="11"/>
  <c r="L90" i="11" s="1"/>
  <c r="L113" i="11"/>
  <c r="L114" i="11" s="1"/>
  <c r="I139" i="11"/>
  <c r="L103" i="11"/>
  <c r="L104" i="11" s="1"/>
  <c r="L73" i="11"/>
  <c r="L74" i="11" s="1"/>
  <c r="H139" i="11"/>
  <c r="L7" i="11"/>
  <c r="G65" i="11"/>
  <c r="G66" i="11" s="1"/>
  <c r="E139" i="11"/>
  <c r="G7" i="11"/>
  <c r="L15" i="11"/>
  <c r="L16" i="11" s="1"/>
  <c r="C139" i="11"/>
  <c r="L27" i="11"/>
  <c r="L28" i="11" s="1"/>
  <c r="L81" i="11"/>
  <c r="L82" i="11" s="1"/>
  <c r="L107" i="11"/>
  <c r="L108" i="11" s="1"/>
  <c r="G131" i="11"/>
  <c r="G132" i="11" s="1"/>
  <c r="L109" i="11"/>
  <c r="L110" i="11" s="1"/>
  <c r="L77" i="11"/>
  <c r="L78" i="11" s="1"/>
  <c r="L13" i="11"/>
  <c r="L14" i="11" s="1"/>
  <c r="L87" i="11"/>
  <c r="L88" i="11" s="1"/>
  <c r="L127" i="11"/>
  <c r="L128" i="11" s="1"/>
  <c r="L99" i="11"/>
  <c r="L100" i="11" s="1"/>
  <c r="L11" i="11"/>
  <c r="L12" i="11" s="1"/>
  <c r="L61" i="11"/>
  <c r="L62" i="11" s="1"/>
  <c r="L43" i="11"/>
  <c r="L44" i="11" s="1"/>
  <c r="L39" i="11"/>
  <c r="L40" i="11" s="1"/>
  <c r="L33" i="10"/>
  <c r="L34" i="10" s="1"/>
  <c r="L39" i="10"/>
  <c r="L40" i="10" s="1"/>
  <c r="L11" i="10"/>
  <c r="L12" i="10" s="1"/>
  <c r="L15" i="10"/>
  <c r="L16" i="10" s="1"/>
  <c r="L25" i="10"/>
  <c r="L26" i="10" s="1"/>
  <c r="L13" i="10"/>
  <c r="L14" i="10" s="1"/>
  <c r="G23" i="10"/>
  <c r="G24" i="10" s="1"/>
  <c r="L31" i="10"/>
  <c r="L32" i="10" s="1"/>
  <c r="L9" i="10"/>
  <c r="L29" i="10"/>
  <c r="L30" i="10" s="1"/>
  <c r="G21" i="10"/>
  <c r="G22" i="10" s="1"/>
  <c r="L23" i="10"/>
  <c r="L24" i="10" s="1"/>
  <c r="L41" i="10"/>
  <c r="L42" i="10" s="1"/>
  <c r="L43" i="10"/>
  <c r="L44" i="10" s="1"/>
  <c r="G65" i="10"/>
  <c r="G66" i="10" s="1"/>
  <c r="G7" i="10"/>
  <c r="L57" i="10"/>
  <c r="L58" i="10" s="1"/>
  <c r="L83" i="10"/>
  <c r="L84" i="10" s="1"/>
  <c r="L47" i="10"/>
  <c r="L48" i="10" s="1"/>
  <c r="G49" i="10"/>
  <c r="G50" i="10" s="1"/>
  <c r="G57" i="10"/>
  <c r="G58" i="10" s="1"/>
  <c r="G111" i="10"/>
  <c r="G112" i="10" s="1"/>
  <c r="G15" i="10"/>
  <c r="G16" i="10" s="1"/>
  <c r="G31" i="10"/>
  <c r="G32" i="10" s="1"/>
  <c r="G51" i="10"/>
  <c r="G52" i="10" s="1"/>
  <c r="L77" i="10"/>
  <c r="L78" i="10" s="1"/>
  <c r="L107" i="10"/>
  <c r="L108" i="10" s="1"/>
  <c r="G47" i="10"/>
  <c r="G48" i="10" s="1"/>
  <c r="G29" i="10"/>
  <c r="G30" i="10" s="1"/>
  <c r="G69" i="10"/>
  <c r="G70" i="10" s="1"/>
  <c r="G61" i="10"/>
  <c r="G62" i="10" s="1"/>
  <c r="L51" i="10"/>
  <c r="L52" i="10" s="1"/>
  <c r="G13" i="10"/>
  <c r="G14" i="10" s="1"/>
  <c r="G19" i="10"/>
  <c r="G20" i="10" s="1"/>
  <c r="L95" i="10"/>
  <c r="L96" i="10" s="1"/>
  <c r="G87" i="10"/>
  <c r="G88" i="10" s="1"/>
  <c r="G129" i="10"/>
  <c r="G130" i="10" s="1"/>
  <c r="L71" i="10"/>
  <c r="L72" i="10" s="1"/>
  <c r="G45" i="10"/>
  <c r="G46" i="10" s="1"/>
  <c r="L53" i="10"/>
  <c r="L54" i="10" s="1"/>
  <c r="G105" i="10"/>
  <c r="G106" i="10" s="1"/>
  <c r="L87" i="10"/>
  <c r="L88" i="10" s="1"/>
  <c r="L69" i="10"/>
  <c r="L70" i="10" s="1"/>
  <c r="L75" i="10"/>
  <c r="L76" i="10" s="1"/>
  <c r="L123" i="10"/>
  <c r="L124" i="10" s="1"/>
  <c r="G99" i="10"/>
  <c r="G100" i="10" s="1"/>
  <c r="G123" i="10"/>
  <c r="G124" i="10" s="1"/>
  <c r="L115" i="10"/>
  <c r="L116" i="10" s="1"/>
  <c r="G43" i="10"/>
  <c r="G44" i="10" s="1"/>
  <c r="G59" i="10"/>
  <c r="G60" i="10" s="1"/>
  <c r="L117" i="10"/>
  <c r="L118" i="10" s="1"/>
  <c r="G93" i="10"/>
  <c r="G94" i="10" s="1"/>
  <c r="G135" i="10"/>
  <c r="G136" i="10" s="1"/>
  <c r="L111" i="10"/>
  <c r="L112" i="10" s="1"/>
  <c r="G117" i="10"/>
  <c r="G118" i="10" s="1"/>
  <c r="G41" i="10"/>
  <c r="G42" i="10" s="1"/>
  <c r="L93" i="10"/>
  <c r="L94" i="10" s="1"/>
  <c r="L109" i="10"/>
  <c r="L110" i="10" s="1"/>
  <c r="G71" i="10"/>
  <c r="G72" i="10" s="1"/>
  <c r="G75" i="10"/>
  <c r="G76" i="10" s="1"/>
  <c r="G81" i="10"/>
  <c r="G82" i="10" s="1"/>
  <c r="D139" i="9"/>
  <c r="E139" i="9"/>
  <c r="F139" i="9"/>
  <c r="H139" i="9"/>
  <c r="I139" i="9"/>
  <c r="J139" i="9"/>
  <c r="K139" i="9"/>
  <c r="C139" i="9"/>
  <c r="G137" i="9"/>
  <c r="G138" i="9" s="1"/>
  <c r="G133" i="9"/>
  <c r="G134" i="9" s="1"/>
  <c r="G127" i="9"/>
  <c r="G128" i="9" s="1"/>
  <c r="G125" i="9"/>
  <c r="G126" i="9" s="1"/>
  <c r="G121" i="9"/>
  <c r="G122" i="9" s="1"/>
  <c r="G119" i="9"/>
  <c r="G120" i="9" s="1"/>
  <c r="G115" i="9"/>
  <c r="G116" i="9" s="1"/>
  <c r="G113" i="9"/>
  <c r="G114" i="9" s="1"/>
  <c r="G109" i="9"/>
  <c r="G110" i="9" s="1"/>
  <c r="G107" i="9"/>
  <c r="G108" i="9" s="1"/>
  <c r="G103" i="9"/>
  <c r="G104" i="9" s="1"/>
  <c r="G101" i="9"/>
  <c r="G102" i="9" s="1"/>
  <c r="G97" i="9"/>
  <c r="G98" i="9" s="1"/>
  <c r="G95" i="9"/>
  <c r="G96" i="9" s="1"/>
  <c r="G91" i="9"/>
  <c r="G92" i="9" s="1"/>
  <c r="G89" i="9"/>
  <c r="G90" i="9" s="1"/>
  <c r="G85" i="9"/>
  <c r="G86" i="9" s="1"/>
  <c r="G83" i="9"/>
  <c r="G84" i="9" s="1"/>
  <c r="G79" i="9"/>
  <c r="G80" i="9" s="1"/>
  <c r="G77" i="9"/>
  <c r="G78" i="9" s="1"/>
  <c r="G73" i="9"/>
  <c r="G74" i="9" s="1"/>
  <c r="G53" i="9"/>
  <c r="G54" i="9" s="1"/>
  <c r="G47" i="9"/>
  <c r="G48" i="9" s="1"/>
  <c r="G45" i="9"/>
  <c r="G46" i="9" s="1"/>
  <c r="G43" i="9"/>
  <c r="G44" i="9" s="1"/>
  <c r="G31" i="9"/>
  <c r="G32" i="9" s="1"/>
  <c r="G27" i="9"/>
  <c r="G28" i="9" s="1"/>
  <c r="G25" i="9"/>
  <c r="G26" i="9" s="1"/>
  <c r="G21" i="9"/>
  <c r="G22" i="9" s="1"/>
  <c r="L35" i="9"/>
  <c r="L36" i="9" s="1"/>
  <c r="G17" i="9"/>
  <c r="G18" i="9" s="1"/>
  <c r="G13" i="9"/>
  <c r="G14" i="9" s="1"/>
  <c r="G9" i="9"/>
  <c r="L141" i="12" l="1"/>
  <c r="L8" i="12"/>
  <c r="L10" i="12" s="1"/>
  <c r="L23" i="11"/>
  <c r="L24" i="11" s="1"/>
  <c r="L131" i="11"/>
  <c r="L132" i="11" s="1"/>
  <c r="L71" i="11"/>
  <c r="L72" i="11" s="1"/>
  <c r="L8" i="11"/>
  <c r="L10" i="11" s="1"/>
  <c r="J139" i="11"/>
  <c r="K139" i="11"/>
  <c r="L65" i="11"/>
  <c r="L66" i="11" s="1"/>
  <c r="G139" i="11"/>
  <c r="G8" i="11"/>
  <c r="G10" i="11" s="1"/>
  <c r="L99" i="10"/>
  <c r="L100" i="10" s="1"/>
  <c r="L49" i="10"/>
  <c r="L50" i="10" s="1"/>
  <c r="L85" i="10"/>
  <c r="L86" i="10" s="1"/>
  <c r="L65" i="10"/>
  <c r="L66" i="10" s="1"/>
  <c r="L19" i="10"/>
  <c r="L20" i="10" s="1"/>
  <c r="G8" i="10"/>
  <c r="G10" i="10" s="1"/>
  <c r="L113" i="10"/>
  <c r="L114" i="10" s="1"/>
  <c r="L101" i="10"/>
  <c r="L102" i="10" s="1"/>
  <c r="L121" i="10"/>
  <c r="L122" i="10" s="1"/>
  <c r="L125" i="10"/>
  <c r="L126" i="10" s="1"/>
  <c r="L61" i="10"/>
  <c r="L62" i="10" s="1"/>
  <c r="L73" i="10"/>
  <c r="L74" i="10" s="1"/>
  <c r="L97" i="10"/>
  <c r="L98" i="10" s="1"/>
  <c r="L89" i="10"/>
  <c r="L90" i="10" s="1"/>
  <c r="L35" i="10"/>
  <c r="L36" i="10" s="1"/>
  <c r="L135" i="10"/>
  <c r="L136" i="10" s="1"/>
  <c r="G91" i="10"/>
  <c r="G92" i="10" s="1"/>
  <c r="L37" i="10"/>
  <c r="L38" i="10" s="1"/>
  <c r="L133" i="10"/>
  <c r="L134" i="10" s="1"/>
  <c r="L81" i="10"/>
  <c r="L82" i="10" s="1"/>
  <c r="L27" i="10"/>
  <c r="L28" i="10" s="1"/>
  <c r="L103" i="10"/>
  <c r="L104" i="10" s="1"/>
  <c r="L21" i="10"/>
  <c r="L22" i="10" s="1"/>
  <c r="I139" i="10"/>
  <c r="L59" i="10"/>
  <c r="L60" i="10" s="1"/>
  <c r="L17" i="10"/>
  <c r="L18" i="10" s="1"/>
  <c r="F139" i="10"/>
  <c r="L105" i="10"/>
  <c r="L106" i="10" s="1"/>
  <c r="L137" i="10"/>
  <c r="L138" i="10" s="1"/>
  <c r="L127" i="10"/>
  <c r="L128" i="10" s="1"/>
  <c r="L45" i="10"/>
  <c r="L46" i="10" s="1"/>
  <c r="L67" i="10"/>
  <c r="L68" i="10" s="1"/>
  <c r="L129" i="10"/>
  <c r="L130" i="10" s="1"/>
  <c r="L55" i="10"/>
  <c r="L56" i="10" s="1"/>
  <c r="G131" i="10"/>
  <c r="G132" i="10" s="1"/>
  <c r="E139" i="10"/>
  <c r="L63" i="10"/>
  <c r="L64" i="10" s="1"/>
  <c r="L119" i="10"/>
  <c r="L120" i="10" s="1"/>
  <c r="L17" i="9"/>
  <c r="L18" i="9" s="1"/>
  <c r="L19" i="9"/>
  <c r="L20" i="9" s="1"/>
  <c r="L29" i="9"/>
  <c r="L30" i="9" s="1"/>
  <c r="L21" i="9"/>
  <c r="L22" i="9" s="1"/>
  <c r="L55" i="9"/>
  <c r="L56" i="9" s="1"/>
  <c r="L27" i="9"/>
  <c r="L28" i="9" s="1"/>
  <c r="G23" i="9"/>
  <c r="G24" i="9" s="1"/>
  <c r="L25" i="9"/>
  <c r="L26" i="9" s="1"/>
  <c r="G41" i="9"/>
  <c r="G42" i="9" s="1"/>
  <c r="L61" i="9"/>
  <c r="L62" i="9" s="1"/>
  <c r="G15" i="9"/>
  <c r="G16" i="9" s="1"/>
  <c r="G11" i="9"/>
  <c r="G12" i="9" s="1"/>
  <c r="L23" i="9"/>
  <c r="L24" i="9" s="1"/>
  <c r="G29" i="9"/>
  <c r="G30" i="9" s="1"/>
  <c r="G33" i="9"/>
  <c r="G34" i="9" s="1"/>
  <c r="G35" i="9"/>
  <c r="G36" i="9" s="1"/>
  <c r="G37" i="9"/>
  <c r="G38" i="9" s="1"/>
  <c r="L101" i="9"/>
  <c r="L102" i="9" s="1"/>
  <c r="G51" i="9"/>
  <c r="G52" i="9" s="1"/>
  <c r="G57" i="9"/>
  <c r="G58" i="9" s="1"/>
  <c r="L39" i="9"/>
  <c r="L40" i="9" s="1"/>
  <c r="L9" i="9"/>
  <c r="L89" i="9"/>
  <c r="L90" i="9" s="1"/>
  <c r="G71" i="9"/>
  <c r="G72" i="9" s="1"/>
  <c r="G19" i="9"/>
  <c r="G20" i="9" s="1"/>
  <c r="G105" i="9"/>
  <c r="G106" i="9" s="1"/>
  <c r="G129" i="9"/>
  <c r="G130" i="9" s="1"/>
  <c r="G39" i="9"/>
  <c r="G40" i="9" s="1"/>
  <c r="L51" i="9"/>
  <c r="L52" i="9" s="1"/>
  <c r="L107" i="9"/>
  <c r="L108" i="9" s="1"/>
  <c r="G63" i="9"/>
  <c r="G64" i="9" s="1"/>
  <c r="L91" i="9"/>
  <c r="L92" i="9" s="1"/>
  <c r="G99" i="9"/>
  <c r="G100" i="9" s="1"/>
  <c r="G123" i="9"/>
  <c r="G124" i="9" s="1"/>
  <c r="L77" i="9"/>
  <c r="L78" i="9" s="1"/>
  <c r="L63" i="9"/>
  <c r="L64" i="9" s="1"/>
  <c r="G55" i="9"/>
  <c r="G56" i="9" s="1"/>
  <c r="G93" i="9"/>
  <c r="G94" i="9" s="1"/>
  <c r="L67" i="9"/>
  <c r="L68" i="9" s="1"/>
  <c r="L71" i="9"/>
  <c r="L72" i="9" s="1"/>
  <c r="L135" i="9"/>
  <c r="L136" i="9" s="1"/>
  <c r="G117" i="9"/>
  <c r="G118" i="9" s="1"/>
  <c r="L81" i="9"/>
  <c r="L82" i="9" s="1"/>
  <c r="G49" i="9"/>
  <c r="G50" i="9" s="1"/>
  <c r="G87" i="9"/>
  <c r="G88" i="9" s="1"/>
  <c r="L113" i="9"/>
  <c r="L114" i="9" s="1"/>
  <c r="G135" i="9"/>
  <c r="G136" i="9" s="1"/>
  <c r="L79" i="9"/>
  <c r="L80" i="9" s="1"/>
  <c r="G59" i="9"/>
  <c r="G60" i="9" s="1"/>
  <c r="G111" i="9"/>
  <c r="G112" i="9" s="1"/>
  <c r="L111" i="9"/>
  <c r="L112" i="9" s="1"/>
  <c r="L75" i="9"/>
  <c r="L76" i="9" s="1"/>
  <c r="G61" i="9"/>
  <c r="G62" i="9" s="1"/>
  <c r="G75" i="9"/>
  <c r="G76" i="9" s="1"/>
  <c r="G81" i="9"/>
  <c r="G82" i="9" s="1"/>
  <c r="G67" i="9"/>
  <c r="G68" i="9" s="1"/>
  <c r="G69" i="9"/>
  <c r="G70" i="9" s="1"/>
  <c r="G135" i="8"/>
  <c r="G136" i="8" s="1"/>
  <c r="G131" i="8"/>
  <c r="G132" i="8" s="1"/>
  <c r="G125" i="8"/>
  <c r="G126" i="8" s="1"/>
  <c r="G123" i="8"/>
  <c r="G124" i="8" s="1"/>
  <c r="G119" i="8"/>
  <c r="G120" i="8" s="1"/>
  <c r="G117" i="8"/>
  <c r="G118" i="8" s="1"/>
  <c r="G113" i="8"/>
  <c r="G114" i="8" s="1"/>
  <c r="G111" i="8"/>
  <c r="G112" i="8" s="1"/>
  <c r="G107" i="8"/>
  <c r="G108" i="8" s="1"/>
  <c r="G105" i="8"/>
  <c r="G106" i="8" s="1"/>
  <c r="G101" i="8"/>
  <c r="G102" i="8" s="1"/>
  <c r="G99" i="8"/>
  <c r="G100" i="8" s="1"/>
  <c r="G95" i="8"/>
  <c r="G96" i="8" s="1"/>
  <c r="G93" i="8"/>
  <c r="G94" i="8" s="1"/>
  <c r="G89" i="8"/>
  <c r="G90" i="8" s="1"/>
  <c r="G87" i="8"/>
  <c r="G88" i="8" s="1"/>
  <c r="G83" i="8"/>
  <c r="G84" i="8" s="1"/>
  <c r="G81" i="8"/>
  <c r="G82" i="8" s="1"/>
  <c r="G79" i="8"/>
  <c r="G80" i="8" s="1"/>
  <c r="G77" i="8"/>
  <c r="G78" i="8" s="1"/>
  <c r="G75" i="8"/>
  <c r="G76" i="8" s="1"/>
  <c r="G71" i="8"/>
  <c r="G72" i="8" s="1"/>
  <c r="G67" i="8"/>
  <c r="G68" i="8" s="1"/>
  <c r="G59" i="8"/>
  <c r="G60" i="8" s="1"/>
  <c r="G53" i="8"/>
  <c r="G54" i="8" s="1"/>
  <c r="G47" i="8"/>
  <c r="G48" i="8" s="1"/>
  <c r="G45" i="8"/>
  <c r="G46" i="8" s="1"/>
  <c r="G39" i="8"/>
  <c r="G40" i="8" s="1"/>
  <c r="G37" i="8"/>
  <c r="G38" i="8" s="1"/>
  <c r="G35" i="8"/>
  <c r="G36" i="8" s="1"/>
  <c r="G31" i="8"/>
  <c r="G32" i="8" s="1"/>
  <c r="G23" i="8"/>
  <c r="G24" i="8" s="1"/>
  <c r="G19" i="8"/>
  <c r="G20" i="8" s="1"/>
  <c r="G17" i="8"/>
  <c r="G18" i="8" s="1"/>
  <c r="G13" i="8"/>
  <c r="G14" i="8" s="1"/>
  <c r="G11" i="8"/>
  <c r="G12" i="8" s="1"/>
  <c r="G9" i="8"/>
  <c r="D137" i="8"/>
  <c r="L139" i="11" l="1"/>
  <c r="K139" i="10"/>
  <c r="L131" i="10"/>
  <c r="L132" i="10" s="1"/>
  <c r="H139" i="10"/>
  <c r="L7" i="10"/>
  <c r="J139" i="10"/>
  <c r="L91" i="10"/>
  <c r="L92" i="10" s="1"/>
  <c r="G139" i="10"/>
  <c r="L53" i="9"/>
  <c r="L54" i="9" s="1"/>
  <c r="L47" i="9"/>
  <c r="L48" i="9" s="1"/>
  <c r="L97" i="9"/>
  <c r="L98" i="9" s="1"/>
  <c r="L15" i="9"/>
  <c r="L16" i="9" s="1"/>
  <c r="L83" i="9"/>
  <c r="L84" i="9" s="1"/>
  <c r="G131" i="9"/>
  <c r="G132" i="9" s="1"/>
  <c r="L59" i="9"/>
  <c r="L60" i="9" s="1"/>
  <c r="L125" i="9"/>
  <c r="L126" i="9" s="1"/>
  <c r="L57" i="9"/>
  <c r="L58" i="9" s="1"/>
  <c r="L123" i="9"/>
  <c r="L124" i="9" s="1"/>
  <c r="L133" i="9"/>
  <c r="L134" i="9" s="1"/>
  <c r="L119" i="9"/>
  <c r="L120" i="9" s="1"/>
  <c r="L65" i="9"/>
  <c r="L66" i="9" s="1"/>
  <c r="L93" i="9"/>
  <c r="L94" i="9" s="1"/>
  <c r="L73" i="9"/>
  <c r="L74" i="9" s="1"/>
  <c r="L103" i="9"/>
  <c r="L104" i="9" s="1"/>
  <c r="L49" i="9"/>
  <c r="L50" i="9" s="1"/>
  <c r="L115" i="9"/>
  <c r="L116" i="9" s="1"/>
  <c r="G65" i="9"/>
  <c r="G66" i="9" s="1"/>
  <c r="L45" i="9"/>
  <c r="L46" i="9" s="1"/>
  <c r="L121" i="9"/>
  <c r="L122" i="9" s="1"/>
  <c r="L117" i="9"/>
  <c r="L118" i="9" s="1"/>
  <c r="L137" i="9"/>
  <c r="L138" i="9" s="1"/>
  <c r="L85" i="9"/>
  <c r="L86" i="9" s="1"/>
  <c r="L41" i="9"/>
  <c r="L42" i="9" s="1"/>
  <c r="L13" i="9"/>
  <c r="L14" i="9" s="1"/>
  <c r="L7" i="9"/>
  <c r="L69" i="9"/>
  <c r="L70" i="9" s="1"/>
  <c r="L87" i="9"/>
  <c r="L88" i="9" s="1"/>
  <c r="L127" i="9"/>
  <c r="L128" i="9" s="1"/>
  <c r="L109" i="9"/>
  <c r="L110" i="9" s="1"/>
  <c r="L129" i="9"/>
  <c r="L130" i="9" s="1"/>
  <c r="L95" i="9"/>
  <c r="L96" i="9" s="1"/>
  <c r="G7" i="9"/>
  <c r="G139" i="9" s="1"/>
  <c r="L99" i="9"/>
  <c r="L100" i="9" s="1"/>
  <c r="L105" i="9"/>
  <c r="L106" i="9" s="1"/>
  <c r="L33" i="9"/>
  <c r="L34" i="9" s="1"/>
  <c r="L43" i="9"/>
  <c r="L44" i="9" s="1"/>
  <c r="L37" i="9"/>
  <c r="L38" i="9" s="1"/>
  <c r="L11" i="9"/>
  <c r="L12" i="9" s="1"/>
  <c r="L31" i="9"/>
  <c r="L32" i="9" s="1"/>
  <c r="L17" i="8"/>
  <c r="L18" i="8" s="1"/>
  <c r="L13" i="8"/>
  <c r="L14" i="8" s="1"/>
  <c r="L23" i="8"/>
  <c r="L24" i="8" s="1"/>
  <c r="L19" i="8"/>
  <c r="L20" i="8" s="1"/>
  <c r="G129" i="8"/>
  <c r="G130" i="8" s="1"/>
  <c r="L15" i="8"/>
  <c r="L16" i="8" s="1"/>
  <c r="F137" i="8"/>
  <c r="G133" i="8"/>
  <c r="G134" i="8" s="1"/>
  <c r="L9" i="8"/>
  <c r="G33" i="8"/>
  <c r="G34" i="8" s="1"/>
  <c r="L11" i="8"/>
  <c r="L12" i="8" s="1"/>
  <c r="I137" i="8"/>
  <c r="G41" i="8"/>
  <c r="G42" i="8" s="1"/>
  <c r="L43" i="8"/>
  <c r="L44" i="8" s="1"/>
  <c r="C137" i="8"/>
  <c r="L31" i="8"/>
  <c r="L32" i="8" s="1"/>
  <c r="G43" i="8"/>
  <c r="G44" i="8" s="1"/>
  <c r="L27" i="8"/>
  <c r="L28" i="8" s="1"/>
  <c r="G15" i="8"/>
  <c r="G16" i="8" s="1"/>
  <c r="L41" i="8"/>
  <c r="L42" i="8" s="1"/>
  <c r="L61" i="8"/>
  <c r="L62" i="8" s="1"/>
  <c r="G55" i="8"/>
  <c r="G56" i="8" s="1"/>
  <c r="L131" i="8"/>
  <c r="L132" i="8" s="1"/>
  <c r="G29" i="8"/>
  <c r="G30" i="8" s="1"/>
  <c r="L87" i="8"/>
  <c r="L88" i="8" s="1"/>
  <c r="G27" i="8"/>
  <c r="G28" i="8" s="1"/>
  <c r="L83" i="8"/>
  <c r="L84" i="8" s="1"/>
  <c r="G97" i="8"/>
  <c r="G98" i="8" s="1"/>
  <c r="G109" i="8"/>
  <c r="G110" i="8" s="1"/>
  <c r="G121" i="8"/>
  <c r="G122" i="8" s="1"/>
  <c r="L65" i="8"/>
  <c r="L66" i="8" s="1"/>
  <c r="L93" i="8"/>
  <c r="L94" i="8" s="1"/>
  <c r="L129" i="8"/>
  <c r="L130" i="8" s="1"/>
  <c r="G25" i="8"/>
  <c r="G26" i="8" s="1"/>
  <c r="L79" i="8"/>
  <c r="L80" i="8" s="1"/>
  <c r="L101" i="8"/>
  <c r="L102" i="8" s="1"/>
  <c r="L89" i="8"/>
  <c r="L90" i="8" s="1"/>
  <c r="L77" i="8"/>
  <c r="L78" i="8" s="1"/>
  <c r="L113" i="8"/>
  <c r="L114" i="8" s="1"/>
  <c r="L125" i="8"/>
  <c r="L126" i="8" s="1"/>
  <c r="G69" i="8"/>
  <c r="G70" i="8" s="1"/>
  <c r="G91" i="8"/>
  <c r="G92" i="8" s="1"/>
  <c r="L85" i="8"/>
  <c r="L86" i="8" s="1"/>
  <c r="G51" i="8"/>
  <c r="G52" i="8" s="1"/>
  <c r="G127" i="8"/>
  <c r="G128" i="8" s="1"/>
  <c r="L119" i="8"/>
  <c r="L120" i="8" s="1"/>
  <c r="G103" i="8"/>
  <c r="G104" i="8" s="1"/>
  <c r="G115" i="8"/>
  <c r="G116" i="8" s="1"/>
  <c r="L81" i="8"/>
  <c r="L82" i="8" s="1"/>
  <c r="G49" i="8"/>
  <c r="G50" i="8" s="1"/>
  <c r="G57" i="8"/>
  <c r="G58" i="8" s="1"/>
  <c r="L115" i="8"/>
  <c r="L116" i="8" s="1"/>
  <c r="G85" i="8"/>
  <c r="G86" i="8" s="1"/>
  <c r="G65" i="8"/>
  <c r="G66" i="8" s="1"/>
  <c r="G73" i="8"/>
  <c r="G74" i="8" s="1"/>
  <c r="G61" i="8"/>
  <c r="G62" i="8" s="1"/>
  <c r="G135" i="7"/>
  <c r="G136" i="7" s="1"/>
  <c r="G131" i="7"/>
  <c r="G132" i="7" s="1"/>
  <c r="G129" i="7"/>
  <c r="G130" i="7" s="1"/>
  <c r="G125" i="7"/>
  <c r="G126" i="7" s="1"/>
  <c r="G123" i="7"/>
  <c r="G124" i="7" s="1"/>
  <c r="G119" i="7"/>
  <c r="G120" i="7" s="1"/>
  <c r="G117" i="7"/>
  <c r="G118" i="7" s="1"/>
  <c r="G113" i="7"/>
  <c r="G114" i="7" s="1"/>
  <c r="G111" i="7"/>
  <c r="G112" i="7" s="1"/>
  <c r="G107" i="7"/>
  <c r="G108" i="7" s="1"/>
  <c r="G105" i="7"/>
  <c r="G106" i="7" s="1"/>
  <c r="G101" i="7"/>
  <c r="G102" i="7" s="1"/>
  <c r="G99" i="7"/>
  <c r="G100" i="7" s="1"/>
  <c r="G95" i="7"/>
  <c r="G96" i="7" s="1"/>
  <c r="G93" i="7"/>
  <c r="G94" i="7" s="1"/>
  <c r="G87" i="7"/>
  <c r="G88" i="7" s="1"/>
  <c r="G83" i="7"/>
  <c r="G84" i="7" s="1"/>
  <c r="G81" i="7"/>
  <c r="G82" i="7" s="1"/>
  <c r="G77" i="7"/>
  <c r="G78" i="7" s="1"/>
  <c r="G75" i="7"/>
  <c r="G76" i="7" s="1"/>
  <c r="G71" i="7"/>
  <c r="G72" i="7" s="1"/>
  <c r="G67" i="7"/>
  <c r="G68" i="7" s="1"/>
  <c r="G63" i="7"/>
  <c r="G64" i="7" s="1"/>
  <c r="G51" i="7"/>
  <c r="G52" i="7" s="1"/>
  <c r="G39" i="7"/>
  <c r="G40" i="7" s="1"/>
  <c r="G37" i="7"/>
  <c r="G38" i="7" s="1"/>
  <c r="G35" i="7"/>
  <c r="G36" i="7" s="1"/>
  <c r="G33" i="7"/>
  <c r="G34" i="7" s="1"/>
  <c r="G29" i="7"/>
  <c r="G30" i="7" s="1"/>
  <c r="G25" i="7"/>
  <c r="G26" i="7" s="1"/>
  <c r="G19" i="7"/>
  <c r="G20" i="7" s="1"/>
  <c r="L31" i="7"/>
  <c r="L32" i="7" s="1"/>
  <c r="G17" i="7"/>
  <c r="G18" i="7" s="1"/>
  <c r="G13" i="7"/>
  <c r="G14" i="7" s="1"/>
  <c r="G11" i="7"/>
  <c r="G12" i="7" s="1"/>
  <c r="L9" i="7"/>
  <c r="G9" i="7"/>
  <c r="L139" i="10" l="1"/>
  <c r="L8" i="10"/>
  <c r="L10" i="10" s="1"/>
  <c r="L139" i="9"/>
  <c r="L8" i="9"/>
  <c r="L10" i="9" s="1"/>
  <c r="L131" i="9"/>
  <c r="L132" i="9" s="1"/>
  <c r="G8" i="9"/>
  <c r="G10" i="9" s="1"/>
  <c r="L135" i="8"/>
  <c r="L136" i="8" s="1"/>
  <c r="L123" i="8"/>
  <c r="L124" i="8" s="1"/>
  <c r="L91" i="8"/>
  <c r="L92" i="8" s="1"/>
  <c r="L53" i="8"/>
  <c r="L54" i="8" s="1"/>
  <c r="L105" i="8"/>
  <c r="L106" i="8" s="1"/>
  <c r="L51" i="8"/>
  <c r="L52" i="8" s="1"/>
  <c r="G21" i="8"/>
  <c r="G22" i="8" s="1"/>
  <c r="E137" i="8"/>
  <c r="L109" i="8"/>
  <c r="L110" i="8" s="1"/>
  <c r="L95" i="8"/>
  <c r="L96" i="8" s="1"/>
  <c r="L103" i="8"/>
  <c r="L104" i="8" s="1"/>
  <c r="L107" i="8"/>
  <c r="L108" i="8" s="1"/>
  <c r="L39" i="8"/>
  <c r="L40" i="8" s="1"/>
  <c r="L35" i="8"/>
  <c r="L36" i="8" s="1"/>
  <c r="L37" i="8"/>
  <c r="L38" i="8" s="1"/>
  <c r="L67" i="8"/>
  <c r="L68" i="8" s="1"/>
  <c r="L133" i="8"/>
  <c r="L134" i="8" s="1"/>
  <c r="L97" i="8"/>
  <c r="L98" i="8" s="1"/>
  <c r="L57" i="8"/>
  <c r="L58" i="8" s="1"/>
  <c r="L47" i="8"/>
  <c r="L48" i="8" s="1"/>
  <c r="K137" i="8"/>
  <c r="L33" i="8"/>
  <c r="L34" i="8" s="1"/>
  <c r="G63" i="8"/>
  <c r="G64" i="8" s="1"/>
  <c r="L55" i="8"/>
  <c r="L56" i="8" s="1"/>
  <c r="L25" i="8"/>
  <c r="L26" i="8" s="1"/>
  <c r="L121" i="8"/>
  <c r="L122" i="8" s="1"/>
  <c r="L45" i="8"/>
  <c r="L46" i="8" s="1"/>
  <c r="L75" i="8"/>
  <c r="L76" i="8" s="1"/>
  <c r="H137" i="8"/>
  <c r="L7" i="8"/>
  <c r="L59" i="8"/>
  <c r="L60" i="8" s="1"/>
  <c r="G7" i="8"/>
  <c r="L21" i="8"/>
  <c r="L22" i="8" s="1"/>
  <c r="L29" i="8"/>
  <c r="L30" i="8" s="1"/>
  <c r="L71" i="8"/>
  <c r="L72" i="8" s="1"/>
  <c r="L99" i="8"/>
  <c r="L100" i="8" s="1"/>
  <c r="L49" i="8"/>
  <c r="L50" i="8" s="1"/>
  <c r="L111" i="8"/>
  <c r="L112" i="8" s="1"/>
  <c r="L127" i="8"/>
  <c r="L128" i="8" s="1"/>
  <c r="L117" i="8"/>
  <c r="L118" i="8" s="1"/>
  <c r="L73" i="8"/>
  <c r="L74" i="8" s="1"/>
  <c r="F137" i="7"/>
  <c r="L39" i="7"/>
  <c r="L40" i="7" s="1"/>
  <c r="G57" i="7"/>
  <c r="G58" i="7" s="1"/>
  <c r="G31" i="7"/>
  <c r="G32" i="7" s="1"/>
  <c r="G115" i="7"/>
  <c r="G116" i="7" s="1"/>
  <c r="D137" i="7"/>
  <c r="L25" i="7"/>
  <c r="L26" i="7" s="1"/>
  <c r="G7" i="7"/>
  <c r="L27" i="7"/>
  <c r="L28" i="7" s="1"/>
  <c r="G47" i="7"/>
  <c r="G48" i="7" s="1"/>
  <c r="G49" i="7"/>
  <c r="G50" i="7" s="1"/>
  <c r="L29" i="7"/>
  <c r="L30" i="7" s="1"/>
  <c r="G21" i="7"/>
  <c r="G22" i="7" s="1"/>
  <c r="G27" i="7"/>
  <c r="G28" i="7" s="1"/>
  <c r="G61" i="7"/>
  <c r="G62" i="7" s="1"/>
  <c r="E137" i="7"/>
  <c r="L51" i="7"/>
  <c r="L52" i="7" s="1"/>
  <c r="G15" i="7"/>
  <c r="G16" i="7" s="1"/>
  <c r="G45" i="7"/>
  <c r="G46" i="7" s="1"/>
  <c r="G85" i="7"/>
  <c r="G86" i="7" s="1"/>
  <c r="G65" i="7"/>
  <c r="G66" i="7" s="1"/>
  <c r="G73" i="7"/>
  <c r="G74" i="7" s="1"/>
  <c r="G23" i="7"/>
  <c r="G24" i="7" s="1"/>
  <c r="C137" i="7"/>
  <c r="L37" i="7"/>
  <c r="L38" i="7" s="1"/>
  <c r="G109" i="7"/>
  <c r="G110" i="7" s="1"/>
  <c r="L71" i="7"/>
  <c r="L72" i="7" s="1"/>
  <c r="G59" i="7"/>
  <c r="G60" i="7" s="1"/>
  <c r="L115" i="7"/>
  <c r="L116" i="7" s="1"/>
  <c r="L61" i="7"/>
  <c r="L62" i="7" s="1"/>
  <c r="G91" i="7"/>
  <c r="G92" i="7" s="1"/>
  <c r="L87" i="7"/>
  <c r="L88" i="7" s="1"/>
  <c r="G103" i="7"/>
  <c r="G104" i="7" s="1"/>
  <c r="L75" i="7"/>
  <c r="L76" i="7" s="1"/>
  <c r="L123" i="7"/>
  <c r="L124" i="7" s="1"/>
  <c r="G53" i="7"/>
  <c r="G54" i="7" s="1"/>
  <c r="G97" i="7"/>
  <c r="G98" i="7" s="1"/>
  <c r="G133" i="7"/>
  <c r="G134" i="7" s="1"/>
  <c r="L65" i="7"/>
  <c r="L66" i="7" s="1"/>
  <c r="G43" i="7"/>
  <c r="G44" i="7" s="1"/>
  <c r="L93" i="7"/>
  <c r="L94" i="7" s="1"/>
  <c r="G55" i="7"/>
  <c r="G56" i="7" s="1"/>
  <c r="L113" i="7"/>
  <c r="L114" i="7" s="1"/>
  <c r="G127" i="7"/>
  <c r="G128" i="7" s="1"/>
  <c r="L79" i="7"/>
  <c r="L80" i="7" s="1"/>
  <c r="G69" i="7"/>
  <c r="G70" i="7" s="1"/>
  <c r="G89" i="7"/>
  <c r="G90" i="7" s="1"/>
  <c r="G41" i="7"/>
  <c r="G42" i="7" s="1"/>
  <c r="G121" i="7"/>
  <c r="G122" i="7" s="1"/>
  <c r="G79" i="7"/>
  <c r="G80" i="7" s="1"/>
  <c r="G133" i="6"/>
  <c r="G134" i="6" s="1"/>
  <c r="G129" i="6"/>
  <c r="G130" i="6" s="1"/>
  <c r="G123" i="6"/>
  <c r="G124" i="6" s="1"/>
  <c r="G121" i="6"/>
  <c r="G122" i="6" s="1"/>
  <c r="G117" i="6"/>
  <c r="G118" i="6" s="1"/>
  <c r="G115" i="6"/>
  <c r="G116" i="6" s="1"/>
  <c r="G111" i="6"/>
  <c r="G112" i="6" s="1"/>
  <c r="G109" i="6"/>
  <c r="G110" i="6" s="1"/>
  <c r="G105" i="6"/>
  <c r="G106" i="6" s="1"/>
  <c r="G103" i="6"/>
  <c r="G104" i="6" s="1"/>
  <c r="G99" i="6"/>
  <c r="G100" i="6" s="1"/>
  <c r="G97" i="6"/>
  <c r="G98" i="6" s="1"/>
  <c r="G93" i="6"/>
  <c r="G94" i="6" s="1"/>
  <c r="G91" i="6"/>
  <c r="G92" i="6" s="1"/>
  <c r="G87" i="6"/>
  <c r="G88" i="6" s="1"/>
  <c r="G85" i="6"/>
  <c r="G86" i="6" s="1"/>
  <c r="G81" i="6"/>
  <c r="G82" i="6" s="1"/>
  <c r="G79" i="6"/>
  <c r="G80" i="6" s="1"/>
  <c r="G75" i="6"/>
  <c r="G76" i="6" s="1"/>
  <c r="G73" i="6"/>
  <c r="G74" i="6" s="1"/>
  <c r="G69" i="6"/>
  <c r="G70" i="6" s="1"/>
  <c r="G61" i="6"/>
  <c r="G62" i="6" s="1"/>
  <c r="G51" i="6"/>
  <c r="G52" i="6" s="1"/>
  <c r="G49" i="6"/>
  <c r="G50" i="6" s="1"/>
  <c r="G47" i="6"/>
  <c r="G48" i="6" s="1"/>
  <c r="G37" i="6"/>
  <c r="G38" i="6" s="1"/>
  <c r="G35" i="6"/>
  <c r="G36" i="6" s="1"/>
  <c r="G33" i="6"/>
  <c r="G34" i="6" s="1"/>
  <c r="G59" i="6"/>
  <c r="G60" i="6" s="1"/>
  <c r="G27" i="6"/>
  <c r="G28" i="6" s="1"/>
  <c r="G23" i="6"/>
  <c r="G24" i="6" s="1"/>
  <c r="G21" i="6"/>
  <c r="G22" i="6" s="1"/>
  <c r="G17" i="6"/>
  <c r="G18" i="6" s="1"/>
  <c r="G11" i="6"/>
  <c r="G12" i="6" s="1"/>
  <c r="L69" i="8" l="1"/>
  <c r="L70" i="8" s="1"/>
  <c r="L8" i="8"/>
  <c r="L10" i="8" s="1"/>
  <c r="J137" i="8"/>
  <c r="L63" i="8"/>
  <c r="L64" i="8" s="1"/>
  <c r="G137" i="8"/>
  <c r="G8" i="8"/>
  <c r="G10" i="8" s="1"/>
  <c r="L117" i="7"/>
  <c r="L118" i="7" s="1"/>
  <c r="L103" i="7"/>
  <c r="L104" i="7" s="1"/>
  <c r="L81" i="7"/>
  <c r="L82" i="7" s="1"/>
  <c r="L35" i="7"/>
  <c r="L36" i="7" s="1"/>
  <c r="L91" i="7"/>
  <c r="L92" i="7" s="1"/>
  <c r="L131" i="7"/>
  <c r="L132" i="7" s="1"/>
  <c r="L83" i="7"/>
  <c r="L84" i="7" s="1"/>
  <c r="L23" i="7"/>
  <c r="L24" i="7" s="1"/>
  <c r="L133" i="7"/>
  <c r="L134" i="7" s="1"/>
  <c r="L21" i="7"/>
  <c r="L22" i="7" s="1"/>
  <c r="L11" i="7"/>
  <c r="L12" i="7" s="1"/>
  <c r="L13" i="7"/>
  <c r="L14" i="7" s="1"/>
  <c r="L127" i="7"/>
  <c r="L128" i="7" s="1"/>
  <c r="L45" i="7"/>
  <c r="L46" i="7" s="1"/>
  <c r="I137" i="7"/>
  <c r="L17" i="7"/>
  <c r="L18" i="7" s="1"/>
  <c r="L135" i="7"/>
  <c r="L136" i="7" s="1"/>
  <c r="L107" i="7"/>
  <c r="L108" i="7" s="1"/>
  <c r="L95" i="7"/>
  <c r="L96" i="7" s="1"/>
  <c r="L55" i="7"/>
  <c r="L56" i="7" s="1"/>
  <c r="L49" i="7"/>
  <c r="L50" i="7" s="1"/>
  <c r="H137" i="7"/>
  <c r="L43" i="7"/>
  <c r="L44" i="7" s="1"/>
  <c r="L121" i="7"/>
  <c r="L122" i="7" s="1"/>
  <c r="G137" i="7"/>
  <c r="G8" i="7"/>
  <c r="G10" i="7" s="1"/>
  <c r="L99" i="7"/>
  <c r="L100" i="7" s="1"/>
  <c r="L85" i="7"/>
  <c r="L86" i="7" s="1"/>
  <c r="L67" i="7"/>
  <c r="L68" i="7" s="1"/>
  <c r="L19" i="7"/>
  <c r="L20" i="7" s="1"/>
  <c r="L129" i="7"/>
  <c r="L130" i="7" s="1"/>
  <c r="L57" i="7"/>
  <c r="L58" i="7" s="1"/>
  <c r="L109" i="7"/>
  <c r="L110" i="7" s="1"/>
  <c r="L59" i="7"/>
  <c r="L60" i="7" s="1"/>
  <c r="L15" i="7"/>
  <c r="L16" i="7" s="1"/>
  <c r="L97" i="7"/>
  <c r="L98" i="7" s="1"/>
  <c r="L101" i="7"/>
  <c r="L102" i="7" s="1"/>
  <c r="L105" i="7"/>
  <c r="L106" i="7" s="1"/>
  <c r="L89" i="7"/>
  <c r="L90" i="7" s="1"/>
  <c r="L125" i="7"/>
  <c r="L126" i="7" s="1"/>
  <c r="L47" i="7"/>
  <c r="L48" i="7" s="1"/>
  <c r="L73" i="7"/>
  <c r="L74" i="7" s="1"/>
  <c r="L41" i="7"/>
  <c r="L42" i="7" s="1"/>
  <c r="L33" i="7"/>
  <c r="L34" i="7" s="1"/>
  <c r="L63" i="7"/>
  <c r="L64" i="7" s="1"/>
  <c r="L53" i="7"/>
  <c r="L54" i="7" s="1"/>
  <c r="L111" i="7"/>
  <c r="L112" i="7" s="1"/>
  <c r="L77" i="7"/>
  <c r="L78" i="7" s="1"/>
  <c r="L119" i="7"/>
  <c r="L120" i="7" s="1"/>
  <c r="L25" i="6"/>
  <c r="L26" i="6" s="1"/>
  <c r="G31" i="6"/>
  <c r="G32" i="6" s="1"/>
  <c r="L17" i="6"/>
  <c r="L18" i="6" s="1"/>
  <c r="L19" i="6"/>
  <c r="L20" i="6" s="1"/>
  <c r="G29" i="6"/>
  <c r="G30" i="6" s="1"/>
  <c r="L59" i="6"/>
  <c r="L60" i="6" s="1"/>
  <c r="L49" i="6"/>
  <c r="L50" i="6" s="1"/>
  <c r="G89" i="6"/>
  <c r="G90" i="6" s="1"/>
  <c r="L45" i="6"/>
  <c r="L46" i="6" s="1"/>
  <c r="L51" i="6"/>
  <c r="L52" i="6" s="1"/>
  <c r="G131" i="6"/>
  <c r="G132" i="6" s="1"/>
  <c r="G25" i="6"/>
  <c r="G26" i="6" s="1"/>
  <c r="L53" i="6"/>
  <c r="L54" i="6" s="1"/>
  <c r="G39" i="6"/>
  <c r="G40" i="6" s="1"/>
  <c r="G55" i="6"/>
  <c r="G56" i="6" s="1"/>
  <c r="G119" i="6"/>
  <c r="G120" i="6" s="1"/>
  <c r="C135" i="6"/>
  <c r="G19" i="6"/>
  <c r="G20" i="6" s="1"/>
  <c r="L31" i="6"/>
  <c r="L32" i="6" s="1"/>
  <c r="L35" i="6"/>
  <c r="L36" i="6" s="1"/>
  <c r="G9" i="6"/>
  <c r="G10" i="6" s="1"/>
  <c r="G41" i="6"/>
  <c r="G42" i="6" s="1"/>
  <c r="G43" i="6"/>
  <c r="G44" i="6" s="1"/>
  <c r="G13" i="6"/>
  <c r="G14" i="6" s="1"/>
  <c r="G7" i="6"/>
  <c r="G45" i="6"/>
  <c r="G46" i="6" s="1"/>
  <c r="L65" i="6"/>
  <c r="L66" i="6" s="1"/>
  <c r="G71" i="6"/>
  <c r="G72" i="6" s="1"/>
  <c r="L89" i="6"/>
  <c r="L90" i="6" s="1"/>
  <c r="L131" i="6"/>
  <c r="L132" i="6" s="1"/>
  <c r="G127" i="6"/>
  <c r="G128" i="6" s="1"/>
  <c r="L69" i="6"/>
  <c r="L70" i="6" s="1"/>
  <c r="G63" i="6"/>
  <c r="G64" i="6" s="1"/>
  <c r="G101" i="6"/>
  <c r="G102" i="6" s="1"/>
  <c r="L85" i="6"/>
  <c r="L86" i="6" s="1"/>
  <c r="L73" i="6"/>
  <c r="L74" i="6" s="1"/>
  <c r="G57" i="6"/>
  <c r="G58" i="6" s="1"/>
  <c r="L113" i="6"/>
  <c r="L114" i="6" s="1"/>
  <c r="G113" i="6"/>
  <c r="G114" i="6" s="1"/>
  <c r="L103" i="6"/>
  <c r="L104" i="6" s="1"/>
  <c r="L109" i="6"/>
  <c r="L110" i="6" s="1"/>
  <c r="G83" i="6"/>
  <c r="G84" i="6" s="1"/>
  <c r="L91" i="6"/>
  <c r="L92" i="6" s="1"/>
  <c r="G53" i="6"/>
  <c r="G54" i="6" s="1"/>
  <c r="G125" i="6"/>
  <c r="G126" i="6" s="1"/>
  <c r="L119" i="6"/>
  <c r="L120" i="6" s="1"/>
  <c r="G95" i="6"/>
  <c r="G96" i="6" s="1"/>
  <c r="L87" i="6"/>
  <c r="L88" i="6" s="1"/>
  <c r="G77" i="6"/>
  <c r="G78" i="6" s="1"/>
  <c r="L75" i="6"/>
  <c r="L76" i="6" s="1"/>
  <c r="L61" i="6"/>
  <c r="L62" i="6" s="1"/>
  <c r="G107" i="6"/>
  <c r="G108" i="6" s="1"/>
  <c r="G65" i="6"/>
  <c r="G66" i="6" s="1"/>
  <c r="G67" i="6"/>
  <c r="G68" i="6" s="1"/>
  <c r="L7" i="5"/>
  <c r="L9" i="5"/>
  <c r="L11" i="5"/>
  <c r="L13" i="5"/>
  <c r="L15" i="5"/>
  <c r="L17" i="5"/>
  <c r="L19" i="5"/>
  <c r="L21" i="5"/>
  <c r="L23" i="5"/>
  <c r="L25" i="5"/>
  <c r="L27" i="5"/>
  <c r="L29" i="5"/>
  <c r="L31" i="5"/>
  <c r="L33" i="5"/>
  <c r="L35" i="5"/>
  <c r="L37" i="5"/>
  <c r="L39" i="5"/>
  <c r="L41" i="5"/>
  <c r="L43" i="5"/>
  <c r="L45" i="5"/>
  <c r="L47" i="5"/>
  <c r="L49" i="5"/>
  <c r="L51" i="5"/>
  <c r="L53" i="5"/>
  <c r="L55" i="5"/>
  <c r="L57" i="5"/>
  <c r="L59" i="5"/>
  <c r="L61" i="5"/>
  <c r="L63" i="5"/>
  <c r="L65" i="5"/>
  <c r="L67" i="5"/>
  <c r="L69" i="5"/>
  <c r="L71" i="5"/>
  <c r="L77" i="5"/>
  <c r="L79" i="5"/>
  <c r="L81" i="5"/>
  <c r="L83" i="5"/>
  <c r="L85" i="5"/>
  <c r="L87" i="5"/>
  <c r="L89" i="5"/>
  <c r="L91" i="5"/>
  <c r="L93" i="5"/>
  <c r="L95" i="5"/>
  <c r="L97" i="5"/>
  <c r="L99" i="5"/>
  <c r="L101" i="5"/>
  <c r="L103" i="5"/>
  <c r="L105" i="5"/>
  <c r="L107" i="5"/>
  <c r="L109" i="5"/>
  <c r="L111" i="5"/>
  <c r="L113" i="5"/>
  <c r="L115" i="5"/>
  <c r="L117" i="5"/>
  <c r="L119" i="5"/>
  <c r="L121" i="5"/>
  <c r="L125" i="5"/>
  <c r="L127" i="5"/>
  <c r="L129" i="5"/>
  <c r="L133" i="5"/>
  <c r="L75" i="5"/>
  <c r="L73" i="5"/>
  <c r="L131" i="5"/>
  <c r="L123" i="5"/>
  <c r="L135" i="5"/>
  <c r="K135" i="5"/>
  <c r="J135" i="5"/>
  <c r="I135" i="5"/>
  <c r="H135" i="5"/>
  <c r="G7" i="5"/>
  <c r="G9" i="5"/>
  <c r="G11" i="5"/>
  <c r="G13" i="5"/>
  <c r="G15" i="5"/>
  <c r="G17" i="5"/>
  <c r="G19" i="5"/>
  <c r="G21" i="5"/>
  <c r="G23" i="5"/>
  <c r="G25" i="5"/>
  <c r="G27" i="5"/>
  <c r="G29" i="5"/>
  <c r="G31" i="5"/>
  <c r="G33" i="5"/>
  <c r="G35" i="5"/>
  <c r="G37" i="5"/>
  <c r="G39" i="5"/>
  <c r="G41" i="5"/>
  <c r="G43" i="5"/>
  <c r="G45" i="5"/>
  <c r="G47" i="5"/>
  <c r="G49" i="5"/>
  <c r="G51" i="5"/>
  <c r="G53" i="5"/>
  <c r="G55" i="5"/>
  <c r="G57" i="5"/>
  <c r="G59" i="5"/>
  <c r="G61" i="5"/>
  <c r="G63" i="5"/>
  <c r="G65" i="5"/>
  <c r="G67" i="5"/>
  <c r="G69" i="5"/>
  <c r="G71" i="5"/>
  <c r="G77" i="5"/>
  <c r="G79" i="5"/>
  <c r="G81" i="5"/>
  <c r="G83" i="5"/>
  <c r="G85" i="5"/>
  <c r="G87" i="5"/>
  <c r="G89" i="5"/>
  <c r="G91" i="5"/>
  <c r="G93" i="5"/>
  <c r="G95" i="5"/>
  <c r="G97" i="5"/>
  <c r="G99" i="5"/>
  <c r="G101" i="5"/>
  <c r="G103" i="5"/>
  <c r="G105" i="5"/>
  <c r="G107" i="5"/>
  <c r="G109" i="5"/>
  <c r="G111" i="5"/>
  <c r="G113" i="5"/>
  <c r="G115" i="5"/>
  <c r="G117" i="5"/>
  <c r="G119" i="5"/>
  <c r="G121" i="5"/>
  <c r="G125" i="5"/>
  <c r="G127" i="5"/>
  <c r="G129" i="5"/>
  <c r="G133" i="5"/>
  <c r="G75" i="5"/>
  <c r="G73" i="5"/>
  <c r="G131" i="5"/>
  <c r="G123" i="5"/>
  <c r="G135" i="5"/>
  <c r="F135" i="5"/>
  <c r="E135" i="5"/>
  <c r="D135" i="5"/>
  <c r="C135" i="5"/>
  <c r="L134" i="5"/>
  <c r="G134" i="5"/>
  <c r="L132" i="5"/>
  <c r="G132" i="5"/>
  <c r="L130" i="5"/>
  <c r="G130" i="5"/>
  <c r="L128" i="5"/>
  <c r="G128" i="5"/>
  <c r="L126" i="5"/>
  <c r="G126" i="5"/>
  <c r="L124" i="5"/>
  <c r="G124" i="5"/>
  <c r="L122" i="5"/>
  <c r="G122" i="5"/>
  <c r="L120" i="5"/>
  <c r="G120" i="5"/>
  <c r="L118" i="5"/>
  <c r="G118" i="5"/>
  <c r="L116" i="5"/>
  <c r="G116" i="5"/>
  <c r="L114" i="5"/>
  <c r="G114" i="5"/>
  <c r="L112" i="5"/>
  <c r="G112" i="5"/>
  <c r="L110" i="5"/>
  <c r="G110" i="5"/>
  <c r="L108" i="5"/>
  <c r="G108" i="5"/>
  <c r="L106" i="5"/>
  <c r="G106" i="5"/>
  <c r="L104" i="5"/>
  <c r="G104" i="5"/>
  <c r="L102" i="5"/>
  <c r="G102" i="5"/>
  <c r="L100" i="5"/>
  <c r="G100" i="5"/>
  <c r="L98" i="5"/>
  <c r="G98" i="5"/>
  <c r="L96" i="5"/>
  <c r="G96" i="5"/>
  <c r="L94" i="5"/>
  <c r="G94" i="5"/>
  <c r="L92" i="5"/>
  <c r="G92" i="5"/>
  <c r="L90" i="5"/>
  <c r="G90" i="5"/>
  <c r="L88" i="5"/>
  <c r="G88" i="5"/>
  <c r="L86" i="5"/>
  <c r="G86" i="5"/>
  <c r="L84" i="5"/>
  <c r="G84" i="5"/>
  <c r="L82" i="5"/>
  <c r="G82" i="5"/>
  <c r="L80" i="5"/>
  <c r="G80" i="5"/>
  <c r="L78" i="5"/>
  <c r="G78" i="5"/>
  <c r="L76" i="5"/>
  <c r="G76" i="5"/>
  <c r="L74" i="5"/>
  <c r="G74" i="5"/>
  <c r="L72" i="5"/>
  <c r="G72" i="5"/>
  <c r="L70" i="5"/>
  <c r="G70" i="5"/>
  <c r="L68" i="5"/>
  <c r="G68" i="5"/>
  <c r="L66" i="5"/>
  <c r="G66" i="5"/>
  <c r="L64" i="5"/>
  <c r="G64" i="5"/>
  <c r="L62" i="5"/>
  <c r="G62" i="5"/>
  <c r="L60" i="5"/>
  <c r="G60" i="5"/>
  <c r="L58" i="5"/>
  <c r="G58" i="5"/>
  <c r="L56" i="5"/>
  <c r="G56" i="5"/>
  <c r="L54" i="5"/>
  <c r="G54" i="5"/>
  <c r="L52" i="5"/>
  <c r="G52" i="5"/>
  <c r="L50" i="5"/>
  <c r="G50" i="5"/>
  <c r="L48" i="5"/>
  <c r="G48" i="5"/>
  <c r="L46" i="5"/>
  <c r="G46" i="5"/>
  <c r="L44" i="5"/>
  <c r="G44" i="5"/>
  <c r="L42" i="5"/>
  <c r="G42" i="5"/>
  <c r="L40" i="5"/>
  <c r="G40" i="5"/>
  <c r="L38" i="5"/>
  <c r="G38" i="5"/>
  <c r="L36" i="5"/>
  <c r="G36" i="5"/>
  <c r="L34" i="5"/>
  <c r="G34" i="5"/>
  <c r="L32" i="5"/>
  <c r="G32" i="5"/>
  <c r="L30" i="5"/>
  <c r="G30" i="5"/>
  <c r="L28" i="5"/>
  <c r="G28" i="5"/>
  <c r="L26" i="5"/>
  <c r="G26" i="5"/>
  <c r="L24" i="5"/>
  <c r="G24" i="5"/>
  <c r="L22" i="5"/>
  <c r="G22" i="5"/>
  <c r="L20" i="5"/>
  <c r="G20" i="5"/>
  <c r="L18" i="5"/>
  <c r="G18" i="5"/>
  <c r="L16" i="5"/>
  <c r="G16" i="5"/>
  <c r="L14" i="5"/>
  <c r="G14" i="5"/>
  <c r="L12" i="5"/>
  <c r="G12" i="5"/>
  <c r="L10" i="5"/>
  <c r="G10" i="5"/>
  <c r="L8" i="5"/>
  <c r="G8" i="5"/>
  <c r="L7" i="4"/>
  <c r="L9" i="4"/>
  <c r="L11" i="4"/>
  <c r="L13" i="4"/>
  <c r="L15" i="4"/>
  <c r="L17" i="4"/>
  <c r="L19" i="4"/>
  <c r="L21" i="4"/>
  <c r="L23" i="4"/>
  <c r="L25" i="4"/>
  <c r="L27" i="4"/>
  <c r="L29" i="4"/>
  <c r="L31" i="4"/>
  <c r="L33" i="4"/>
  <c r="L35" i="4"/>
  <c r="L37" i="4"/>
  <c r="L39" i="4"/>
  <c r="L41" i="4"/>
  <c r="L43" i="4"/>
  <c r="L45" i="4"/>
  <c r="L47" i="4"/>
  <c r="L49" i="4"/>
  <c r="L51" i="4"/>
  <c r="L53" i="4"/>
  <c r="L55" i="4"/>
  <c r="L57" i="4"/>
  <c r="L59" i="4"/>
  <c r="L61" i="4"/>
  <c r="L63" i="4"/>
  <c r="L65" i="4"/>
  <c r="L67" i="4"/>
  <c r="L69" i="4"/>
  <c r="L71" i="4"/>
  <c r="L77" i="4"/>
  <c r="L79" i="4"/>
  <c r="L81" i="4"/>
  <c r="L83" i="4"/>
  <c r="L85" i="4"/>
  <c r="L87" i="4"/>
  <c r="L89" i="4"/>
  <c r="L91" i="4"/>
  <c r="L93" i="4"/>
  <c r="L95" i="4"/>
  <c r="L97" i="4"/>
  <c r="L99" i="4"/>
  <c r="L101" i="4"/>
  <c r="L103" i="4"/>
  <c r="L105" i="4"/>
  <c r="L107" i="4"/>
  <c r="L109" i="4"/>
  <c r="L111" i="4"/>
  <c r="L113" i="4"/>
  <c r="L115" i="4"/>
  <c r="L117" i="4"/>
  <c r="L119" i="4"/>
  <c r="L121" i="4"/>
  <c r="L123" i="4"/>
  <c r="L125" i="4"/>
  <c r="L127" i="4"/>
  <c r="L131" i="4"/>
  <c r="L75" i="4"/>
  <c r="L73" i="4"/>
  <c r="B129" i="4"/>
  <c r="L129" i="4"/>
  <c r="L133" i="4"/>
  <c r="K133" i="4"/>
  <c r="J133" i="4"/>
  <c r="I133" i="4"/>
  <c r="H133" i="4"/>
  <c r="G7" i="4"/>
  <c r="G9" i="4"/>
  <c r="G11" i="4"/>
  <c r="G13" i="4"/>
  <c r="G15" i="4"/>
  <c r="G17" i="4"/>
  <c r="G19" i="4"/>
  <c r="G21" i="4"/>
  <c r="G23" i="4"/>
  <c r="G25" i="4"/>
  <c r="G27" i="4"/>
  <c r="G29" i="4"/>
  <c r="G31" i="4"/>
  <c r="G33" i="4"/>
  <c r="G35" i="4"/>
  <c r="G37" i="4"/>
  <c r="G39" i="4"/>
  <c r="G41" i="4"/>
  <c r="G43" i="4"/>
  <c r="G45" i="4"/>
  <c r="G47" i="4"/>
  <c r="G49" i="4"/>
  <c r="G51" i="4"/>
  <c r="G53" i="4"/>
  <c r="G55" i="4"/>
  <c r="G57" i="4"/>
  <c r="G59" i="4"/>
  <c r="G61" i="4"/>
  <c r="G63" i="4"/>
  <c r="G65" i="4"/>
  <c r="G67" i="4"/>
  <c r="G69" i="4"/>
  <c r="G71" i="4"/>
  <c r="G77" i="4"/>
  <c r="G79" i="4"/>
  <c r="G81" i="4"/>
  <c r="G83" i="4"/>
  <c r="G85" i="4"/>
  <c r="G87" i="4"/>
  <c r="G89" i="4"/>
  <c r="G91" i="4"/>
  <c r="G93" i="4"/>
  <c r="G95" i="4"/>
  <c r="G97" i="4"/>
  <c r="G99" i="4"/>
  <c r="G101" i="4"/>
  <c r="G103" i="4"/>
  <c r="G105" i="4"/>
  <c r="G107" i="4"/>
  <c r="G109" i="4"/>
  <c r="G111" i="4"/>
  <c r="G113" i="4"/>
  <c r="G115" i="4"/>
  <c r="G117" i="4"/>
  <c r="G119" i="4"/>
  <c r="G121" i="4"/>
  <c r="G123" i="4"/>
  <c r="G125" i="4"/>
  <c r="G127" i="4"/>
  <c r="G131" i="4"/>
  <c r="G75" i="4"/>
  <c r="G73" i="4"/>
  <c r="G129" i="4"/>
  <c r="G133" i="4"/>
  <c r="F133" i="4"/>
  <c r="E133" i="4"/>
  <c r="D133" i="4"/>
  <c r="C133" i="4"/>
  <c r="L132" i="4"/>
  <c r="G132" i="4"/>
  <c r="L130" i="4"/>
  <c r="G130" i="4"/>
  <c r="L128" i="4"/>
  <c r="G128" i="4"/>
  <c r="L126" i="4"/>
  <c r="G126" i="4"/>
  <c r="L124" i="4"/>
  <c r="G124" i="4"/>
  <c r="L122" i="4"/>
  <c r="G122" i="4"/>
  <c r="L120" i="4"/>
  <c r="G120" i="4"/>
  <c r="L118" i="4"/>
  <c r="G118" i="4"/>
  <c r="L116" i="4"/>
  <c r="G116" i="4"/>
  <c r="L114" i="4"/>
  <c r="G114" i="4"/>
  <c r="L112" i="4"/>
  <c r="G112" i="4"/>
  <c r="L110" i="4"/>
  <c r="G110" i="4"/>
  <c r="L108" i="4"/>
  <c r="G108" i="4"/>
  <c r="L106" i="4"/>
  <c r="G106" i="4"/>
  <c r="L104" i="4"/>
  <c r="G104" i="4"/>
  <c r="L102" i="4"/>
  <c r="G102" i="4"/>
  <c r="L100" i="4"/>
  <c r="G100" i="4"/>
  <c r="L98" i="4"/>
  <c r="G98" i="4"/>
  <c r="L96" i="4"/>
  <c r="G96" i="4"/>
  <c r="L94" i="4"/>
  <c r="G94" i="4"/>
  <c r="L92" i="4"/>
  <c r="G92" i="4"/>
  <c r="L90" i="4"/>
  <c r="G90" i="4"/>
  <c r="L88" i="4"/>
  <c r="G88" i="4"/>
  <c r="L86" i="4"/>
  <c r="G86" i="4"/>
  <c r="L84" i="4"/>
  <c r="G84" i="4"/>
  <c r="L82" i="4"/>
  <c r="G82" i="4"/>
  <c r="L80" i="4"/>
  <c r="G80" i="4"/>
  <c r="L78" i="4"/>
  <c r="G78" i="4"/>
  <c r="L76" i="4"/>
  <c r="G76" i="4"/>
  <c r="L74" i="4"/>
  <c r="G74" i="4"/>
  <c r="L72" i="4"/>
  <c r="G72" i="4"/>
  <c r="L70" i="4"/>
  <c r="G70" i="4"/>
  <c r="L68" i="4"/>
  <c r="G68" i="4"/>
  <c r="L66" i="4"/>
  <c r="G66" i="4"/>
  <c r="L64" i="4"/>
  <c r="G64" i="4"/>
  <c r="L62" i="4"/>
  <c r="G62" i="4"/>
  <c r="L60" i="4"/>
  <c r="G60" i="4"/>
  <c r="L58" i="4"/>
  <c r="G58" i="4"/>
  <c r="L56" i="4"/>
  <c r="G56" i="4"/>
  <c r="L54" i="4"/>
  <c r="G54" i="4"/>
  <c r="L52" i="4"/>
  <c r="G52" i="4"/>
  <c r="L50" i="4"/>
  <c r="G50" i="4"/>
  <c r="L48" i="4"/>
  <c r="G48" i="4"/>
  <c r="L46" i="4"/>
  <c r="G46" i="4"/>
  <c r="L44" i="4"/>
  <c r="G44" i="4"/>
  <c r="L42" i="4"/>
  <c r="G42" i="4"/>
  <c r="L40" i="4"/>
  <c r="G40" i="4"/>
  <c r="L38" i="4"/>
  <c r="G38" i="4"/>
  <c r="L36" i="4"/>
  <c r="G36" i="4"/>
  <c r="L34" i="4"/>
  <c r="G34" i="4"/>
  <c r="L32" i="4"/>
  <c r="G32" i="4"/>
  <c r="L30" i="4"/>
  <c r="G30" i="4"/>
  <c r="L28" i="4"/>
  <c r="G28" i="4"/>
  <c r="L26" i="4"/>
  <c r="G26" i="4"/>
  <c r="L24" i="4"/>
  <c r="G24" i="4"/>
  <c r="L22" i="4"/>
  <c r="G22" i="4"/>
  <c r="L20" i="4"/>
  <c r="G20" i="4"/>
  <c r="L18" i="4"/>
  <c r="G18" i="4"/>
  <c r="L16" i="4"/>
  <c r="G16" i="4"/>
  <c r="L14" i="4"/>
  <c r="G14" i="4"/>
  <c r="L12" i="4"/>
  <c r="G12" i="4"/>
  <c r="L10" i="4"/>
  <c r="G10" i="4"/>
  <c r="L8" i="4"/>
  <c r="G8" i="4"/>
  <c r="B129" i="3"/>
  <c r="G127" i="3"/>
  <c r="G128" i="3"/>
  <c r="G123" i="3"/>
  <c r="G124" i="3"/>
  <c r="G121" i="3"/>
  <c r="G122" i="3"/>
  <c r="G117" i="3"/>
  <c r="G118" i="3"/>
  <c r="G115" i="3"/>
  <c r="G116" i="3"/>
  <c r="G111" i="3"/>
  <c r="G112" i="3"/>
  <c r="G109" i="3"/>
  <c r="G110" i="3"/>
  <c r="G105" i="3"/>
  <c r="G106" i="3"/>
  <c r="G103" i="3"/>
  <c r="G104" i="3"/>
  <c r="G99" i="3"/>
  <c r="G100" i="3"/>
  <c r="L95" i="3"/>
  <c r="L96" i="3"/>
  <c r="G93" i="3"/>
  <c r="G94" i="3"/>
  <c r="G87" i="3"/>
  <c r="G88" i="3"/>
  <c r="G85" i="3"/>
  <c r="G86" i="3"/>
  <c r="G81" i="3"/>
  <c r="G82" i="3"/>
  <c r="G75" i="3"/>
  <c r="G76" i="3"/>
  <c r="G69" i="3"/>
  <c r="G70" i="3"/>
  <c r="G65" i="3"/>
  <c r="G66" i="3"/>
  <c r="G61" i="3"/>
  <c r="G62" i="3"/>
  <c r="G57" i="3"/>
  <c r="G58" i="3"/>
  <c r="G55" i="3"/>
  <c r="G56" i="3"/>
  <c r="G49" i="3"/>
  <c r="G50" i="3"/>
  <c r="L71" i="3"/>
  <c r="L72" i="3"/>
  <c r="G37" i="3"/>
  <c r="G38" i="3"/>
  <c r="G27" i="3"/>
  <c r="G28" i="3"/>
  <c r="G25" i="3"/>
  <c r="G26" i="3"/>
  <c r="G17" i="3"/>
  <c r="G18" i="3"/>
  <c r="G15" i="3"/>
  <c r="G16" i="3"/>
  <c r="D133" i="3"/>
  <c r="G23" i="3"/>
  <c r="G24" i="3"/>
  <c r="G45" i="3"/>
  <c r="G46" i="3"/>
  <c r="E133" i="3"/>
  <c r="G29" i="3"/>
  <c r="G30" i="3"/>
  <c r="G41" i="3"/>
  <c r="G42" i="3"/>
  <c r="C133" i="3"/>
  <c r="G7" i="3"/>
  <c r="G9" i="3"/>
  <c r="G10" i="3"/>
  <c r="G11" i="3"/>
  <c r="G12" i="3"/>
  <c r="G13" i="3"/>
  <c r="G14" i="3"/>
  <c r="L21" i="3"/>
  <c r="L22" i="3"/>
  <c r="G33" i="3"/>
  <c r="G34" i="3"/>
  <c r="L25" i="3"/>
  <c r="L26" i="3"/>
  <c r="L33" i="3"/>
  <c r="L34" i="3"/>
  <c r="L45" i="3"/>
  <c r="L46" i="3"/>
  <c r="L79" i="3"/>
  <c r="L80" i="3"/>
  <c r="G77" i="3"/>
  <c r="G78" i="3"/>
  <c r="F133" i="3"/>
  <c r="L17" i="3"/>
  <c r="L18" i="3"/>
  <c r="G35" i="3"/>
  <c r="G36" i="3"/>
  <c r="L41" i="3"/>
  <c r="L42" i="3"/>
  <c r="L55" i="3"/>
  <c r="L56" i="3"/>
  <c r="G91" i="3"/>
  <c r="G92" i="3"/>
  <c r="G43" i="3"/>
  <c r="G44" i="3"/>
  <c r="G51" i="3"/>
  <c r="G52" i="3"/>
  <c r="G131" i="3"/>
  <c r="G132" i="3"/>
  <c r="L39" i="3"/>
  <c r="L40" i="3"/>
  <c r="L29" i="3"/>
  <c r="L30" i="3"/>
  <c r="L87" i="3"/>
  <c r="L88" i="3"/>
  <c r="G21" i="3"/>
  <c r="G22" i="3"/>
  <c r="G47" i="3"/>
  <c r="G48" i="3"/>
  <c r="L57" i="3"/>
  <c r="L58" i="3"/>
  <c r="G31" i="3"/>
  <c r="G32" i="3"/>
  <c r="G63" i="3"/>
  <c r="G64" i="3"/>
  <c r="G83" i="3"/>
  <c r="G84" i="3"/>
  <c r="G71" i="3"/>
  <c r="G72" i="3"/>
  <c r="G89" i="3"/>
  <c r="G90" i="3"/>
  <c r="G59" i="3"/>
  <c r="G60" i="3"/>
  <c r="G73" i="3"/>
  <c r="G74" i="3"/>
  <c r="L83" i="3"/>
  <c r="L84" i="3"/>
  <c r="G97" i="3"/>
  <c r="G98" i="3"/>
  <c r="G125" i="3"/>
  <c r="G126" i="3"/>
  <c r="G129" i="3"/>
  <c r="G130" i="3"/>
  <c r="L129" i="3"/>
  <c r="L130" i="3"/>
  <c r="G95" i="3"/>
  <c r="G96" i="3"/>
  <c r="L115" i="3"/>
  <c r="L116" i="3"/>
  <c r="G119" i="3"/>
  <c r="G120" i="3"/>
  <c r="L109" i="3"/>
  <c r="L110" i="3"/>
  <c r="G113" i="3"/>
  <c r="G114" i="3"/>
  <c r="G39" i="3"/>
  <c r="G40" i="3"/>
  <c r="G67" i="3"/>
  <c r="G68" i="3"/>
  <c r="L89" i="3"/>
  <c r="L90" i="3"/>
  <c r="G101" i="3"/>
  <c r="G102" i="3"/>
  <c r="G107" i="3"/>
  <c r="G108" i="3"/>
  <c r="G53" i="3"/>
  <c r="G54" i="3"/>
  <c r="L107" i="3"/>
  <c r="L108" i="3"/>
  <c r="G79" i="3"/>
  <c r="G80" i="3"/>
  <c r="E133" i="2"/>
  <c r="D133" i="2"/>
  <c r="B129" i="2"/>
  <c r="G123" i="2"/>
  <c r="G124" i="2"/>
  <c r="G119" i="2"/>
  <c r="G120" i="2"/>
  <c r="G117" i="2"/>
  <c r="G118" i="2"/>
  <c r="G115" i="2"/>
  <c r="G116" i="2"/>
  <c r="G113" i="2"/>
  <c r="G114" i="2"/>
  <c r="G111" i="2"/>
  <c r="G112" i="2"/>
  <c r="G107" i="2"/>
  <c r="G108" i="2"/>
  <c r="G105" i="2"/>
  <c r="G106" i="2"/>
  <c r="G101" i="2"/>
  <c r="G102" i="2"/>
  <c r="G99" i="2"/>
  <c r="G100" i="2"/>
  <c r="G87" i="2"/>
  <c r="G88" i="2"/>
  <c r="G85" i="2"/>
  <c r="G86" i="2"/>
  <c r="G79" i="2"/>
  <c r="G80" i="2"/>
  <c r="G75" i="2"/>
  <c r="G76" i="2"/>
  <c r="G69" i="2"/>
  <c r="G70" i="2"/>
  <c r="G63" i="2"/>
  <c r="G64" i="2"/>
  <c r="G61" i="2"/>
  <c r="G62" i="2"/>
  <c r="G49" i="2"/>
  <c r="G50" i="2"/>
  <c r="G47" i="2"/>
  <c r="G48" i="2"/>
  <c r="G23" i="2"/>
  <c r="G24" i="2"/>
  <c r="L31" i="2"/>
  <c r="L32" i="2"/>
  <c r="G17" i="2"/>
  <c r="G18" i="2"/>
  <c r="G7" i="2"/>
  <c r="L103" i="3"/>
  <c r="L104" i="3"/>
  <c r="L65" i="3"/>
  <c r="L66" i="3"/>
  <c r="L11" i="3"/>
  <c r="L12" i="3"/>
  <c r="L93" i="3"/>
  <c r="L94" i="3"/>
  <c r="L23" i="3"/>
  <c r="L24" i="3"/>
  <c r="L127" i="3"/>
  <c r="L128" i="3"/>
  <c r="L81" i="3"/>
  <c r="L82" i="3"/>
  <c r="L31" i="3"/>
  <c r="L32" i="3"/>
  <c r="L61" i="3"/>
  <c r="L62" i="3"/>
  <c r="L9" i="3"/>
  <c r="L10" i="3"/>
  <c r="L125" i="3"/>
  <c r="L126" i="3"/>
  <c r="L59" i="3"/>
  <c r="L60" i="3"/>
  <c r="L105" i="3"/>
  <c r="L106" i="3"/>
  <c r="L111" i="3"/>
  <c r="L112" i="3"/>
  <c r="L77" i="3"/>
  <c r="L78" i="3"/>
  <c r="L51" i="3"/>
  <c r="L52" i="3"/>
  <c r="L63" i="3"/>
  <c r="L64" i="3"/>
  <c r="L75" i="3"/>
  <c r="L76" i="3"/>
  <c r="L13" i="3"/>
  <c r="L14" i="3"/>
  <c r="L91" i="3"/>
  <c r="L92" i="3"/>
  <c r="L101" i="3"/>
  <c r="L102" i="3"/>
  <c r="L27" i="3"/>
  <c r="L28" i="3"/>
  <c r="L53" i="3"/>
  <c r="L54" i="3"/>
  <c r="L119" i="3"/>
  <c r="L120" i="3"/>
  <c r="H133" i="3"/>
  <c r="L7" i="3"/>
  <c r="L47" i="3"/>
  <c r="L48" i="3"/>
  <c r="L37" i="3"/>
  <c r="L38" i="3"/>
  <c r="L67" i="3"/>
  <c r="L68" i="3"/>
  <c r="L131" i="3"/>
  <c r="L132" i="3"/>
  <c r="L123" i="3"/>
  <c r="L124" i="3"/>
  <c r="L69" i="3"/>
  <c r="L70" i="3"/>
  <c r="L113" i="3"/>
  <c r="L114" i="3"/>
  <c r="L43" i="3"/>
  <c r="L44" i="3"/>
  <c r="L97" i="3"/>
  <c r="L98" i="3"/>
  <c r="L35" i="3"/>
  <c r="L36" i="3"/>
  <c r="L49" i="3"/>
  <c r="L50" i="3"/>
  <c r="I133" i="3"/>
  <c r="L117" i="3"/>
  <c r="L118" i="3"/>
  <c r="L85" i="3"/>
  <c r="L86" i="3"/>
  <c r="L121" i="3"/>
  <c r="L122" i="3"/>
  <c r="L73" i="3"/>
  <c r="L74" i="3"/>
  <c r="G19" i="3"/>
  <c r="G20" i="3"/>
  <c r="L99" i="3"/>
  <c r="L100" i="3"/>
  <c r="G133" i="3"/>
  <c r="G8" i="3"/>
  <c r="L23" i="2"/>
  <c r="L24" i="2"/>
  <c r="L9" i="2"/>
  <c r="L10" i="2"/>
  <c r="G8" i="2"/>
  <c r="L11" i="2"/>
  <c r="L12" i="2"/>
  <c r="L21" i="2"/>
  <c r="L22" i="2"/>
  <c r="L41" i="2"/>
  <c r="L42" i="2"/>
  <c r="L43" i="2"/>
  <c r="L44" i="2"/>
  <c r="G9" i="2"/>
  <c r="G10" i="2"/>
  <c r="G11" i="2"/>
  <c r="G12" i="2"/>
  <c r="G21" i="2"/>
  <c r="G22" i="2"/>
  <c r="G45" i="2"/>
  <c r="G46" i="2"/>
  <c r="G13" i="2"/>
  <c r="G14" i="2"/>
  <c r="G27" i="2"/>
  <c r="G28" i="2"/>
  <c r="G33" i="2"/>
  <c r="G34" i="2"/>
  <c r="G41" i="2"/>
  <c r="G42" i="2"/>
  <c r="L45" i="2"/>
  <c r="L46" i="2"/>
  <c r="G25" i="2"/>
  <c r="G26" i="2"/>
  <c r="G29" i="2"/>
  <c r="G30" i="2"/>
  <c r="G35" i="2"/>
  <c r="G36" i="2"/>
  <c r="G37" i="2"/>
  <c r="G38" i="2"/>
  <c r="G15" i="2"/>
  <c r="G16" i="2"/>
  <c r="F133" i="2"/>
  <c r="I133" i="2"/>
  <c r="G31" i="2"/>
  <c r="G32" i="2"/>
  <c r="L17" i="2"/>
  <c r="L18" i="2"/>
  <c r="G43" i="2"/>
  <c r="G44" i="2"/>
  <c r="G39" i="2"/>
  <c r="G40" i="2"/>
  <c r="L25" i="2"/>
  <c r="L26" i="2"/>
  <c r="L29" i="2"/>
  <c r="L30" i="2"/>
  <c r="G19" i="2"/>
  <c r="G20" i="2"/>
  <c r="G65" i="2"/>
  <c r="G66" i="2"/>
  <c r="G51" i="2"/>
  <c r="G52" i="2"/>
  <c r="L67" i="2"/>
  <c r="L68" i="2"/>
  <c r="L79" i="2"/>
  <c r="L80" i="2"/>
  <c r="G57" i="2"/>
  <c r="G58" i="2"/>
  <c r="L85" i="2"/>
  <c r="L86" i="2"/>
  <c r="G89" i="2"/>
  <c r="G90" i="2"/>
  <c r="L55" i="2"/>
  <c r="L56" i="2"/>
  <c r="G71" i="2"/>
  <c r="G72" i="2"/>
  <c r="L57" i="2"/>
  <c r="L58" i="2"/>
  <c r="L75" i="2"/>
  <c r="L76" i="2"/>
  <c r="G55" i="2"/>
  <c r="G56" i="2"/>
  <c r="G91" i="2"/>
  <c r="G92" i="2"/>
  <c r="L91" i="2"/>
  <c r="L92" i="2"/>
  <c r="L65" i="2"/>
  <c r="L66" i="2"/>
  <c r="G67" i="2"/>
  <c r="G68" i="2"/>
  <c r="G53" i="2"/>
  <c r="G54" i="2"/>
  <c r="L51" i="2"/>
  <c r="L52" i="2"/>
  <c r="L117" i="2"/>
  <c r="L118" i="2"/>
  <c r="G121" i="2"/>
  <c r="G122" i="2"/>
  <c r="G97" i="2"/>
  <c r="G98" i="2"/>
  <c r="L129" i="2"/>
  <c r="L130" i="2"/>
  <c r="G73" i="2"/>
  <c r="G74" i="2"/>
  <c r="G77" i="2"/>
  <c r="G78" i="2"/>
  <c r="G95" i="2"/>
  <c r="G96" i="2"/>
  <c r="G109" i="2"/>
  <c r="G110" i="2"/>
  <c r="G103" i="2"/>
  <c r="G104" i="2"/>
  <c r="G127" i="2"/>
  <c r="G128" i="2"/>
  <c r="G93" i="2"/>
  <c r="G94" i="2"/>
  <c r="L121" i="2"/>
  <c r="L122" i="2"/>
  <c r="G83" i="2"/>
  <c r="G84" i="2"/>
  <c r="L71" i="2"/>
  <c r="L72" i="2"/>
  <c r="G59" i="2"/>
  <c r="G60" i="2"/>
  <c r="G81" i="2"/>
  <c r="G82" i="2"/>
  <c r="L95" i="2"/>
  <c r="L96" i="2"/>
  <c r="C133" i="2"/>
  <c r="G131" i="2"/>
  <c r="G132" i="2"/>
  <c r="L15" i="3"/>
  <c r="L16" i="3"/>
  <c r="J133" i="3"/>
  <c r="L19" i="3"/>
  <c r="L20" i="3"/>
  <c r="L133" i="3"/>
  <c r="L8" i="3"/>
  <c r="K133" i="3"/>
  <c r="L93" i="2"/>
  <c r="L94" i="2"/>
  <c r="L103" i="2"/>
  <c r="L104" i="2"/>
  <c r="L107" i="2"/>
  <c r="L108" i="2"/>
  <c r="L99" i="2"/>
  <c r="L100" i="2"/>
  <c r="L37" i="2"/>
  <c r="L38" i="2"/>
  <c r="L33" i="2"/>
  <c r="L34" i="2"/>
  <c r="L109" i="2"/>
  <c r="L110" i="2"/>
  <c r="L89" i="2"/>
  <c r="L90" i="2"/>
  <c r="L27" i="2"/>
  <c r="L28" i="2"/>
  <c r="L49" i="2"/>
  <c r="L50" i="2"/>
  <c r="H133" i="2"/>
  <c r="L7" i="2"/>
  <c r="L13" i="2"/>
  <c r="L14" i="2"/>
  <c r="L69" i="2"/>
  <c r="L70" i="2"/>
  <c r="L83" i="2"/>
  <c r="L84" i="2"/>
  <c r="L47" i="2"/>
  <c r="L48" i="2"/>
  <c r="L113" i="2"/>
  <c r="L114" i="2"/>
  <c r="L123" i="2"/>
  <c r="L124" i="2"/>
  <c r="L61" i="2"/>
  <c r="L62" i="2"/>
  <c r="L127" i="2"/>
  <c r="L128" i="2"/>
  <c r="G125" i="2"/>
  <c r="G126" i="2"/>
  <c r="L81" i="2"/>
  <c r="L82" i="2"/>
  <c r="L35" i="2"/>
  <c r="L36" i="2"/>
  <c r="L131" i="2"/>
  <c r="L132" i="2"/>
  <c r="L77" i="2"/>
  <c r="L78" i="2"/>
  <c r="L111" i="2"/>
  <c r="L112" i="2"/>
  <c r="L59" i="2"/>
  <c r="L60" i="2"/>
  <c r="J133" i="2"/>
  <c r="L101" i="2"/>
  <c r="L102" i="2"/>
  <c r="L87" i="2"/>
  <c r="L88" i="2"/>
  <c r="L19" i="2"/>
  <c r="L20" i="2"/>
  <c r="L63" i="2"/>
  <c r="L64" i="2"/>
  <c r="L53" i="2"/>
  <c r="L54" i="2"/>
  <c r="L115" i="2"/>
  <c r="L116" i="2"/>
  <c r="L73" i="2"/>
  <c r="L74" i="2"/>
  <c r="G129" i="2"/>
  <c r="G130" i="2"/>
  <c r="L119" i="2"/>
  <c r="L120" i="2"/>
  <c r="L105" i="2"/>
  <c r="L106" i="2"/>
  <c r="L97" i="2"/>
  <c r="L98" i="2"/>
  <c r="L39" i="2"/>
  <c r="L40" i="2"/>
  <c r="L15" i="2"/>
  <c r="L16" i="2"/>
  <c r="L125" i="2"/>
  <c r="L126" i="2"/>
  <c r="L133" i="2"/>
  <c r="L8" i="2"/>
  <c r="K133" i="2"/>
  <c r="G133" i="2"/>
  <c r="L137" i="8" l="1"/>
  <c r="J137" i="7"/>
  <c r="L69" i="7"/>
  <c r="L70" i="7" s="1"/>
  <c r="K137" i="7"/>
  <c r="L7" i="7"/>
  <c r="L21" i="6"/>
  <c r="L22" i="6" s="1"/>
  <c r="L41" i="6"/>
  <c r="L42" i="6" s="1"/>
  <c r="L77" i="6"/>
  <c r="L78" i="6" s="1"/>
  <c r="L57" i="6"/>
  <c r="L58" i="6" s="1"/>
  <c r="L105" i="6"/>
  <c r="L106" i="6" s="1"/>
  <c r="H135" i="6"/>
  <c r="L7" i="6"/>
  <c r="L107" i="6"/>
  <c r="L108" i="6" s="1"/>
  <c r="J135" i="6"/>
  <c r="L15" i="6"/>
  <c r="L16" i="6" s="1"/>
  <c r="L97" i="6"/>
  <c r="L98" i="6" s="1"/>
  <c r="G8" i="6"/>
  <c r="L9" i="6"/>
  <c r="L10" i="6" s="1"/>
  <c r="L95" i="6"/>
  <c r="L96" i="6" s="1"/>
  <c r="L29" i="6"/>
  <c r="L30" i="6" s="1"/>
  <c r="L43" i="6"/>
  <c r="L44" i="6" s="1"/>
  <c r="L55" i="6"/>
  <c r="L56" i="6" s="1"/>
  <c r="L27" i="6"/>
  <c r="L28" i="6" s="1"/>
  <c r="L81" i="6"/>
  <c r="L82" i="6" s="1"/>
  <c r="L99" i="6"/>
  <c r="L100" i="6" s="1"/>
  <c r="L13" i="6"/>
  <c r="L14" i="6" s="1"/>
  <c r="L133" i="6"/>
  <c r="L134" i="6" s="1"/>
  <c r="L115" i="6"/>
  <c r="L116" i="6" s="1"/>
  <c r="L127" i="6"/>
  <c r="L128" i="6" s="1"/>
  <c r="L123" i="6"/>
  <c r="L124" i="6" s="1"/>
  <c r="F135" i="6"/>
  <c r="L83" i="6"/>
  <c r="L84" i="6" s="1"/>
  <c r="L93" i="6"/>
  <c r="L94" i="6" s="1"/>
  <c r="L11" i="6"/>
  <c r="L12" i="6" s="1"/>
  <c r="L111" i="6"/>
  <c r="L112" i="6" s="1"/>
  <c r="L121" i="6"/>
  <c r="L122" i="6" s="1"/>
  <c r="E135" i="6"/>
  <c r="L129" i="6"/>
  <c r="L130" i="6" s="1"/>
  <c r="L117" i="6"/>
  <c r="L118" i="6" s="1"/>
  <c r="L39" i="6"/>
  <c r="L40" i="6" s="1"/>
  <c r="D135" i="6"/>
  <c r="L125" i="6"/>
  <c r="L126" i="6" s="1"/>
  <c r="L23" i="6"/>
  <c r="L24" i="6" s="1"/>
  <c r="L37" i="6"/>
  <c r="L38" i="6" s="1"/>
  <c r="L79" i="6"/>
  <c r="L80" i="6" s="1"/>
  <c r="G15" i="6"/>
  <c r="G16" i="6" s="1"/>
  <c r="L47" i="6"/>
  <c r="L48" i="6" s="1"/>
  <c r="L101" i="6"/>
  <c r="L102" i="6" s="1"/>
  <c r="L71" i="6"/>
  <c r="L72" i="6" s="1"/>
  <c r="L63" i="6"/>
  <c r="L64" i="6" s="1"/>
  <c r="L33" i="6"/>
  <c r="L34" i="6" s="1"/>
  <c r="I135" i="6"/>
  <c r="L137" i="7" l="1"/>
  <c r="L8" i="7"/>
  <c r="L10" i="7" s="1"/>
  <c r="L67" i="6"/>
  <c r="L68" i="6" s="1"/>
  <c r="K135" i="6"/>
  <c r="G135" i="6"/>
  <c r="L8" i="6"/>
  <c r="L135" i="6" l="1"/>
</calcChain>
</file>

<file path=xl/sharedStrings.xml><?xml version="1.0" encoding="utf-8"?>
<sst xmlns="http://schemas.openxmlformats.org/spreadsheetml/2006/main" count="3486" uniqueCount="158">
  <si>
    <t xml:space="preserve">Объем фактического полезного отпуска электроэнергии и мощности по тарифным группам в разрезе </t>
  </si>
  <si>
    <t>тарифная группа: прочие потребители*</t>
  </si>
  <si>
    <t>№ п/п</t>
  </si>
  <si>
    <t>Регион</t>
  </si>
  <si>
    <t>электроэнергия, кВтч</t>
  </si>
  <si>
    <t xml:space="preserve"> мощность, кВт</t>
  </si>
  <si>
    <t>ВН</t>
  </si>
  <si>
    <t>СН1</t>
  </si>
  <si>
    <t>СН2</t>
  </si>
  <si>
    <t>НН</t>
  </si>
  <si>
    <t>ВСЕГО</t>
  </si>
  <si>
    <t>Астраханская область</t>
  </si>
  <si>
    <t>Алтайский край</t>
  </si>
  <si>
    <t>Белгородская область</t>
  </si>
  <si>
    <t>Брянская область</t>
  </si>
  <si>
    <t>Волгоградская область</t>
  </si>
  <si>
    <t>Вологодская область</t>
  </si>
  <si>
    <t>Воронежская область</t>
  </si>
  <si>
    <t>Владимирская область</t>
  </si>
  <si>
    <t>Ивановская область</t>
  </si>
  <si>
    <t>Кировская область</t>
  </si>
  <si>
    <t>Краснодарский край и Республика Адыгея</t>
  </si>
  <si>
    <t>Красноярский край</t>
  </si>
  <si>
    <t>Калужская область</t>
  </si>
  <si>
    <t>Кемеровская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</si>
  <si>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</si>
  <si>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</si>
  <si>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</si>
  <si>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</si>
  <si>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</si>
  <si>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</si>
  <si>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</si>
  <si>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</si>
  <si>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</si>
  <si>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</si>
  <si>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</si>
  <si>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</si>
  <si>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</si>
  <si>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</si>
  <si>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</si>
  <si>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ПАО "Россети Центра и Приволжья" - Ивэнерго</t>
  </si>
  <si>
    <t>Псковская область</t>
  </si>
  <si>
    <t>Республика Башкортостан</t>
  </si>
  <si>
    <t>Республика Ингушетия</t>
  </si>
  <si>
    <t>Республика Кабардино-Балкарская</t>
  </si>
  <si>
    <t>Республика Калмыкия</t>
  </si>
  <si>
    <t>Республика Карачаево-Черкесская</t>
  </si>
  <si>
    <t>Республика Карелия</t>
  </si>
  <si>
    <t>Республика Марий Эл</t>
  </si>
  <si>
    <t>Республика Мордовия</t>
  </si>
  <si>
    <t>Республика Северная Осетия-Алания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</si>
  <si>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</si>
  <si>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</si>
  <si>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</si>
  <si>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</si>
  <si>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</si>
  <si>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</si>
  <si>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</si>
  <si>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</si>
  <si>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</si>
  <si>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</si>
  <si>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</si>
  <si>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</si>
  <si>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</si>
  <si>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</si>
  <si>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</si>
  <si>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Ханты-Мансийский автономный окгуг</t>
  </si>
  <si>
    <t>Челябинская область</t>
  </si>
  <si>
    <t>Чувашская Республика</t>
  </si>
  <si>
    <t>Ярославская область</t>
  </si>
  <si>
    <t>Общий итог</t>
  </si>
  <si>
    <t>АО "Региональные электрические сети"</t>
  </si>
  <si>
    <t>ООО "Башкирские распределительные эл. сети"</t>
  </si>
  <si>
    <t>АО "Сетевая компания"</t>
  </si>
  <si>
    <t>ПАО "Россети Сибири" - Хакасэнерго</t>
  </si>
  <si>
    <t>ПАО "Россети Центра и Приволжья" - Рязаньэнерго</t>
  </si>
  <si>
    <t>ПАО "Россети Центра и Приволжья" -  Тулэнерго</t>
  </si>
  <si>
    <t>** данная информация является актуальной на момент опубликования</t>
  </si>
  <si>
    <t>Архангельская область</t>
  </si>
  <si>
    <t>Республика Дагестан</t>
  </si>
  <si>
    <t>ПАО "Россети Северный Кавказ" - Дагэнерго</t>
  </si>
  <si>
    <t>Республика Бурятия</t>
  </si>
  <si>
    <t>ПАО "Россети Сибирь" - Бурятэнерго</t>
  </si>
  <si>
    <t>Республика Хакасия</t>
  </si>
  <si>
    <t>ПАО "Россети Сибирь" - Красноярскэнерго</t>
  </si>
  <si>
    <t xml:space="preserve">АО "РоссетиТюмень"    </t>
  </si>
  <si>
    <t>0</t>
  </si>
  <si>
    <t xml:space="preserve">территориальных сетевых организаций по уровням напряжения для потребителей ООО "МагнитЭнерго" в январе 2025г.  </t>
  </si>
  <si>
    <t>ПАО "Россети Северо-Запад" - Архангельский филиал</t>
  </si>
  <si>
    <t>ПАО "Россети Юг" - Астраханьэнерго</t>
  </si>
  <si>
    <t>ПАО "Россети Сибирь" - Алтайэнерго</t>
  </si>
  <si>
    <t>ПАО "Россети Центр" - Белгородэнерго</t>
  </si>
  <si>
    <t>ПАО "Россети Центр" - Брянскэнерго</t>
  </si>
  <si>
    <t>ПАО "Россети Юг" - Волгоградэнерго</t>
  </si>
  <si>
    <t>ПАО "Россети Северо-Запад" - Вологодский филиал</t>
  </si>
  <si>
    <t>ПАО "Россети Центр" - Воронежэнерго</t>
  </si>
  <si>
    <t>ОАО "Россети Центр и Приволжья" - Владимирэнерго</t>
  </si>
  <si>
    <t>ПАО "Россети Центр и Приволжье"- Кировэнерго</t>
  </si>
  <si>
    <t>ПАО "Россети Кубань"</t>
  </si>
  <si>
    <t>ПАО "Россети Центр и Приволжья" - Калугаэнерго</t>
  </si>
  <si>
    <t>ПАО "Россети Сибирь" - Кузбассэнерго - РЭС</t>
  </si>
  <si>
    <t>ПАО "Россети Центр" - Костромаэнерго</t>
  </si>
  <si>
    <t xml:space="preserve">АО "СУЭНКО" </t>
  </si>
  <si>
    <t>ПАО "Россети Центр" - Курскэнерго</t>
  </si>
  <si>
    <t>ПАО "Россети Ленэнерго"</t>
  </si>
  <si>
    <t>ПАО "Россети Центр" - Липецкэнерго</t>
  </si>
  <si>
    <t>ПАО "Россети Московский регион"</t>
  </si>
  <si>
    <t>ПАО "Россети Северо-Запад" - Мурманский филиал</t>
  </si>
  <si>
    <t>ПАО "Россети Центр и Приволжья" - Нижновэнерго</t>
  </si>
  <si>
    <t>ПАО "Россети Северо-Запад" - Новгородский филиал</t>
  </si>
  <si>
    <t>ПАО "Россети Сибирь" - Омскэнерго</t>
  </si>
  <si>
    <t>ПАО "Россети Волга" - Оренбургэнерго</t>
  </si>
  <si>
    <t>ПАО "Россети Центр" - Орелэнерго</t>
  </si>
  <si>
    <t>ПАО "Россети Волга" - Пензаэнерго</t>
  </si>
  <si>
    <t>ПАО "Россети Урал" - Пермэнерго</t>
  </si>
  <si>
    <t>ПАО "Россети Северо-Запад" - Псковский филиал</t>
  </si>
  <si>
    <t>ПАО "Россети Северный Кавказ" - Ингушэнерго</t>
  </si>
  <si>
    <t>ПАО "Россети Северный Кавказ" - Каббалкэнерго</t>
  </si>
  <si>
    <t>ПАО "Россети Юг" - Калмэнерго</t>
  </si>
  <si>
    <t>ПАО "Россети Северный Кавказ" - Карачаево-Черкесскэнерго</t>
  </si>
  <si>
    <t>ПАО "Россети Северо-Запад" - Карельский филиал</t>
  </si>
  <si>
    <t>ПАО "Россети Центр и Приволжья" - Мариэнерго</t>
  </si>
  <si>
    <t>ПАО "Россети Волга" - Мордовэнерго</t>
  </si>
  <si>
    <t>ПАО "Россети Северный Кавказ" - Севказказэнерго</t>
  </si>
  <si>
    <t>ПАО "Россети Юг" - Ростовэнерго</t>
  </si>
  <si>
    <t>ПАО "Россети Волга" - Самарские распределительные сети</t>
  </si>
  <si>
    <t>ПАО "Россети Волга"- Саратовские распределительные сети</t>
  </si>
  <si>
    <t>ПАО "Россети Урал"- Свердловэнерго</t>
  </si>
  <si>
    <t>ПАО "Россети Центр" - Смоленскэнерго</t>
  </si>
  <si>
    <t>ПАО "Россети Северный Кавказ" - Ставропольэнерго</t>
  </si>
  <si>
    <t>ПАО "Россети Центр" -  Тамбовэнерго</t>
  </si>
  <si>
    <t>ПАО "Россети Центр" - Тверьэнерго</t>
  </si>
  <si>
    <t>ПАО "Россети Томск"</t>
  </si>
  <si>
    <t>ПАО "Россети Центр и Приволжья" - Удмуртэнерго</t>
  </si>
  <si>
    <t>ПАО "Россети Волга" - Ульяновские распределительные сети</t>
  </si>
  <si>
    <t>ПАО "Россети Урал" - Челябэнерго</t>
  </si>
  <si>
    <t>ПАО "Россети Волга" -  Чувашэнерго</t>
  </si>
  <si>
    <t>ПАО "Россети Центр" - Ярэнерго</t>
  </si>
  <si>
    <t xml:space="preserve">территориальных сетевых организаций по уровням напряжения для потребителей ООО "МагнитЭнерго" в феврале 2025г.  </t>
  </si>
  <si>
    <t xml:space="preserve">территориальных сетевых организаций по уровням напряжения для потребителей ООО "МагнитЭнерго" в марте 2025г.  </t>
  </si>
  <si>
    <t xml:space="preserve">территориальных сетевых организаций по уровням напряжения для потребителей ООО "МагнитЭнерго" в апреле 2025г.  </t>
  </si>
  <si>
    <t>Хабаровский край</t>
  </si>
  <si>
    <t xml:space="preserve">ПАО "ДРСК"    </t>
  </si>
  <si>
    <t>Ямало-Ненецкий автономный округ</t>
  </si>
  <si>
    <t xml:space="preserve">территориальных сетевых организаций по уровням напряжения для потребителей ООО "МагнитЭнерго" в мае 2025г.  </t>
  </si>
  <si>
    <t xml:space="preserve">территориальных сетевых организаций по уровням напряжения для потребителей ООО "МагнитЭнерго" в июне 2025г.  </t>
  </si>
  <si>
    <t>Амурская область</t>
  </si>
  <si>
    <t xml:space="preserve">территориальных сетевых организаций по уровням напряжения для потребителей ООО "МагнитЭнерго" в июле 2025г.  </t>
  </si>
  <si>
    <t xml:space="preserve">территориальных сетевых организаций по уровням напряжения для потребителей ООО "МагнитЭнерго" в августе 2025г.  </t>
  </si>
  <si>
    <t>Еврейская АО</t>
  </si>
  <si>
    <t xml:space="preserve">территориальных сетевых организаций по уровням напряжения для потребителей ООО "МагнитЭнерго" в сентябре 2025г.  </t>
  </si>
  <si>
    <t xml:space="preserve">территориальных сетевых организаций по уровням напряжения для потребителей ООО "МагнитЭнерго" в октябре 2025г.  </t>
  </si>
  <si>
    <t xml:space="preserve">территориальных сетевых организаций по уровням напряжения для потребителей ООО "МагнитЭнерго" в ноябре 2025г.  </t>
  </si>
  <si>
    <t>Приморский край</t>
  </si>
  <si>
    <t>ПАО "ДРСК"</t>
  </si>
  <si>
    <t xml:space="preserve">территориальных сетевых организаций по уровням напряжения для потребителей ООО "МагнитЭнерго" в декабре 2025г.  </t>
  </si>
  <si>
    <t>Иркутская область</t>
  </si>
  <si>
    <t>АО "Иркутская электросетевая компания"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</si>
</sst>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5">
    <numFmt numFmtId="164" formatCode="0.0"/>
    <numFmt numFmtId="165" formatCode="0.0%"/>
    <numFmt numFmtId="166" formatCode="0.0%_);\(0.0%\)"/>
    <numFmt numFmtId="167" formatCode="#,##0_);[Red]\(#,##0\)"/>
    <numFmt numFmtId="168" formatCode="#.##0\.00"/>
    <numFmt numFmtId="169" formatCode="#\.00"/>
    <numFmt numFmtId="170" formatCode="\$#\.00"/>
    <numFmt numFmtId="171" formatCode="#\."/>
    <numFmt numFmtId="172" formatCode="General_)"/>
    <numFmt numFmtId="173" formatCode="_-* #,##0&quot;đ.&quot;_-;\-* #,##0&quot;đ.&quot;_-;_-* &quot;-đ.&quot;_-;_-@_-"/>
    <numFmt numFmtId="174" formatCode="_-* #,##0.00&quot;đ.&quot;_-;\-* #,##0.00&quot;đ.&quot;_-;_-* \-??&quot;đ.&quot;_-;_-@_-"/>
    <numFmt numFmtId="175" formatCode="_-* #,##0_-;\-* #,##0_-;_-* \-_-;_-@_-"/>
    <numFmt numFmtId="176" formatCode="_-* #,##0.00_-;\-* #,##0.00_-;_-* \-??_-;_-@_-"/>
    <numFmt numFmtId="177" formatCode="\$#,##0_);[Red]&quot;($&quot;#,##0\)"/>
    <numFmt numFmtId="178" formatCode="_-\Ј* #,##0.00_-;&quot;-Ј&quot;* #,##0.00_-;_-\Ј* \-??_-;_-@_-"/>
    <numFmt numFmtId="179" formatCode="\$#,##0\ ;&quot;($&quot;#,##0\)"/>
    <numFmt numFmtId="180" formatCode="_-* #,##0.00[$€-1]_-;\-* #,##0.00[$€-1]_-;_-* \-??[$€-1]_-"/>
    <numFmt numFmtId="181" formatCode="[$-419]General"/>
    <numFmt numFmtId="182" formatCode="#,##0_);[Blue]\(#,##0\)"/>
    <numFmt numFmtId="183" formatCode="_-* #,##0_đ_._-;\-* #,##0_đ_._-;_-* \-_đ_._-;_-@_-"/>
    <numFmt numFmtId="184" formatCode="_-* #,##0.00_đ_._-;\-* #,##0.00_đ_._-;_-* \-??_đ_._-;_-@_-"/>
    <numFmt numFmtId="185" formatCode="#,##0.00\ [$руб.-419];[Red]\-#,##0.00\ [$руб.-419]"/>
    <numFmt numFmtId="186" formatCode="#,##0.00\ [$€-407];[Red]\-#,##0.00\ [$€-407]"/>
    <numFmt numFmtId="187" formatCode="#,##0.00&quot; &quot;[$€-407];[Red]&quot;-&quot;#,##0.00&quot; &quot;[$€-407]"/>
    <numFmt numFmtId="188" formatCode="#,##0.00&quot; &quot;[$руб.-419];[Red]&quot;-&quot;#,##0.00&quot; &quot;[$руб.-419]"/>
    <numFmt numFmtId="189" formatCode="_-* #,##0.00&quot;р.&quot;_-;\-* #,##0.00&quot;р.&quot;_-;_-* \-??&quot;р.&quot;_-;_-@_-"/>
    <numFmt numFmtId="190" formatCode="_-* #,##0.00&quot;р.&quot;_-;\-* #,##0.00&quot;р.&quot;_-;_-* &quot;-&quot;??&quot;р.&quot;_-;_-@_-"/>
    <numFmt numFmtId="191" formatCode="#,##0.000"/>
    <numFmt numFmtId="192" formatCode="_-* #,##0\ _р_._-;\-* #,##0\ _р_._-;_-* &quot;- &quot;_р_._-;_-@_-"/>
    <numFmt numFmtId="193" formatCode="_-* #,##0.00\ _р_._-;\-* #,##0.00\ _р_._-;_-* \-??\ _р_._-;_-@_-"/>
    <numFmt numFmtId="194" formatCode="_-* #,##0.00\ _р_._-;\-* #,##0.00\ _р_._-;_-* &quot;-&quot;??\ _р_._-;_-@_-"/>
    <numFmt numFmtId="195" formatCode="_-* #,##0.00_р_._-;\-* #,##0.00_р_._-;_-* \-??_р_._-;_-@_-"/>
    <numFmt numFmtId="196" formatCode="_-* #,##0.00_р_._-;\-* #,##0.00_р_._-;_-* &quot;-&quot;??_р_._-;_-@_-"/>
    <numFmt numFmtId="197" formatCode="#,##0.0"/>
    <numFmt numFmtId="198" formatCode="%#\.00"/>
  </numFmts>
  <fonts count="12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</font>
    <font>
      <sz val="10"/>
      <name val="Arial"/>
      <family val="2"/>
      <charset val="1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"/>
      <color indexed="8"/>
      <name val="Courier New"/>
      <family val="1"/>
      <charset val="204"/>
    </font>
    <font>
      <b/>
      <sz val="1"/>
      <color indexed="8"/>
      <name val="Courier New"/>
      <family val="1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rgb="FFFFFFFF"/>
      <name val="Calibri"/>
      <family val="2"/>
      <charset val="204"/>
    </font>
    <font>
      <u/>
      <sz val="10"/>
      <color indexed="12"/>
      <name val="Courier New"/>
      <family val="3"/>
    </font>
    <font>
      <u/>
      <sz val="10"/>
      <color indexed="12"/>
      <name val="Courier New"/>
      <family val="3"/>
      <charset val="1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Mang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family val="2"/>
      <charset val="204"/>
    </font>
    <font>
      <u/>
      <sz val="8"/>
      <color indexed="12"/>
      <name val="Arial Cyr"/>
      <family val="2"/>
      <charset val="204"/>
    </font>
    <font>
      <sz val="11"/>
      <color indexed="8"/>
      <name val="Arial Cyr"/>
      <family val="2"/>
      <charset val="204"/>
    </font>
    <font>
      <sz val="10"/>
      <color indexed="8"/>
      <name val="Arial Cyr"/>
      <family val="2"/>
      <charset val="204"/>
    </font>
    <font>
      <sz val="11"/>
      <color rgb="FF000000"/>
      <name val="Arial Cyr"/>
      <charset val="204"/>
    </font>
    <font>
      <sz val="10"/>
      <color theme="1"/>
      <name val="Arial Cyr"/>
      <charset val="204"/>
    </font>
    <font>
      <sz val="10"/>
      <color rgb="FF000000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i/>
      <sz val="16"/>
      <color indexed="8"/>
      <name val="Arial"/>
      <family val="2"/>
      <charset val="204"/>
    </font>
    <font>
      <b/>
      <i/>
      <sz val="16"/>
      <color indexed="8"/>
      <name val="Arial Cyr"/>
      <family val="2"/>
      <charset val="204"/>
    </font>
    <font>
      <b/>
      <i/>
      <sz val="16"/>
      <color rgb="FF00000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18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Courier New"/>
      <family val="3"/>
    </font>
    <font>
      <u/>
      <sz val="10"/>
      <color indexed="20"/>
      <name val="Courier New"/>
      <family val="3"/>
    </font>
    <font>
      <u/>
      <sz val="10"/>
      <color indexed="20"/>
      <name val="Courier New"/>
      <family val="3"/>
      <charset val="1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8"/>
      <name val="Arial"/>
      <family val="2"/>
    </font>
    <font>
      <b/>
      <i/>
      <u/>
      <sz val="11"/>
      <color indexed="8"/>
      <name val="Arial"/>
      <family val="2"/>
      <charset val="204"/>
    </font>
    <font>
      <b/>
      <i/>
      <u/>
      <sz val="11"/>
      <color indexed="8"/>
      <name val="Arial Cyr"/>
      <family val="2"/>
      <charset val="204"/>
    </font>
    <font>
      <b/>
      <i/>
      <u/>
      <sz val="11"/>
      <color rgb="FF000000"/>
      <name val="Arial"/>
      <family val="2"/>
      <charset val="204"/>
    </font>
    <font>
      <b/>
      <sz val="9"/>
      <color rgb="FF000000"/>
      <name val="Courier New"/>
      <family val="3"/>
      <charset val="204"/>
    </font>
    <font>
      <sz val="9"/>
      <color rgb="FF000000"/>
      <name val="Courier New"/>
      <family val="3"/>
      <charset val="204"/>
    </font>
    <font>
      <sz val="8"/>
      <color rgb="FF000000"/>
      <name val="Arial"/>
      <family val="2"/>
      <charset val="204"/>
    </font>
    <font>
      <b/>
      <sz val="9"/>
      <color rgb="FF000000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0"/>
      <color indexed="8"/>
      <name val="Arial"/>
      <family val="2"/>
    </font>
    <font>
      <sz val="10"/>
      <color indexed="8"/>
      <name val="Arial"/>
      <family val="2"/>
      <charset val="1"/>
    </font>
    <font>
      <sz val="10"/>
      <color indexed="12"/>
      <name val="Arial"/>
      <family val="2"/>
    </font>
    <font>
      <sz val="10"/>
      <color indexed="12"/>
      <name val="Arial"/>
      <family val="2"/>
      <charset val="1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1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10"/>
      <color indexed="10"/>
      <name val="Arial"/>
      <family val="2"/>
      <charset val="1"/>
    </font>
    <font>
      <b/>
      <sz val="8"/>
      <color indexed="9"/>
      <name val="Arial Cyr"/>
      <family val="2"/>
      <charset val="204"/>
    </font>
    <font>
      <sz val="11"/>
      <color indexed="8"/>
      <name val="Arial"/>
      <family val="2"/>
      <charset val="204"/>
    </font>
    <font>
      <sz val="11"/>
      <color rgb="FF000000"/>
      <name val="Arial Cyr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color indexed="12"/>
      <name val="Arial Cyr"/>
      <family val="2"/>
      <charset val="204"/>
    </font>
    <font>
      <sz val="11"/>
      <color theme="1"/>
      <name val="Calibri"/>
      <family val="2"/>
      <scheme val="minor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family val="2"/>
      <charset val="204"/>
    </font>
    <font>
      <b/>
      <sz val="18"/>
      <color indexed="56"/>
      <name val="Cambria"/>
      <family val="1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Courier"/>
      <family val="3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0"/>
      <color indexed="8"/>
      <name val="Arial Cyr1"/>
      <charset val="204"/>
    </font>
    <font>
      <sz val="10"/>
      <color rgb="FF000000"/>
      <name val="Arial Cyr1"/>
      <charset val="204"/>
    </font>
    <font>
      <sz val="11"/>
      <color theme="1"/>
      <name val="Arial Cyr"/>
      <charset val="204"/>
    </font>
    <font>
      <sz val="10"/>
      <color indexed="8"/>
      <name val="Times New Roman"/>
      <family val="2"/>
      <charset val="204"/>
    </font>
    <font>
      <sz val="10"/>
      <color indexed="8"/>
      <name val="Arial Cyr"/>
      <charset val="204"/>
    </font>
    <font>
      <sz val="11"/>
      <color rgb="FF000000"/>
      <name val="Arial"/>
      <family val="2"/>
      <charset val="204"/>
    </font>
    <font>
      <sz val="11"/>
      <color indexed="8"/>
      <name val="Mangal"/>
      <family val="2"/>
      <charset val="204"/>
    </font>
    <font>
      <sz val="11"/>
      <color rgb="FF80008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0"/>
      <name val="Helv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name val="Times New Roman"/>
      <family val="1"/>
      <charset val="204"/>
    </font>
  </fonts>
  <fills count="6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6"/>
        <bgColor indexed="2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34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34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3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indexed="50"/>
        <bgColor indexed="51"/>
      </patternFill>
    </fill>
    <fill>
      <patternFill patternType="solid">
        <fgColor indexed="50"/>
        <bgColor indexed="19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54"/>
        <bgColor indexed="23"/>
      </patternFill>
    </fill>
    <fill>
      <patternFill patternType="solid">
        <fgColor indexed="23"/>
        <bgColor indexed="55"/>
      </patternFill>
    </fill>
    <fill>
      <patternFill patternType="solid">
        <fgColor indexed="18"/>
        <bgColor indexed="32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120">
    <xf numFmtId="0" fontId="0" fillId="0" borderId="0"/>
    <xf numFmtId="0" fontId="8" fillId="0" borderId="0"/>
    <xf numFmtId="0" fontId="2" fillId="0" borderId="0"/>
    <xf numFmtId="0" fontId="12" fillId="0" borderId="0"/>
    <xf numFmtId="0" fontId="13" fillId="0" borderId="0"/>
    <xf numFmtId="165" fontId="14" fillId="0" borderId="0">
      <alignment vertical="top"/>
    </xf>
    <xf numFmtId="165" fontId="15" fillId="0" borderId="0">
      <alignment vertical="top"/>
    </xf>
    <xf numFmtId="166" fontId="15" fillId="5" borderId="0">
      <alignment vertical="top"/>
    </xf>
    <xf numFmtId="166" fontId="15" fillId="6" borderId="0">
      <alignment vertical="top"/>
    </xf>
    <xf numFmtId="166" fontId="15" fillId="6" borderId="0">
      <alignment vertical="top"/>
    </xf>
    <xf numFmtId="166" fontId="15" fillId="6" borderId="0">
      <alignment vertical="top"/>
    </xf>
    <xf numFmtId="166" fontId="15" fillId="6" borderId="0">
      <alignment vertical="top"/>
    </xf>
    <xf numFmtId="166" fontId="15" fillId="6" borderId="0">
      <alignment vertical="top"/>
    </xf>
    <xf numFmtId="166" fontId="15" fillId="6" borderId="0">
      <alignment vertical="top"/>
    </xf>
    <xf numFmtId="166" fontId="15" fillId="6" borderId="0">
      <alignment vertical="top"/>
    </xf>
    <xf numFmtId="165" fontId="15" fillId="7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3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0" fontId="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8" fillId="0" borderId="0"/>
    <xf numFmtId="0" fontId="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168" fontId="16" fillId="0" borderId="0">
      <protection locked="0"/>
    </xf>
    <xf numFmtId="0" fontId="8" fillId="0" borderId="0"/>
    <xf numFmtId="0" fontId="8" fillId="0" borderId="0"/>
    <xf numFmtId="169" fontId="16" fillId="0" borderId="0">
      <protection locked="0"/>
    </xf>
    <xf numFmtId="0" fontId="8" fillId="0" borderId="0"/>
    <xf numFmtId="0" fontId="8" fillId="0" borderId="0"/>
    <xf numFmtId="168" fontId="16" fillId="0" borderId="0">
      <protection locked="0"/>
    </xf>
    <xf numFmtId="0" fontId="8" fillId="0" borderId="0"/>
    <xf numFmtId="0" fontId="8" fillId="0" borderId="0"/>
    <xf numFmtId="169" fontId="16" fillId="0" borderId="0">
      <protection locked="0"/>
    </xf>
    <xf numFmtId="0" fontId="8" fillId="0" borderId="0"/>
    <xf numFmtId="0" fontId="8" fillId="0" borderId="0"/>
    <xf numFmtId="170" fontId="16" fillId="0" borderId="0">
      <protection locked="0"/>
    </xf>
    <xf numFmtId="0" fontId="8" fillId="0" borderId="0"/>
    <xf numFmtId="0" fontId="8" fillId="0" borderId="0"/>
    <xf numFmtId="171" fontId="16" fillId="0" borderId="12">
      <protection locked="0"/>
    </xf>
    <xf numFmtId="0" fontId="8" fillId="0" borderId="0"/>
    <xf numFmtId="0" fontId="8" fillId="0" borderId="0"/>
    <xf numFmtId="171" fontId="17" fillId="0" borderId="0">
      <protection locked="0"/>
    </xf>
    <xf numFmtId="0" fontId="8" fillId="0" borderId="0"/>
    <xf numFmtId="0" fontId="8" fillId="0" borderId="0"/>
    <xf numFmtId="171" fontId="17" fillId="0" borderId="0">
      <protection locked="0"/>
    </xf>
    <xf numFmtId="0" fontId="8" fillId="0" borderId="0"/>
    <xf numFmtId="0" fontId="8" fillId="0" borderId="0"/>
    <xf numFmtId="171" fontId="16" fillId="0" borderId="12">
      <protection locked="0"/>
    </xf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8" fillId="0" borderId="0"/>
    <xf numFmtId="0" fontId="2" fillId="8" borderId="0" applyNumberFormat="0" applyBorder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9" fillId="16" borderId="0" applyNumberFormat="0" applyBorder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Protection="0"/>
    <xf numFmtId="0" fontId="2" fillId="9" borderId="0" applyNumberFormat="0" applyBorder="0" applyAlignment="0" applyProtection="0"/>
    <xf numFmtId="0" fontId="19" fillId="16" borderId="0" applyNumberFormat="0" applyBorder="0" applyProtection="0"/>
    <xf numFmtId="0" fontId="2" fillId="9" borderId="0" applyNumberFormat="0" applyBorder="0" applyAlignment="0" applyProtection="0"/>
    <xf numFmtId="0" fontId="2" fillId="9" borderId="0" applyNumberFormat="0" applyBorder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8" fillId="0" borderId="0"/>
    <xf numFmtId="0" fontId="2" fillId="10" borderId="0" applyNumberFormat="0" applyBorder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Protection="0"/>
    <xf numFmtId="0" fontId="19" fillId="17" borderId="0" applyNumberFormat="0" applyBorder="0" applyProtection="0"/>
    <xf numFmtId="0" fontId="2" fillId="10" borderId="0" applyNumberFormat="0" applyBorder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8" fillId="0" borderId="0"/>
    <xf numFmtId="0" fontId="2" fillId="7" borderId="0" applyNumberFormat="0" applyBorder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Protection="0"/>
    <xf numFmtId="0" fontId="19" fillId="18" borderId="0" applyNumberFormat="0" applyBorder="0" applyProtection="0"/>
    <xf numFmtId="0" fontId="2" fillId="7" borderId="0" applyNumberFormat="0" applyBorder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8" fillId="0" borderId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19" fillId="19" borderId="0" applyNumberFormat="0" applyBorder="0" applyProtection="0"/>
    <xf numFmtId="0" fontId="2" fillId="11" borderId="0" applyNumberFormat="0" applyBorder="0" applyProtection="0"/>
    <xf numFmtId="0" fontId="2" fillId="11" borderId="0" applyNumberFormat="0" applyBorder="0" applyAlignment="0" applyProtection="0"/>
    <xf numFmtId="0" fontId="19" fillId="19" borderId="0" applyNumberFormat="0" applyBorder="0" applyProtection="0"/>
    <xf numFmtId="0" fontId="2" fillId="11" borderId="0" applyNumberFormat="0" applyBorder="0" applyAlignment="0" applyProtection="0"/>
    <xf numFmtId="0" fontId="2" fillId="11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8" fillId="0" borderId="0"/>
    <xf numFmtId="0" fontId="2" fillId="12" borderId="0" applyNumberFormat="0" applyBorder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9" fillId="20" borderId="0" applyNumberFormat="0" applyBorder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Protection="0"/>
    <xf numFmtId="0" fontId="19" fillId="20" borderId="0" applyNumberFormat="0" applyBorder="0" applyProtection="0"/>
    <xf numFmtId="0" fontId="2" fillId="13" borderId="0" applyNumberFormat="0" applyBorder="0" applyAlignment="0" applyProtection="0"/>
    <xf numFmtId="0" fontId="2" fillId="13" borderId="0" applyNumberFormat="0" applyBorder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18" fillId="0" borderId="0"/>
    <xf numFmtId="0" fontId="2" fillId="14" borderId="0" applyNumberFormat="0" applyBorder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19" fillId="21" borderId="0" applyNumberFormat="0" applyBorder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Protection="0"/>
    <xf numFmtId="0" fontId="2" fillId="15" borderId="0" applyNumberFormat="0" applyBorder="0" applyAlignment="0" applyProtection="0"/>
    <xf numFmtId="0" fontId="19" fillId="21" borderId="0" applyNumberFormat="0" applyBorder="0" applyProtection="0"/>
    <xf numFmtId="0" fontId="2" fillId="15" borderId="0" applyNumberFormat="0" applyBorder="0" applyAlignment="0" applyProtection="0"/>
    <xf numFmtId="0" fontId="2" fillId="15" borderId="0" applyNumberFormat="0" applyBorder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8" fillId="0" borderId="0"/>
    <xf numFmtId="0" fontId="2" fillId="22" borderId="0" applyNumberFormat="0" applyBorder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Protection="0"/>
    <xf numFmtId="0" fontId="19" fillId="26" borderId="0" applyNumberFormat="0" applyBorder="0" applyProtection="0"/>
    <xf numFmtId="0" fontId="2" fillId="22" borderId="0" applyNumberFormat="0" applyBorder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8" fillId="0" borderId="0"/>
    <xf numFmtId="0" fontId="2" fillId="23" borderId="0" applyNumberFormat="0" applyBorder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Protection="0"/>
    <xf numFmtId="0" fontId="19" fillId="27" borderId="0" applyNumberFormat="0" applyBorder="0" applyProtection="0"/>
    <xf numFmtId="0" fontId="2" fillId="23" borderId="0" applyNumberFormat="0" applyBorder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8" fillId="0" borderId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Protection="0"/>
    <xf numFmtId="0" fontId="19" fillId="28" borderId="0" applyNumberFormat="0" applyBorder="0" applyProtection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8" fillId="0" borderId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19" fillId="19" borderId="0" applyNumberFormat="0" applyBorder="0" applyProtection="0"/>
    <xf numFmtId="0" fontId="2" fillId="11" borderId="0" applyNumberFormat="0" applyBorder="0" applyProtection="0"/>
    <xf numFmtId="0" fontId="2" fillId="11" borderId="0" applyNumberFormat="0" applyBorder="0" applyAlignment="0" applyProtection="0"/>
    <xf numFmtId="0" fontId="19" fillId="19" borderId="0" applyNumberFormat="0" applyBorder="0" applyProtection="0"/>
    <xf numFmtId="0" fontId="2" fillId="11" borderId="0" applyNumberFormat="0" applyBorder="0" applyAlignment="0" applyProtection="0"/>
    <xf numFmtId="0" fontId="2" fillId="11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8" fillId="0" borderId="0"/>
    <xf numFmtId="0" fontId="2" fillId="22" borderId="0" applyNumberFormat="0" applyBorder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Protection="0"/>
    <xf numFmtId="0" fontId="19" fillId="26" borderId="0" applyNumberFormat="0" applyBorder="0" applyProtection="0"/>
    <xf numFmtId="0" fontId="2" fillId="22" borderId="0" applyNumberFormat="0" applyBorder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18" fillId="0" borderId="0"/>
    <xf numFmtId="0" fontId="2" fillId="25" borderId="0" applyNumberFormat="0" applyBorder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19" fillId="29" borderId="0" applyNumberFormat="0" applyBorder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Protection="0"/>
    <xf numFmtId="0" fontId="2" fillId="25" borderId="0" applyNumberFormat="0" applyBorder="0" applyAlignment="0" applyProtection="0"/>
    <xf numFmtId="0" fontId="19" fillId="29" borderId="0" applyNumberFormat="0" applyBorder="0" applyProtection="0"/>
    <xf numFmtId="0" fontId="2" fillId="25" borderId="0" applyNumberFormat="0" applyBorder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8" fillId="0" borderId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1" fillId="34" borderId="0" applyNumberFormat="0" applyBorder="0" applyProtection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1" fillId="34" borderId="0" applyNumberFormat="0" applyBorder="0" applyProtection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18" fillId="0" borderId="0"/>
    <xf numFmtId="0" fontId="20" fillId="23" borderId="0" applyNumberFormat="0" applyBorder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Protection="0"/>
    <xf numFmtId="0" fontId="21" fillId="27" borderId="0" applyNumberFormat="0" applyBorder="0" applyProtection="0"/>
    <xf numFmtId="0" fontId="20" fillId="23" borderId="0" applyNumberFormat="0" applyBorder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18" fillId="0" borderId="0"/>
    <xf numFmtId="0" fontId="20" fillId="24" borderId="0" applyNumberFormat="0" applyBorder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Protection="0"/>
    <xf numFmtId="0" fontId="21" fillId="28" borderId="0" applyNumberFormat="0" applyBorder="0" applyProtection="0"/>
    <xf numFmtId="0" fontId="20" fillId="24" borderId="0" applyNumberFormat="0" applyBorder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8" fillId="0" borderId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Protection="0"/>
    <xf numFmtId="0" fontId="21" fillId="35" borderId="0" applyNumberFormat="0" applyBorder="0" applyProtection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8" fillId="0" borderId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Protection="0"/>
    <xf numFmtId="0" fontId="21" fillId="36" borderId="0" applyNumberFormat="0" applyBorder="0" applyProtection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8" fillId="0" borderId="0"/>
    <xf numFmtId="0" fontId="20" fillId="33" borderId="0" applyNumberFormat="0" applyBorder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Protection="0"/>
    <xf numFmtId="0" fontId="21" fillId="37" borderId="0" applyNumberFormat="0" applyBorder="0" applyProtection="0"/>
    <xf numFmtId="0" fontId="20" fillId="33" borderId="0" applyNumberFormat="0" applyBorder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41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72" fontId="18" fillId="0" borderId="13">
      <protection locked="0"/>
    </xf>
    <xf numFmtId="173" fontId="2" fillId="0" borderId="0" applyFill="0" applyBorder="0" applyAlignment="0" applyProtection="0"/>
    <xf numFmtId="174" fontId="2" fillId="0" borderId="0" applyFill="0" applyBorder="0" applyAlignment="0" applyProtection="0"/>
    <xf numFmtId="0" fontId="24" fillId="10" borderId="0" applyNumberFormat="0" applyBorder="0" applyAlignment="0" applyProtection="0"/>
    <xf numFmtId="0" fontId="25" fillId="5" borderId="14" applyNumberFormat="0" applyAlignment="0" applyProtection="0"/>
    <xf numFmtId="0" fontId="25" fillId="6" borderId="14" applyNumberFormat="0" applyAlignment="0" applyProtection="0"/>
    <xf numFmtId="0" fontId="25" fillId="6" borderId="14" applyNumberFormat="0" applyAlignment="0" applyProtection="0"/>
    <xf numFmtId="0" fontId="25" fillId="6" borderId="14" applyNumberFormat="0" applyAlignment="0" applyProtection="0"/>
    <xf numFmtId="0" fontId="25" fillId="6" borderId="14" applyNumberFormat="0" applyAlignment="0" applyProtection="0"/>
    <xf numFmtId="0" fontId="25" fillId="6" borderId="14" applyNumberFormat="0" applyAlignment="0" applyProtection="0"/>
    <xf numFmtId="0" fontId="25" fillId="6" borderId="14" applyNumberFormat="0" applyAlignment="0" applyProtection="0"/>
    <xf numFmtId="0" fontId="25" fillId="6" borderId="14" applyNumberFormat="0" applyAlignment="0" applyProtection="0"/>
    <xf numFmtId="0" fontId="26" fillId="42" borderId="15" applyNumberFormat="0" applyAlignment="0" applyProtection="0"/>
    <xf numFmtId="175" fontId="2" fillId="0" borderId="0" applyFill="0" applyBorder="0" applyAlignment="0" applyProtection="0"/>
    <xf numFmtId="176" fontId="2" fillId="0" borderId="0" applyFill="0" applyBorder="0" applyAlignment="0" applyProtection="0"/>
    <xf numFmtId="3" fontId="2" fillId="0" borderId="0" applyFill="0" applyBorder="0" applyAlignment="0" applyProtection="0"/>
    <xf numFmtId="3" fontId="27" fillId="0" borderId="0" applyFill="0" applyBorder="0" applyAlignment="0" applyProtection="0"/>
    <xf numFmtId="172" fontId="28" fillId="12" borderId="13"/>
    <xf numFmtId="172" fontId="28" fillId="13" borderId="13"/>
    <xf numFmtId="172" fontId="28" fillId="13" borderId="13"/>
    <xf numFmtId="172" fontId="28" fillId="13" borderId="13"/>
    <xf numFmtId="172" fontId="28" fillId="13" borderId="13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8" fontId="2" fillId="0" borderId="0" applyFill="0" applyBorder="0" applyAlignment="0" applyProtection="0"/>
    <xf numFmtId="179" fontId="2" fillId="0" borderId="0" applyFill="0" applyBorder="0" applyAlignment="0" applyProtection="0"/>
    <xf numFmtId="179" fontId="27" fillId="0" borderId="0" applyFill="0" applyBorder="0" applyAlignment="0" applyProtection="0"/>
    <xf numFmtId="0" fontId="2" fillId="0" borderId="0" applyFill="0" applyBorder="0" applyAlignment="0" applyProtection="0"/>
    <xf numFmtId="0" fontId="27" fillId="0" borderId="0" applyFill="0" applyBorder="0" applyAlignment="0" applyProtection="0"/>
    <xf numFmtId="14" fontId="29" fillId="0" borderId="0">
      <alignment vertical="top"/>
    </xf>
    <xf numFmtId="167" fontId="30" fillId="0" borderId="0">
      <alignment vertical="top"/>
    </xf>
    <xf numFmtId="38" fontId="30" fillId="0" borderId="0">
      <alignment vertical="top"/>
    </xf>
    <xf numFmtId="180" fontId="2" fillId="0" borderId="0" applyFill="0" applyBorder="0" applyAlignment="0" applyProtection="0"/>
    <xf numFmtId="180" fontId="27" fillId="0" borderId="0" applyFill="0" applyBorder="0" applyAlignment="0" applyProtection="0"/>
    <xf numFmtId="0" fontId="9" fillId="0" borderId="0"/>
    <xf numFmtId="0" fontId="2" fillId="0" borderId="0"/>
    <xf numFmtId="0" fontId="31" fillId="0" borderId="0"/>
    <xf numFmtId="0" fontId="32" fillId="0" borderId="0" applyBorder="0" applyProtection="0"/>
    <xf numFmtId="181" fontId="33" fillId="0" borderId="0" applyBorder="0" applyProtection="0"/>
    <xf numFmtId="181" fontId="34" fillId="0" borderId="0"/>
    <xf numFmtId="0" fontId="32" fillId="0" borderId="0"/>
    <xf numFmtId="0" fontId="32" fillId="0" borderId="0" applyBorder="0" applyProtection="0"/>
    <xf numFmtId="0" fontId="18" fillId="0" borderId="0"/>
    <xf numFmtId="181" fontId="35" fillId="0" borderId="0" applyBorder="0" applyProtection="0"/>
    <xf numFmtId="0" fontId="18" fillId="0" borderId="0"/>
    <xf numFmtId="0" fontId="36" fillId="0" borderId="0" applyNumberFormat="0" applyFill="0" applyBorder="0" applyAlignment="0" applyProtection="0"/>
    <xf numFmtId="164" fontId="37" fillId="0" borderId="0" applyFill="0" applyBorder="0" applyAlignment="0" applyProtection="0"/>
    <xf numFmtId="164" fontId="14" fillId="0" borderId="0" applyFill="0" applyBorder="0" applyAlignment="0" applyProtection="0"/>
    <xf numFmtId="164" fontId="38" fillId="0" borderId="0" applyFill="0" applyBorder="0" applyAlignment="0" applyProtection="0"/>
    <xf numFmtId="164" fontId="39" fillId="0" borderId="0" applyFill="0" applyBorder="0" applyAlignment="0" applyProtection="0"/>
    <xf numFmtId="164" fontId="40" fillId="0" borderId="0" applyFill="0" applyBorder="0" applyAlignment="0" applyProtection="0"/>
    <xf numFmtId="164" fontId="41" fillId="0" borderId="0" applyFill="0" applyBorder="0" applyAlignment="0" applyProtection="0"/>
    <xf numFmtId="164" fontId="42" fillId="0" borderId="0" applyFill="0" applyBorder="0" applyAlignment="0" applyProtection="0"/>
    <xf numFmtId="2" fontId="2" fillId="0" borderId="0" applyFill="0" applyBorder="0" applyAlignment="0" applyProtection="0"/>
    <xf numFmtId="2" fontId="27" fillId="0" borderId="0" applyFill="0" applyBorder="0" applyAlignment="0" applyProtection="0"/>
    <xf numFmtId="0" fontId="43" fillId="7" borderId="0" applyNumberFormat="0" applyBorder="0" applyAlignment="0" applyProtection="0"/>
    <xf numFmtId="0" fontId="44" fillId="0" borderId="0" applyNumberFormat="0" applyBorder="0" applyProtection="0">
      <alignment horizontal="center"/>
    </xf>
    <xf numFmtId="0" fontId="44" fillId="0" borderId="0" applyBorder="0" applyProtection="0">
      <alignment horizontal="center"/>
    </xf>
    <xf numFmtId="0" fontId="45" fillId="0" borderId="0" applyBorder="0" applyProtection="0">
      <alignment horizontal="center"/>
    </xf>
    <xf numFmtId="181" fontId="46" fillId="0" borderId="0" applyBorder="0" applyProtection="0">
      <alignment horizontal="center"/>
    </xf>
    <xf numFmtId="181" fontId="46" fillId="0" borderId="0" applyBorder="0" applyProtection="0">
      <alignment horizontal="center"/>
    </xf>
    <xf numFmtId="0" fontId="47" fillId="0" borderId="16" applyNumberFormat="0" applyFill="0" applyAlignment="0" applyProtection="0"/>
    <xf numFmtId="181" fontId="46" fillId="0" borderId="0" applyBorder="0" applyProtection="0">
      <alignment horizontal="center"/>
    </xf>
    <xf numFmtId="0" fontId="44" fillId="0" borderId="0" applyBorder="0" applyProtection="0">
      <alignment horizontal="center"/>
    </xf>
    <xf numFmtId="0" fontId="45" fillId="0" borderId="0">
      <alignment horizontal="center"/>
    </xf>
    <xf numFmtId="0" fontId="44" fillId="0" borderId="0" applyNumberFormat="0" applyBorder="0" applyProtection="0">
      <alignment horizontal="center"/>
    </xf>
    <xf numFmtId="0" fontId="44" fillId="0" borderId="0" applyBorder="0" applyProtection="0">
      <alignment horizontal="center"/>
    </xf>
    <xf numFmtId="0" fontId="48" fillId="0" borderId="17" applyNumberFormat="0" applyFill="0" applyAlignment="0" applyProtection="0"/>
    <xf numFmtId="0" fontId="44" fillId="0" borderId="0" applyNumberFormat="0" applyBorder="0" applyProtection="0">
      <alignment horizontal="center"/>
    </xf>
    <xf numFmtId="0" fontId="48" fillId="0" borderId="17" applyNumberFormat="0" applyFill="0" applyAlignment="0" applyProtection="0"/>
    <xf numFmtId="0" fontId="45" fillId="0" borderId="0">
      <alignment horizontal="center"/>
    </xf>
    <xf numFmtId="0" fontId="49" fillId="0" borderId="18" applyNumberFormat="0" applyFill="0" applyAlignment="0" applyProtection="0"/>
    <xf numFmtId="0" fontId="46" fillId="0" borderId="0" applyNumberFormat="0" applyBorder="0" applyProtection="0">
      <alignment horizontal="center"/>
    </xf>
    <xf numFmtId="0" fontId="49" fillId="0" borderId="0" applyNumberFormat="0" applyFill="0" applyBorder="0" applyAlignment="0" applyProtection="0"/>
    <xf numFmtId="0" fontId="44" fillId="0" borderId="0" applyNumberFormat="0" applyBorder="0" applyProtection="0">
      <alignment horizontal="center"/>
    </xf>
    <xf numFmtId="0" fontId="50" fillId="0" borderId="0">
      <alignment vertical="top"/>
    </xf>
    <xf numFmtId="0" fontId="44" fillId="0" borderId="0">
      <alignment horizontal="center"/>
    </xf>
    <xf numFmtId="0" fontId="44" fillId="0" borderId="0" applyNumberFormat="0" applyBorder="0" applyProtection="0">
      <alignment horizontal="center"/>
    </xf>
    <xf numFmtId="0" fontId="44" fillId="0" borderId="0" applyNumberFormat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5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5" fillId="0" borderId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5" fillId="0" borderId="0">
      <alignment horizontal="center" textRotation="90"/>
    </xf>
    <xf numFmtId="0" fontId="46" fillId="0" borderId="0" applyNumberFormat="0" applyBorder="0" applyProtection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4" fillId="0" borderId="0">
      <alignment horizontal="center" textRotation="90"/>
    </xf>
    <xf numFmtId="0" fontId="44" fillId="0" borderId="0" applyNumberFormat="0" applyBorder="0" applyProtection="0">
      <alignment horizontal="center" textRotation="90"/>
    </xf>
    <xf numFmtId="167" fontId="51" fillId="0" borderId="0">
      <alignment vertical="top"/>
    </xf>
    <xf numFmtId="38" fontId="51" fillId="0" borderId="0">
      <alignment vertical="top"/>
    </xf>
    <xf numFmtId="172" fontId="52" fillId="0" borderId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14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167" fontId="15" fillId="0" borderId="0">
      <alignment vertical="top"/>
    </xf>
    <xf numFmtId="167" fontId="15" fillId="5" borderId="0">
      <alignment vertical="top"/>
    </xf>
    <xf numFmtId="38" fontId="15" fillId="6" borderId="0">
      <alignment vertical="top"/>
    </xf>
    <xf numFmtId="38" fontId="15" fillId="6" borderId="0">
      <alignment vertical="top"/>
    </xf>
    <xf numFmtId="38" fontId="15" fillId="6" borderId="0">
      <alignment vertical="top"/>
    </xf>
    <xf numFmtId="38" fontId="15" fillId="6" borderId="0">
      <alignment vertical="top"/>
    </xf>
    <xf numFmtId="38" fontId="15" fillId="6" borderId="0">
      <alignment vertical="top"/>
    </xf>
    <xf numFmtId="38" fontId="15" fillId="6" borderId="0">
      <alignment vertical="top"/>
    </xf>
    <xf numFmtId="38" fontId="15" fillId="6" borderId="0">
      <alignment vertical="top"/>
    </xf>
    <xf numFmtId="38" fontId="15" fillId="0" borderId="0">
      <alignment vertical="top"/>
    </xf>
    <xf numFmtId="182" fontId="15" fillId="7" borderId="0">
      <alignment vertical="top"/>
    </xf>
    <xf numFmtId="38" fontId="15" fillId="0" borderId="0">
      <alignment vertical="top"/>
    </xf>
    <xf numFmtId="0" fontId="56" fillId="0" borderId="19" applyNumberFormat="0" applyFill="0" applyAlignment="0" applyProtection="0"/>
    <xf numFmtId="0" fontId="57" fillId="43" borderId="0" applyNumberFormat="0" applyBorder="0" applyAlignment="0" applyProtection="0"/>
    <xf numFmtId="0" fontId="58" fillId="0" borderId="0" applyNumberFormat="0" applyFill="0" applyBorder="0" applyAlignment="0" applyProtection="0"/>
    <xf numFmtId="0" fontId="1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4" fillId="0" borderId="0"/>
    <xf numFmtId="0" fontId="12" fillId="0" borderId="0"/>
    <xf numFmtId="0" fontId="2" fillId="44" borderId="20" applyNumberFormat="0" applyAlignment="0" applyProtection="0"/>
    <xf numFmtId="0" fontId="27" fillId="44" borderId="20" applyNumberFormat="0" applyAlignment="0" applyProtection="0"/>
    <xf numFmtId="183" fontId="2" fillId="0" borderId="0" applyFill="0" applyBorder="0" applyAlignment="0" applyProtection="0"/>
    <xf numFmtId="184" fontId="2" fillId="0" borderId="0" applyFill="0" applyBorder="0" applyAlignment="0" applyProtection="0"/>
    <xf numFmtId="0" fontId="59" fillId="5" borderId="21" applyNumberFormat="0" applyAlignment="0" applyProtection="0"/>
    <xf numFmtId="0" fontId="59" fillId="6" borderId="21" applyNumberFormat="0" applyAlignment="0" applyProtection="0"/>
    <xf numFmtId="0" fontId="59" fillId="6" borderId="21" applyNumberFormat="0" applyAlignment="0" applyProtection="0"/>
    <xf numFmtId="0" fontId="59" fillId="6" borderId="21" applyNumberFormat="0" applyAlignment="0" applyProtection="0"/>
    <xf numFmtId="0" fontId="59" fillId="6" borderId="21" applyNumberFormat="0" applyAlignment="0" applyProtection="0"/>
    <xf numFmtId="0" fontId="59" fillId="6" borderId="21" applyNumberFormat="0" applyAlignment="0" applyProtection="0"/>
    <xf numFmtId="0" fontId="59" fillId="6" borderId="21" applyNumberFormat="0" applyAlignment="0" applyProtection="0"/>
    <xf numFmtId="0" fontId="59" fillId="6" borderId="21" applyNumberFormat="0" applyAlignment="0" applyProtection="0"/>
    <xf numFmtId="0" fontId="60" fillId="0" borderId="0" applyNumberFormat="0">
      <alignment horizontal="left"/>
    </xf>
    <xf numFmtId="0" fontId="61" fillId="0" borderId="0" applyNumberFormat="0" applyBorder="0" applyProtection="0"/>
    <xf numFmtId="0" fontId="61" fillId="0" borderId="0" applyBorder="0" applyProtection="0"/>
    <xf numFmtId="0" fontId="62" fillId="0" borderId="0" applyBorder="0" applyProtection="0"/>
    <xf numFmtId="181" fontId="63" fillId="0" borderId="0" applyBorder="0" applyProtection="0"/>
    <xf numFmtId="181" fontId="63" fillId="0" borderId="0" applyBorder="0" applyProtection="0"/>
    <xf numFmtId="181" fontId="63" fillId="0" borderId="0" applyBorder="0" applyProtection="0"/>
    <xf numFmtId="0" fontId="61" fillId="0" borderId="0" applyBorder="0" applyProtection="0"/>
    <xf numFmtId="0" fontId="62" fillId="0" borderId="0"/>
    <xf numFmtId="0" fontId="61" fillId="0" borderId="0" applyNumberFormat="0" applyBorder="0" applyProtection="0"/>
    <xf numFmtId="0" fontId="61" fillId="0" borderId="0" applyBorder="0" applyProtection="0"/>
    <xf numFmtId="0" fontId="61" fillId="0" borderId="0" applyNumberFormat="0" applyBorder="0" applyProtection="0"/>
    <xf numFmtId="0" fontId="62" fillId="0" borderId="0"/>
    <xf numFmtId="0" fontId="63" fillId="0" borderId="0" applyNumberFormat="0" applyBorder="0" applyProtection="0"/>
    <xf numFmtId="0" fontId="61" fillId="0" borderId="0" applyNumberFormat="0" applyBorder="0" applyProtection="0"/>
    <xf numFmtId="0" fontId="61" fillId="0" borderId="0"/>
    <xf numFmtId="0" fontId="61" fillId="0" borderId="0" applyNumberFormat="0" applyBorder="0" applyProtection="0"/>
    <xf numFmtId="185" fontId="61" fillId="0" borderId="0" applyBorder="0" applyProtection="0"/>
    <xf numFmtId="186" fontId="61" fillId="0" borderId="0" applyBorder="0" applyProtection="0"/>
    <xf numFmtId="185" fontId="62" fillId="0" borderId="0" applyBorder="0" applyProtection="0"/>
    <xf numFmtId="187" fontId="63" fillId="0" borderId="0" applyBorder="0" applyProtection="0"/>
    <xf numFmtId="187" fontId="63" fillId="0" borderId="0" applyBorder="0" applyProtection="0"/>
    <xf numFmtId="187" fontId="63" fillId="0" borderId="0" applyBorder="0" applyProtection="0"/>
    <xf numFmtId="186" fontId="61" fillId="0" borderId="0" applyBorder="0" applyProtection="0"/>
    <xf numFmtId="185" fontId="62" fillId="0" borderId="0"/>
    <xf numFmtId="185" fontId="61" fillId="0" borderId="0" applyBorder="0" applyProtection="0"/>
    <xf numFmtId="186" fontId="61" fillId="0" borderId="0" applyBorder="0" applyProtection="0"/>
    <xf numFmtId="185" fontId="61" fillId="0" borderId="0" applyBorder="0" applyProtection="0"/>
    <xf numFmtId="185" fontId="62" fillId="0" borderId="0"/>
    <xf numFmtId="188" fontId="63" fillId="0" borderId="0" applyBorder="0" applyProtection="0"/>
    <xf numFmtId="185" fontId="61" fillId="0" borderId="0" applyBorder="0" applyProtection="0"/>
    <xf numFmtId="185" fontId="61" fillId="0" borderId="0"/>
    <xf numFmtId="185" fontId="61" fillId="0" borderId="0" applyBorder="0" applyProtection="0"/>
    <xf numFmtId="0" fontId="64" fillId="45" borderId="0">
      <alignment horizontal="left" vertical="top"/>
    </xf>
    <xf numFmtId="0" fontId="65" fillId="45" borderId="0">
      <alignment horizontal="center" vertical="top"/>
    </xf>
    <xf numFmtId="0" fontId="66" fillId="45" borderId="0">
      <alignment horizontal="left" vertical="top"/>
    </xf>
    <xf numFmtId="0" fontId="66" fillId="45" borderId="0">
      <alignment horizontal="right" vertical="top"/>
    </xf>
    <xf numFmtId="0" fontId="67" fillId="45" borderId="0">
      <alignment horizontal="right" vertical="center"/>
    </xf>
    <xf numFmtId="0" fontId="67" fillId="45" borderId="0">
      <alignment horizontal="left" vertical="top"/>
    </xf>
    <xf numFmtId="0" fontId="67" fillId="45" borderId="0">
      <alignment horizontal="right" vertical="center"/>
    </xf>
    <xf numFmtId="0" fontId="64" fillId="45" borderId="0">
      <alignment horizontal="center" vertical="center"/>
    </xf>
    <xf numFmtId="0" fontId="65" fillId="45" borderId="0">
      <alignment horizontal="left" vertical="center"/>
    </xf>
    <xf numFmtId="0" fontId="68" fillId="0" borderId="0">
      <alignment horizontal="right" vertical="top"/>
    </xf>
    <xf numFmtId="0" fontId="69" fillId="45" borderId="0">
      <alignment horizontal="center" vertical="center"/>
    </xf>
    <xf numFmtId="0" fontId="69" fillId="45" borderId="0">
      <alignment horizontal="center" vertical="center"/>
    </xf>
    <xf numFmtId="0" fontId="69" fillId="45" borderId="0">
      <alignment horizontal="right" vertical="center"/>
    </xf>
    <xf numFmtId="0" fontId="69" fillId="45" borderId="0">
      <alignment horizontal="left" vertical="center"/>
    </xf>
    <xf numFmtId="0" fontId="65" fillId="45" borderId="0">
      <alignment horizontal="center" vertical="center"/>
    </xf>
    <xf numFmtId="0" fontId="66" fillId="45" borderId="0">
      <alignment horizontal="left" vertical="top"/>
    </xf>
    <xf numFmtId="0" fontId="70" fillId="43" borderId="21" applyNumberFormat="0" applyProtection="0">
      <alignment vertical="center"/>
    </xf>
    <xf numFmtId="0" fontId="71" fillId="43" borderId="21" applyNumberFormat="0" applyProtection="0">
      <alignment vertical="center"/>
    </xf>
    <xf numFmtId="0" fontId="72" fillId="43" borderId="21" applyNumberFormat="0" applyProtection="0">
      <alignment vertical="center"/>
    </xf>
    <xf numFmtId="0" fontId="73" fillId="43" borderId="21" applyNumberFormat="0" applyProtection="0">
      <alignment vertical="center"/>
    </xf>
    <xf numFmtId="0" fontId="70" fillId="43" borderId="21" applyNumberFormat="0" applyProtection="0">
      <alignment horizontal="left" vertical="center" indent="1"/>
    </xf>
    <xf numFmtId="0" fontId="71" fillId="43" borderId="21" applyNumberFormat="0" applyProtection="0">
      <alignment horizontal="left" vertical="center" indent="1"/>
    </xf>
    <xf numFmtId="0" fontId="70" fillId="43" borderId="21" applyNumberFormat="0" applyProtection="0">
      <alignment horizontal="left" vertical="center" indent="1"/>
    </xf>
    <xf numFmtId="0" fontId="71" fillId="43" borderId="21" applyNumberFormat="0" applyProtection="0">
      <alignment horizontal="left" vertical="center" indent="1"/>
    </xf>
    <xf numFmtId="0" fontId="8" fillId="8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70" fillId="10" borderId="21" applyNumberFormat="0" applyProtection="0">
      <alignment horizontal="right" vertical="center"/>
    </xf>
    <xf numFmtId="0" fontId="71" fillId="10" borderId="21" applyNumberFormat="0" applyProtection="0">
      <alignment horizontal="right" vertical="center"/>
    </xf>
    <xf numFmtId="0" fontId="70" fillId="23" borderId="21" applyNumberFormat="0" applyProtection="0">
      <alignment horizontal="right" vertical="center"/>
    </xf>
    <xf numFmtId="0" fontId="71" fillId="23" borderId="21" applyNumberFormat="0" applyProtection="0">
      <alignment horizontal="right" vertical="center"/>
    </xf>
    <xf numFmtId="0" fontId="70" fillId="39" borderId="21" applyNumberFormat="0" applyProtection="0">
      <alignment horizontal="right" vertical="center"/>
    </xf>
    <xf numFmtId="0" fontId="71" fillId="39" borderId="21" applyNumberFormat="0" applyProtection="0">
      <alignment horizontal="right" vertical="center"/>
    </xf>
    <xf numFmtId="0" fontId="70" fillId="25" borderId="21" applyNumberFormat="0" applyProtection="0">
      <alignment horizontal="right" vertical="center"/>
    </xf>
    <xf numFmtId="0" fontId="71" fillId="25" borderId="21" applyNumberFormat="0" applyProtection="0">
      <alignment horizontal="right" vertical="center"/>
    </xf>
    <xf numFmtId="0" fontId="71" fillId="25" borderId="21" applyNumberFormat="0" applyProtection="0">
      <alignment horizontal="right" vertical="center"/>
    </xf>
    <xf numFmtId="0" fontId="71" fillId="25" borderId="21" applyNumberFormat="0" applyProtection="0">
      <alignment horizontal="right" vertical="center"/>
    </xf>
    <xf numFmtId="0" fontId="71" fillId="25" borderId="21" applyNumberFormat="0" applyProtection="0">
      <alignment horizontal="right" vertical="center"/>
    </xf>
    <xf numFmtId="0" fontId="71" fillId="25" borderId="21" applyNumberFormat="0" applyProtection="0">
      <alignment horizontal="right" vertical="center"/>
    </xf>
    <xf numFmtId="0" fontId="71" fillId="25" borderId="21" applyNumberFormat="0" applyProtection="0">
      <alignment horizontal="right" vertical="center"/>
    </xf>
    <xf numFmtId="0" fontId="70" fillId="33" borderId="21" applyNumberFormat="0" applyProtection="0">
      <alignment horizontal="right" vertical="center"/>
    </xf>
    <xf numFmtId="0" fontId="71" fillId="33" borderId="21" applyNumberFormat="0" applyProtection="0">
      <alignment horizontal="right" vertical="center"/>
    </xf>
    <xf numFmtId="0" fontId="70" fillId="41" borderId="21" applyNumberFormat="0" applyProtection="0">
      <alignment horizontal="right" vertical="center"/>
    </xf>
    <xf numFmtId="0" fontId="71" fillId="41" borderId="21" applyNumberFormat="0" applyProtection="0">
      <alignment horizontal="right" vertical="center"/>
    </xf>
    <xf numFmtId="0" fontId="70" fillId="40" borderId="21" applyNumberFormat="0" applyProtection="0">
      <alignment horizontal="right" vertical="center"/>
    </xf>
    <xf numFmtId="0" fontId="71" fillId="40" borderId="21" applyNumberFormat="0" applyProtection="0">
      <alignment horizontal="right" vertical="center"/>
    </xf>
    <xf numFmtId="0" fontId="71" fillId="40" borderId="21" applyNumberFormat="0" applyProtection="0">
      <alignment horizontal="right" vertical="center"/>
    </xf>
    <xf numFmtId="0" fontId="71" fillId="40" borderId="21" applyNumberFormat="0" applyProtection="0">
      <alignment horizontal="right" vertical="center"/>
    </xf>
    <xf numFmtId="0" fontId="70" fillId="46" borderId="21" applyNumberFormat="0" applyProtection="0">
      <alignment horizontal="right" vertical="center"/>
    </xf>
    <xf numFmtId="0" fontId="71" fillId="47" borderId="21" applyNumberFormat="0" applyProtection="0">
      <alignment horizontal="right" vertical="center"/>
    </xf>
    <xf numFmtId="0" fontId="71" fillId="47" borderId="21" applyNumberFormat="0" applyProtection="0">
      <alignment horizontal="right" vertical="center"/>
    </xf>
    <xf numFmtId="0" fontId="71" fillId="47" borderId="21" applyNumberFormat="0" applyProtection="0">
      <alignment horizontal="right" vertical="center"/>
    </xf>
    <xf numFmtId="0" fontId="70" fillId="24" borderId="21" applyNumberFormat="0" applyProtection="0">
      <alignment horizontal="right" vertical="center"/>
    </xf>
    <xf numFmtId="0" fontId="71" fillId="24" borderId="21" applyNumberFormat="0" applyProtection="0">
      <alignment horizontal="right" vertical="center"/>
    </xf>
    <xf numFmtId="0" fontId="74" fillId="48" borderId="21" applyNumberFormat="0" applyProtection="0">
      <alignment horizontal="left" vertical="center" indent="1"/>
    </xf>
    <xf numFmtId="0" fontId="75" fillId="48" borderId="21" applyNumberFormat="0" applyProtection="0">
      <alignment horizontal="left" vertical="center" indent="1"/>
    </xf>
    <xf numFmtId="0" fontId="70" fillId="49" borderId="22" applyNumberFormat="0" applyProtection="0">
      <alignment horizontal="left" vertical="center" indent="1"/>
    </xf>
    <xf numFmtId="0" fontId="71" fillId="49" borderId="22" applyNumberFormat="0" applyProtection="0">
      <alignment horizontal="left" vertical="center" indent="1"/>
    </xf>
    <xf numFmtId="0" fontId="76" fillId="50" borderId="0" applyNumberFormat="0" applyProtection="0">
      <alignment horizontal="left" vertical="center" indent="1"/>
    </xf>
    <xf numFmtId="0" fontId="8" fillId="8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77" fillId="49" borderId="21" applyNumberFormat="0" applyProtection="0">
      <alignment horizontal="left" vertical="center" indent="1"/>
    </xf>
    <xf numFmtId="0" fontId="77" fillId="51" borderId="21" applyNumberFormat="0" applyProtection="0">
      <alignment horizontal="left" vertical="center" indent="1"/>
    </xf>
    <xf numFmtId="0" fontId="8" fillId="51" borderId="21" applyNumberFormat="0" applyProtection="0">
      <alignment horizontal="left" vertical="center" indent="1"/>
    </xf>
    <xf numFmtId="0" fontId="8" fillId="51" borderId="21" applyNumberFormat="0" applyProtection="0">
      <alignment horizontal="left" vertical="center" indent="1"/>
    </xf>
    <xf numFmtId="0" fontId="8" fillId="42" borderId="21" applyNumberFormat="0" applyProtection="0">
      <alignment horizontal="left" vertical="center" indent="1"/>
    </xf>
    <xf numFmtId="0" fontId="8" fillId="42" borderId="21" applyNumberFormat="0" applyProtection="0">
      <alignment horizontal="left" vertical="center" indent="1"/>
    </xf>
    <xf numFmtId="0" fontId="8" fillId="5" borderId="21" applyNumberFormat="0" applyProtection="0">
      <alignment horizontal="left" vertical="center" indent="1"/>
    </xf>
    <xf numFmtId="0" fontId="8" fillId="6" borderId="21" applyNumberFormat="0" applyProtection="0">
      <alignment horizontal="left" vertical="center" indent="1"/>
    </xf>
    <xf numFmtId="0" fontId="8" fillId="6" borderId="21" applyNumberFormat="0" applyProtection="0">
      <alignment horizontal="left" vertical="center" indent="1"/>
    </xf>
    <xf numFmtId="0" fontId="8" fillId="6" borderId="21" applyNumberFormat="0" applyProtection="0">
      <alignment horizontal="left" vertical="center" indent="1"/>
    </xf>
    <xf numFmtId="0" fontId="8" fillId="6" borderId="21" applyNumberFormat="0" applyProtection="0">
      <alignment horizontal="left" vertical="center" indent="1"/>
    </xf>
    <xf numFmtId="0" fontId="8" fillId="6" borderId="21" applyNumberFormat="0" applyProtection="0">
      <alignment horizontal="left" vertical="center" indent="1"/>
    </xf>
    <xf numFmtId="0" fontId="8" fillId="6" borderId="21" applyNumberFormat="0" applyProtection="0">
      <alignment horizontal="left" vertical="center" indent="1"/>
    </xf>
    <xf numFmtId="0" fontId="8" fillId="6" borderId="21" applyNumberFormat="0" applyProtection="0">
      <alignment horizontal="left" vertical="center" indent="1"/>
    </xf>
    <xf numFmtId="0" fontId="8" fillId="5" borderId="21" applyNumberFormat="0" applyProtection="0">
      <alignment horizontal="left" vertical="center" indent="1"/>
    </xf>
    <xf numFmtId="0" fontId="8" fillId="6" borderId="21" applyNumberFormat="0" applyProtection="0">
      <alignment horizontal="left" vertical="center" indent="1"/>
    </xf>
    <xf numFmtId="0" fontId="8" fillId="6" borderId="21" applyNumberFormat="0" applyProtection="0">
      <alignment horizontal="left" vertical="center" indent="1"/>
    </xf>
    <xf numFmtId="0" fontId="8" fillId="6" borderId="21" applyNumberFormat="0" applyProtection="0">
      <alignment horizontal="left" vertical="center" indent="1"/>
    </xf>
    <xf numFmtId="0" fontId="8" fillId="6" borderId="21" applyNumberFormat="0" applyProtection="0">
      <alignment horizontal="left" vertical="center" indent="1"/>
    </xf>
    <xf numFmtId="0" fontId="8" fillId="6" borderId="21" applyNumberFormat="0" applyProtection="0">
      <alignment horizontal="left" vertical="center" indent="1"/>
    </xf>
    <xf numFmtId="0" fontId="8" fillId="6" borderId="21" applyNumberFormat="0" applyProtection="0">
      <alignment horizontal="left" vertical="center" indent="1"/>
    </xf>
    <xf numFmtId="0" fontId="8" fillId="6" borderId="21" applyNumberFormat="0" applyProtection="0">
      <alignment horizontal="left" vertical="center" indent="1"/>
    </xf>
    <xf numFmtId="0" fontId="8" fillId="8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8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18" fillId="0" borderId="0"/>
    <xf numFmtId="0" fontId="70" fillId="44" borderId="21" applyNumberFormat="0" applyProtection="0">
      <alignment vertical="center"/>
    </xf>
    <xf numFmtId="0" fontId="71" fillId="44" borderId="21" applyNumberFormat="0" applyProtection="0">
      <alignment vertical="center"/>
    </xf>
    <xf numFmtId="0" fontId="72" fillId="44" borderId="21" applyNumberFormat="0" applyProtection="0">
      <alignment vertical="center"/>
    </xf>
    <xf numFmtId="0" fontId="73" fillId="44" borderId="21" applyNumberFormat="0" applyProtection="0">
      <alignment vertical="center"/>
    </xf>
    <xf numFmtId="0" fontId="70" fillId="44" borderId="21" applyNumberFormat="0" applyProtection="0">
      <alignment horizontal="left" vertical="center" indent="1"/>
    </xf>
    <xf numFmtId="0" fontId="71" fillId="44" borderId="21" applyNumberFormat="0" applyProtection="0">
      <alignment horizontal="left" vertical="center" indent="1"/>
    </xf>
    <xf numFmtId="0" fontId="70" fillId="44" borderId="21" applyNumberFormat="0" applyProtection="0">
      <alignment horizontal="left" vertical="center" indent="1"/>
    </xf>
    <xf numFmtId="0" fontId="71" fillId="44" borderId="21" applyNumberFormat="0" applyProtection="0">
      <alignment horizontal="left" vertical="center" indent="1"/>
    </xf>
    <xf numFmtId="0" fontId="70" fillId="49" borderId="21" applyNumberFormat="0" applyProtection="0">
      <alignment horizontal="right" vertical="center"/>
    </xf>
    <xf numFmtId="0" fontId="71" fillId="49" borderId="21" applyNumberFormat="0" applyProtection="0">
      <alignment horizontal="right" vertical="center"/>
    </xf>
    <xf numFmtId="0" fontId="72" fillId="49" borderId="21" applyNumberFormat="0" applyProtection="0">
      <alignment horizontal="right" vertical="center"/>
    </xf>
    <xf numFmtId="0" fontId="73" fillId="49" borderId="21" applyNumberFormat="0" applyProtection="0">
      <alignment horizontal="right" vertical="center"/>
    </xf>
    <xf numFmtId="0" fontId="8" fillId="8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8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78" fillId="0" borderId="0"/>
    <xf numFmtId="0" fontId="79" fillId="49" borderId="21" applyNumberFormat="0" applyProtection="0">
      <alignment horizontal="right" vertical="center"/>
    </xf>
    <xf numFmtId="0" fontId="80" fillId="49" borderId="21" applyNumberFormat="0" applyProtection="0">
      <alignment horizontal="right" vertical="center"/>
    </xf>
    <xf numFmtId="0" fontId="12" fillId="0" borderId="0"/>
    <xf numFmtId="0" fontId="13" fillId="0" borderId="0"/>
    <xf numFmtId="167" fontId="81" fillId="52" borderId="0">
      <alignment horizontal="right" vertical="top"/>
    </xf>
    <xf numFmtId="38" fontId="81" fillId="52" borderId="0">
      <alignment horizontal="right" vertical="top"/>
    </xf>
    <xf numFmtId="0" fontId="31" fillId="0" borderId="0"/>
    <xf numFmtId="0" fontId="82" fillId="0" borderId="0"/>
    <xf numFmtId="0" fontId="83" fillId="0" borderId="0"/>
    <xf numFmtId="0" fontId="84" fillId="0" borderId="0" applyNumberFormat="0" applyFill="0" applyBorder="0" applyAlignment="0" applyProtection="0"/>
    <xf numFmtId="0" fontId="85" fillId="0" borderId="23" applyNumberFormat="0" applyFill="0" applyAlignment="0" applyProtection="0"/>
    <xf numFmtId="0" fontId="86" fillId="0" borderId="0" applyNumberFormat="0" applyFill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8" fillId="0" borderId="0"/>
    <xf numFmtId="0" fontId="20" fillId="38" borderId="0" applyNumberFormat="0" applyBorder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Protection="0"/>
    <xf numFmtId="0" fontId="21" fillId="53" borderId="0" applyNumberFormat="0" applyBorder="0" applyProtection="0"/>
    <xf numFmtId="0" fontId="20" fillId="38" borderId="0" applyNumberFormat="0" applyBorder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8" fillId="0" borderId="0"/>
    <xf numFmtId="0" fontId="20" fillId="39" borderId="0" applyNumberFormat="0" applyBorder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Protection="0"/>
    <xf numFmtId="0" fontId="21" fillId="54" borderId="0" applyNumberFormat="0" applyBorder="0" applyProtection="0"/>
    <xf numFmtId="0" fontId="20" fillId="39" borderId="0" applyNumberFormat="0" applyBorder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8" fillId="0" borderId="0"/>
    <xf numFmtId="0" fontId="20" fillId="40" borderId="0" applyNumberFormat="0" applyBorder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55" borderId="0" applyNumberFormat="0" applyBorder="0" applyProtection="0"/>
    <xf numFmtId="0" fontId="20" fillId="40" borderId="0" applyNumberFormat="0" applyBorder="0" applyProtection="0"/>
    <xf numFmtId="0" fontId="20" fillId="40" borderId="0" applyNumberFormat="0" applyBorder="0" applyAlignment="0" applyProtection="0"/>
    <xf numFmtId="0" fontId="21" fillId="55" borderId="0" applyNumberFormat="0" applyBorder="0" applyProtection="0"/>
    <xf numFmtId="0" fontId="20" fillId="40" borderId="0" applyNumberFormat="0" applyBorder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8" fillId="0" borderId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Protection="0"/>
    <xf numFmtId="0" fontId="21" fillId="35" borderId="0" applyNumberFormat="0" applyBorder="0" applyProtection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8" fillId="0" borderId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Protection="0"/>
    <xf numFmtId="0" fontId="21" fillId="36" borderId="0" applyNumberFormat="0" applyBorder="0" applyProtection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8" fillId="0" borderId="0"/>
    <xf numFmtId="0" fontId="20" fillId="41" borderId="0" applyNumberFormat="0" applyBorder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Protection="0"/>
    <xf numFmtId="0" fontId="21" fillId="56" borderId="0" applyNumberFormat="0" applyBorder="0" applyProtection="0"/>
    <xf numFmtId="0" fontId="20" fillId="41" borderId="0" applyNumberFormat="0" applyBorder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172" fontId="18" fillId="0" borderId="13">
      <protection locked="0"/>
    </xf>
    <xf numFmtId="0" fontId="55" fillId="14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18" fillId="0" borderId="0"/>
    <xf numFmtId="0" fontId="55" fillId="14" borderId="14" applyNumberFormat="0" applyProtection="0"/>
    <xf numFmtId="0" fontId="55" fillId="14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4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87" fillId="21" borderId="24" applyNumberForma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Protection="0"/>
    <xf numFmtId="0" fontId="55" fillId="15" borderId="14" applyNumberFormat="0" applyAlignment="0" applyProtection="0"/>
    <xf numFmtId="0" fontId="87" fillId="21" borderId="24" applyNumberFormat="0" applyProtection="0"/>
    <xf numFmtId="0" fontId="55" fillId="15" borderId="14" applyNumberFormat="0" applyAlignment="0" applyProtection="0"/>
    <xf numFmtId="0" fontId="55" fillId="15" borderId="14" applyNumberFormat="0" applyProtection="0"/>
    <xf numFmtId="0" fontId="55" fillId="14" borderId="14" applyNumberFormat="0" applyAlignment="0" applyProtection="0"/>
    <xf numFmtId="0" fontId="55" fillId="1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5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5" borderId="14" applyNumberFormat="0" applyAlignment="0" applyProtection="0"/>
    <xf numFmtId="0" fontId="55" fillId="14" borderId="14" applyNumberFormat="0" applyAlignment="0" applyProtection="0"/>
    <xf numFmtId="0" fontId="55" fillId="14" borderId="14" applyNumberFormat="0" applyAlignment="0" applyProtection="0"/>
    <xf numFmtId="0" fontId="55" fillId="1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4" borderId="14" applyNumberFormat="0" applyAlignment="0" applyProtection="0"/>
    <xf numFmtId="0" fontId="55" fillId="14" borderId="14" applyNumberFormat="0" applyAlignment="0" applyProtection="0"/>
    <xf numFmtId="0" fontId="55" fillId="1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4" borderId="14" applyNumberFormat="0" applyAlignment="0" applyProtection="0"/>
    <xf numFmtId="0" fontId="55" fillId="14" borderId="14" applyNumberFormat="0" applyAlignment="0" applyProtection="0"/>
    <xf numFmtId="0" fontId="55" fillId="1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4" borderId="14" applyNumberFormat="0" applyAlignment="0" applyProtection="0"/>
    <xf numFmtId="0" fontId="55" fillId="14" borderId="14" applyNumberFormat="0" applyAlignment="0" applyProtection="0"/>
    <xf numFmtId="0" fontId="55" fillId="1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4" borderId="14" applyNumberFormat="0" applyAlignment="0" applyProtection="0"/>
    <xf numFmtId="0" fontId="55" fillId="14" borderId="14" applyNumberFormat="0" applyAlignment="0" applyProtection="0"/>
    <xf numFmtId="0" fontId="55" fillId="1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4" borderId="14" applyNumberFormat="0" applyAlignment="0" applyProtection="0"/>
    <xf numFmtId="0" fontId="55" fillId="14" borderId="14" applyNumberFormat="0" applyAlignment="0" applyProtection="0"/>
    <xf numFmtId="0" fontId="55" fillId="1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4" borderId="14" applyNumberFormat="0" applyAlignment="0" applyProtection="0"/>
    <xf numFmtId="0" fontId="59" fillId="5" borderId="21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5" borderId="21" applyNumberFormat="0" applyProtection="0"/>
    <xf numFmtId="0" fontId="59" fillId="5" borderId="21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5" borderId="21" applyNumberFormat="0" applyAlignment="0" applyProtection="0"/>
    <xf numFmtId="0" fontId="8" fillId="0" borderId="0"/>
    <xf numFmtId="0" fontId="8" fillId="0" borderId="0"/>
    <xf numFmtId="0" fontId="88" fillId="57" borderId="25" applyNumberForma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57" borderId="25" applyNumberFormat="0" applyProtection="0"/>
    <xf numFmtId="0" fontId="8" fillId="0" borderId="0"/>
    <xf numFmtId="0" fontId="8" fillId="0" borderId="0"/>
    <xf numFmtId="0" fontId="59" fillId="5" borderId="21" applyNumberFormat="0" applyAlignment="0" applyProtection="0"/>
    <xf numFmtId="0" fontId="59" fillId="5" borderId="21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5" borderId="21" applyNumberFormat="0" applyAlignment="0" applyProtection="0"/>
    <xf numFmtId="0" fontId="59" fillId="5" borderId="21" applyNumberFormat="0" applyAlignment="0" applyProtection="0"/>
    <xf numFmtId="0" fontId="59" fillId="5" borderId="21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5" borderId="21" applyNumberFormat="0" applyAlignment="0" applyProtection="0"/>
    <xf numFmtId="0" fontId="59" fillId="5" borderId="21" applyNumberFormat="0" applyAlignment="0" applyProtection="0"/>
    <xf numFmtId="0" fontId="59" fillId="5" borderId="21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5" borderId="21" applyNumberFormat="0" applyAlignment="0" applyProtection="0"/>
    <xf numFmtId="0" fontId="59" fillId="5" borderId="21" applyNumberFormat="0" applyAlignment="0" applyProtection="0"/>
    <xf numFmtId="0" fontId="59" fillId="5" borderId="21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5" borderId="21" applyNumberFormat="0" applyAlignment="0" applyProtection="0"/>
    <xf numFmtId="0" fontId="59" fillId="5" borderId="21" applyNumberFormat="0" applyAlignment="0" applyProtection="0"/>
    <xf numFmtId="0" fontId="59" fillId="5" borderId="21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5" borderId="21" applyNumberFormat="0" applyAlignment="0" applyProtection="0"/>
    <xf numFmtId="0" fontId="59" fillId="5" borderId="21" applyNumberFormat="0" applyAlignment="0" applyProtection="0"/>
    <xf numFmtId="0" fontId="59" fillId="5" borderId="21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5" borderId="21" applyNumberFormat="0" applyAlignment="0" applyProtection="0"/>
    <xf numFmtId="0" fontId="59" fillId="5" borderId="21" applyNumberFormat="0" applyAlignment="0" applyProtection="0"/>
    <xf numFmtId="0" fontId="59" fillId="5" borderId="21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5" borderId="21" applyNumberFormat="0" applyAlignment="0" applyProtection="0"/>
    <xf numFmtId="0" fontId="25" fillId="5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5" borderId="14" applyNumberFormat="0" applyProtection="0"/>
    <xf numFmtId="0" fontId="25" fillId="5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5" borderId="14" applyNumberFormat="0" applyAlignment="0" applyProtection="0"/>
    <xf numFmtId="0" fontId="8" fillId="0" borderId="0"/>
    <xf numFmtId="0" fontId="8" fillId="0" borderId="0"/>
    <xf numFmtId="0" fontId="89" fillId="57" borderId="24" applyNumberForma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9" fillId="57" borderId="24" applyNumberFormat="0" applyProtection="0"/>
    <xf numFmtId="0" fontId="8" fillId="0" borderId="0"/>
    <xf numFmtId="0" fontId="8" fillId="0" borderId="0"/>
    <xf numFmtId="0" fontId="25" fillId="5" borderId="14" applyNumberFormat="0" applyAlignment="0" applyProtection="0"/>
    <xf numFmtId="0" fontId="25" fillId="5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5" borderId="14" applyNumberFormat="0" applyAlignment="0" applyProtection="0"/>
    <xf numFmtId="0" fontId="25" fillId="5" borderId="14" applyNumberFormat="0" applyAlignment="0" applyProtection="0"/>
    <xf numFmtId="0" fontId="25" fillId="5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5" borderId="14" applyNumberFormat="0" applyAlignment="0" applyProtection="0"/>
    <xf numFmtId="0" fontId="25" fillId="5" borderId="14" applyNumberFormat="0" applyAlignment="0" applyProtection="0"/>
    <xf numFmtId="0" fontId="25" fillId="5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5" borderId="14" applyNumberFormat="0" applyAlignment="0" applyProtection="0"/>
    <xf numFmtId="0" fontId="25" fillId="5" borderId="14" applyNumberFormat="0" applyAlignment="0" applyProtection="0"/>
    <xf numFmtId="0" fontId="25" fillId="5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5" borderId="14" applyNumberFormat="0" applyAlignment="0" applyProtection="0"/>
    <xf numFmtId="0" fontId="25" fillId="5" borderId="14" applyNumberFormat="0" applyAlignment="0" applyProtection="0"/>
    <xf numFmtId="0" fontId="25" fillId="5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5" borderId="14" applyNumberFormat="0" applyAlignment="0" applyProtection="0"/>
    <xf numFmtId="0" fontId="25" fillId="5" borderId="14" applyNumberFormat="0" applyAlignment="0" applyProtection="0"/>
    <xf numFmtId="0" fontId="25" fillId="5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5" borderId="14" applyNumberFormat="0" applyAlignment="0" applyProtection="0"/>
    <xf numFmtId="0" fontId="25" fillId="5" borderId="14" applyNumberFormat="0" applyAlignment="0" applyProtection="0"/>
    <xf numFmtId="0" fontId="25" fillId="5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5" borderId="14" applyNumberFormat="0" applyAlignment="0" applyProtection="0"/>
    <xf numFmtId="0" fontId="90" fillId="0" borderId="0" applyNumberFormat="0" applyFill="0" applyBorder="0" applyAlignment="0" applyProtection="0"/>
    <xf numFmtId="0" fontId="8" fillId="0" borderId="0"/>
    <xf numFmtId="0" fontId="91" fillId="0" borderId="0" applyNumberFormat="0" applyFill="0" applyBorder="0" applyAlignment="0" applyProtection="0">
      <alignment vertical="top"/>
      <protection locked="0"/>
    </xf>
    <xf numFmtId="0" fontId="92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189" fontId="2" fillId="0" borderId="0" applyFill="0" applyBorder="0" applyAlignment="0" applyProtection="0"/>
    <xf numFmtId="189" fontId="2" fillId="0" borderId="0" applyFill="0" applyBorder="0" applyAlignment="0" applyProtection="0"/>
    <xf numFmtId="0" fontId="8" fillId="0" borderId="0"/>
    <xf numFmtId="0" fontId="8" fillId="0" borderId="0"/>
    <xf numFmtId="189" fontId="2" fillId="0" borderId="0" applyFill="0" applyBorder="0" applyAlignment="0" applyProtection="0"/>
    <xf numFmtId="0" fontId="8" fillId="0" borderId="0"/>
    <xf numFmtId="190" fontId="93" fillId="0" borderId="0" applyFont="0" applyFill="0" applyBorder="0" applyAlignment="0" applyProtection="0"/>
    <xf numFmtId="190" fontId="8" fillId="0" borderId="0" applyFill="0" applyBorder="0" applyAlignment="0" applyProtection="0"/>
    <xf numFmtId="0" fontId="47" fillId="0" borderId="16" applyNumberFormat="0" applyFill="0" applyAlignment="0" applyProtection="0"/>
    <xf numFmtId="0" fontId="8" fillId="0" borderId="0"/>
    <xf numFmtId="0" fontId="8" fillId="0" borderId="0"/>
    <xf numFmtId="0" fontId="47" fillId="0" borderId="26" applyNumberFormat="0" applyProtection="0"/>
    <xf numFmtId="0" fontId="47" fillId="0" borderId="16" applyNumberFormat="0" applyFill="0" applyAlignment="0" applyProtection="0"/>
    <xf numFmtId="0" fontId="8" fillId="0" borderId="0"/>
    <xf numFmtId="0" fontId="47" fillId="0" borderId="16" applyNumberFormat="0" applyFill="0" applyAlignment="0" applyProtection="0"/>
    <xf numFmtId="0" fontId="8" fillId="0" borderId="0"/>
    <xf numFmtId="0" fontId="94" fillId="0" borderId="27" applyNumberFormat="0" applyProtection="0"/>
    <xf numFmtId="0" fontId="8" fillId="0" borderId="0"/>
    <xf numFmtId="0" fontId="8" fillId="0" borderId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8" fillId="0" borderId="0"/>
    <xf numFmtId="0" fontId="8" fillId="0" borderId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8" fillId="0" borderId="0"/>
    <xf numFmtId="0" fontId="8" fillId="0" borderId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8" fillId="0" borderId="0"/>
    <xf numFmtId="0" fontId="8" fillId="0" borderId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8" fillId="0" borderId="0"/>
    <xf numFmtId="0" fontId="8" fillId="0" borderId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8" fillId="0" borderId="0"/>
    <xf numFmtId="0" fontId="8" fillId="0" borderId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8" fillId="0" borderId="0"/>
    <xf numFmtId="0" fontId="8" fillId="0" borderId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8" fillId="0" borderId="0"/>
    <xf numFmtId="0" fontId="8" fillId="0" borderId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8" fillId="0" borderId="0"/>
    <xf numFmtId="0" fontId="8" fillId="0" borderId="0"/>
    <xf numFmtId="0" fontId="48" fillId="0" borderId="28" applyNumberFormat="0" applyProtection="0"/>
    <xf numFmtId="0" fontId="48" fillId="0" borderId="17" applyNumberFormat="0" applyFill="0" applyAlignment="0" applyProtection="0"/>
    <xf numFmtId="0" fontId="8" fillId="0" borderId="0"/>
    <xf numFmtId="0" fontId="48" fillId="0" borderId="17" applyNumberFormat="0" applyFill="0" applyAlignment="0" applyProtection="0"/>
    <xf numFmtId="0" fontId="8" fillId="0" borderId="0"/>
    <xf numFmtId="0" fontId="95" fillId="0" borderId="29" applyNumberFormat="0" applyProtection="0"/>
    <xf numFmtId="0" fontId="8" fillId="0" borderId="0"/>
    <xf numFmtId="0" fontId="8" fillId="0" borderId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8" fillId="0" borderId="0"/>
    <xf numFmtId="0" fontId="8" fillId="0" borderId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8" fillId="0" borderId="0"/>
    <xf numFmtId="0" fontId="8" fillId="0" borderId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8" fillId="0" borderId="0"/>
    <xf numFmtId="0" fontId="8" fillId="0" borderId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8" fillId="0" borderId="0"/>
    <xf numFmtId="0" fontId="8" fillId="0" borderId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8" fillId="0" borderId="0"/>
    <xf numFmtId="0" fontId="8" fillId="0" borderId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8" fillId="0" borderId="0"/>
    <xf numFmtId="0" fontId="8" fillId="0" borderId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8" fillId="0" borderId="0"/>
    <xf numFmtId="0" fontId="8" fillId="0" borderId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8" fillId="0" borderId="0"/>
    <xf numFmtId="0" fontId="8" fillId="0" borderId="0"/>
    <xf numFmtId="0" fontId="49" fillId="0" borderId="30" applyNumberFormat="0" applyProtection="0"/>
    <xf numFmtId="0" fontId="49" fillId="0" borderId="18" applyNumberFormat="0" applyFill="0" applyAlignment="0" applyProtection="0"/>
    <xf numFmtId="0" fontId="8" fillId="0" borderId="0"/>
    <xf numFmtId="0" fontId="49" fillId="0" borderId="18" applyNumberFormat="0" applyFill="0" applyAlignment="0" applyProtection="0"/>
    <xf numFmtId="0" fontId="8" fillId="0" borderId="0"/>
    <xf numFmtId="0" fontId="96" fillId="0" borderId="31" applyNumberFormat="0" applyProtection="0"/>
    <xf numFmtId="0" fontId="8" fillId="0" borderId="0"/>
    <xf numFmtId="0" fontId="8" fillId="0" borderId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8" fillId="0" borderId="0"/>
    <xf numFmtId="0" fontId="8" fillId="0" borderId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8" fillId="0" borderId="0"/>
    <xf numFmtId="0" fontId="8" fillId="0" borderId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8" fillId="0" borderId="0"/>
    <xf numFmtId="0" fontId="8" fillId="0" borderId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8" fillId="0" borderId="0"/>
    <xf numFmtId="0" fontId="8" fillId="0" borderId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8" fillId="0" borderId="0"/>
    <xf numFmtId="0" fontId="8" fillId="0" borderId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8" fillId="0" borderId="0"/>
    <xf numFmtId="0" fontId="8" fillId="0" borderId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8" fillId="0" borderId="0"/>
    <xf numFmtId="0" fontId="8" fillId="0" borderId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Border="0" applyProtection="0"/>
    <xf numFmtId="0" fontId="49" fillId="0" borderId="0" applyNumberFormat="0" applyFill="0" applyBorder="0" applyAlignment="0" applyProtection="0"/>
    <xf numFmtId="0" fontId="8" fillId="0" borderId="0"/>
    <xf numFmtId="0" fontId="49" fillId="0" borderId="0" applyNumberFormat="0" applyFill="0" applyBorder="0" applyAlignment="0" applyProtection="0"/>
    <xf numFmtId="0" fontId="8" fillId="0" borderId="0"/>
    <xf numFmtId="0" fontId="96" fillId="0" borderId="0" applyNumberFormat="0" applyBorder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97" fillId="0" borderId="0" applyNumberFormat="0" applyFill="0" applyBorder="0" applyAlignment="0" applyProtection="0"/>
    <xf numFmtId="0" fontId="8" fillId="0" borderId="0"/>
    <xf numFmtId="0" fontId="98" fillId="0" borderId="0" applyNumberFormat="0" applyFill="0" applyBorder="0" applyAlignment="0" applyProtection="0"/>
    <xf numFmtId="0" fontId="8" fillId="0" borderId="0"/>
    <xf numFmtId="0" fontId="99" fillId="0" borderId="0" applyBorder="0">
      <alignment horizontal="center" vertical="center" wrapText="1"/>
    </xf>
    <xf numFmtId="0" fontId="8" fillId="0" borderId="0"/>
    <xf numFmtId="0" fontId="8" fillId="0" borderId="0"/>
    <xf numFmtId="172" fontId="28" fillId="12" borderId="13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100" fillId="43" borderId="0" applyBorder="0">
      <alignment horizontal="right"/>
    </xf>
    <xf numFmtId="0" fontId="8" fillId="0" borderId="0"/>
    <xf numFmtId="0" fontId="8" fillId="0" borderId="0"/>
    <xf numFmtId="49" fontId="101" fillId="0" borderId="0" applyBorder="0">
      <alignment vertical="center"/>
    </xf>
    <xf numFmtId="0" fontId="8" fillId="0" borderId="0"/>
    <xf numFmtId="0" fontId="8" fillId="0" borderId="0"/>
    <xf numFmtId="0" fontId="85" fillId="0" borderId="2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5" fillId="0" borderId="23" applyNumberFormat="0" applyProtection="0"/>
    <xf numFmtId="0" fontId="85" fillId="0" borderId="23" applyNumberFormat="0" applyFill="0" applyAlignment="0" applyProtection="0"/>
    <xf numFmtId="0" fontId="8" fillId="0" borderId="0"/>
    <xf numFmtId="0" fontId="8" fillId="0" borderId="0"/>
    <xf numFmtId="0" fontId="85" fillId="0" borderId="23" applyNumberFormat="0" applyFill="0" applyAlignment="0" applyProtection="0"/>
    <xf numFmtId="0" fontId="8" fillId="0" borderId="0"/>
    <xf numFmtId="0" fontId="102" fillId="0" borderId="32" applyNumberFormat="0" applyProtection="0"/>
    <xf numFmtId="0" fontId="8" fillId="0" borderId="0"/>
    <xf numFmtId="0" fontId="102" fillId="0" borderId="32" applyNumberFormat="0" applyProtection="0"/>
    <xf numFmtId="0" fontId="8" fillId="0" borderId="0"/>
    <xf numFmtId="0" fontId="8" fillId="0" borderId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3" applyNumberFormat="0" applyFill="0" applyAlignment="0" applyProtection="0"/>
    <xf numFmtId="3" fontId="28" fillId="0" borderId="0" applyBorder="0">
      <alignment vertical="center"/>
    </xf>
    <xf numFmtId="0" fontId="8" fillId="0" borderId="0"/>
    <xf numFmtId="0" fontId="8" fillId="0" borderId="0"/>
    <xf numFmtId="0" fontId="58" fillId="0" borderId="12" applyNumberFormat="0" applyFill="0" applyAlignment="0" applyProtection="0"/>
    <xf numFmtId="0" fontId="8" fillId="0" borderId="0"/>
    <xf numFmtId="0" fontId="58" fillId="0" borderId="12" applyNumberFormat="0" applyFill="0" applyAlignment="0" applyProtection="0"/>
    <xf numFmtId="0" fontId="8" fillId="0" borderId="0"/>
    <xf numFmtId="0" fontId="8" fillId="0" borderId="0"/>
    <xf numFmtId="0" fontId="58" fillId="0" borderId="12" applyNumberFormat="0" applyFill="0" applyAlignment="0" applyProtection="0"/>
    <xf numFmtId="0" fontId="8" fillId="0" borderId="0"/>
    <xf numFmtId="0" fontId="8" fillId="0" borderId="0"/>
    <xf numFmtId="0" fontId="58" fillId="0" borderId="12" applyNumberFormat="0" applyFill="0" applyAlignment="0" applyProtection="0"/>
    <xf numFmtId="0" fontId="8" fillId="0" borderId="0"/>
    <xf numFmtId="0" fontId="8" fillId="0" borderId="0"/>
    <xf numFmtId="0" fontId="58" fillId="0" borderId="12" applyNumberFormat="0" applyFill="0" applyAlignment="0" applyProtection="0"/>
    <xf numFmtId="0" fontId="8" fillId="0" borderId="0"/>
    <xf numFmtId="0" fontId="8" fillId="0" borderId="0"/>
    <xf numFmtId="0" fontId="58" fillId="0" borderId="12" applyNumberFormat="0" applyFill="0" applyAlignment="0" applyProtection="0"/>
    <xf numFmtId="0" fontId="8" fillId="0" borderId="0"/>
    <xf numFmtId="0" fontId="8" fillId="0" borderId="0"/>
    <xf numFmtId="0" fontId="58" fillId="0" borderId="12" applyNumberFormat="0" applyFill="0" applyAlignment="0" applyProtection="0"/>
    <xf numFmtId="0" fontId="8" fillId="0" borderId="0"/>
    <xf numFmtId="0" fontId="8" fillId="0" borderId="0"/>
    <xf numFmtId="0" fontId="58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58" fillId="0" borderId="12" applyNumberFormat="0" applyFill="0" applyAlignment="0" applyProtection="0"/>
    <xf numFmtId="0" fontId="26" fillId="42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2" borderId="15" applyNumberFormat="0" applyProtection="0"/>
    <xf numFmtId="0" fontId="26" fillId="42" borderId="15" applyNumberFormat="0" applyAlignment="0" applyProtection="0"/>
    <xf numFmtId="0" fontId="8" fillId="0" borderId="0"/>
    <xf numFmtId="0" fontId="8" fillId="0" borderId="0"/>
    <xf numFmtId="0" fontId="26" fillId="42" borderId="15" applyNumberFormat="0" applyAlignment="0" applyProtection="0"/>
    <xf numFmtId="0" fontId="8" fillId="0" borderId="0"/>
    <xf numFmtId="0" fontId="103" fillId="58" borderId="33" applyNumberFormat="0" applyProtection="0"/>
    <xf numFmtId="0" fontId="8" fillId="0" borderId="0"/>
    <xf numFmtId="0" fontId="103" fillId="58" borderId="33" applyNumberFormat="0" applyProtection="0"/>
    <xf numFmtId="0" fontId="8" fillId="0" borderId="0"/>
    <xf numFmtId="0" fontId="8" fillId="0" borderId="0"/>
    <xf numFmtId="0" fontId="26" fillId="42" borderId="15" applyNumberFormat="0" applyAlignment="0" applyProtection="0"/>
    <xf numFmtId="0" fontId="26" fillId="42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2" borderId="15" applyNumberFormat="0" applyAlignment="0" applyProtection="0"/>
    <xf numFmtId="0" fontId="26" fillId="42" borderId="15" applyNumberFormat="0" applyAlignment="0" applyProtection="0"/>
    <xf numFmtId="0" fontId="26" fillId="42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2" borderId="15" applyNumberFormat="0" applyAlignment="0" applyProtection="0"/>
    <xf numFmtId="0" fontId="26" fillId="42" borderId="15" applyNumberFormat="0" applyAlignment="0" applyProtection="0"/>
    <xf numFmtId="0" fontId="26" fillId="42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2" borderId="15" applyNumberFormat="0" applyAlignment="0" applyProtection="0"/>
    <xf numFmtId="0" fontId="26" fillId="42" borderId="15" applyNumberFormat="0" applyAlignment="0" applyProtection="0"/>
    <xf numFmtId="0" fontId="26" fillId="42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2" borderId="15" applyNumberFormat="0" applyAlignment="0" applyProtection="0"/>
    <xf numFmtId="0" fontId="26" fillId="42" borderId="15" applyNumberFormat="0" applyAlignment="0" applyProtection="0"/>
    <xf numFmtId="0" fontId="26" fillId="42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2" borderId="15" applyNumberFormat="0" applyAlignment="0" applyProtection="0"/>
    <xf numFmtId="0" fontId="26" fillId="42" borderId="15" applyNumberFormat="0" applyAlignment="0" applyProtection="0"/>
    <xf numFmtId="0" fontId="26" fillId="42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2" borderId="15" applyNumberFormat="0" applyAlignment="0" applyProtection="0"/>
    <xf numFmtId="0" fontId="26" fillId="42" borderId="15" applyNumberFormat="0" applyAlignment="0" applyProtection="0"/>
    <xf numFmtId="0" fontId="26" fillId="42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2" borderId="15" applyNumberFormat="0" applyAlignment="0" applyProtection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98" fillId="0" borderId="0">
      <alignment horizontal="center" vertical="top" wrapText="1"/>
    </xf>
    <xf numFmtId="0" fontId="8" fillId="0" borderId="0"/>
    <xf numFmtId="0" fontId="8" fillId="0" borderId="0"/>
    <xf numFmtId="0" fontId="104" fillId="0" borderId="0">
      <alignment horizontal="center" vertical="center" wrapText="1"/>
    </xf>
    <xf numFmtId="0" fontId="8" fillId="0" borderId="0"/>
    <xf numFmtId="0" fontId="8" fillId="0" borderId="0"/>
    <xf numFmtId="191" fontId="105" fillId="7" borderId="1">
      <alignment wrapText="1"/>
    </xf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06" fillId="0" borderId="0" applyNumberFormat="0" applyBorder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" fillId="0" borderId="0"/>
    <xf numFmtId="0" fontId="107" fillId="0" borderId="0" applyNumberFormat="0" applyBorder="0" applyProtection="0"/>
    <xf numFmtId="0" fontId="8" fillId="0" borderId="0"/>
    <xf numFmtId="0" fontId="107" fillId="0" borderId="0" applyNumberFormat="0" applyBorder="0" applyProtection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3" borderId="0" applyNumberFormat="0" applyBorder="0" applyProtection="0"/>
    <xf numFmtId="0" fontId="57" fillId="43" borderId="0" applyNumberFormat="0" applyBorder="0" applyAlignment="0" applyProtection="0"/>
    <xf numFmtId="0" fontId="8" fillId="0" borderId="0"/>
    <xf numFmtId="0" fontId="8" fillId="0" borderId="0"/>
    <xf numFmtId="0" fontId="57" fillId="43" borderId="0" applyNumberFormat="0" applyBorder="0" applyAlignment="0" applyProtection="0"/>
    <xf numFmtId="0" fontId="8" fillId="0" borderId="0"/>
    <xf numFmtId="0" fontId="108" fillId="59" borderId="0" applyNumberFormat="0" applyBorder="0" applyProtection="0"/>
    <xf numFmtId="0" fontId="8" fillId="0" borderId="0"/>
    <xf numFmtId="0" fontId="108" fillId="59" borderId="0" applyNumberFormat="0" applyBorder="0" applyProtection="0"/>
    <xf numFmtId="0" fontId="8" fillId="0" borderId="0"/>
    <xf numFmtId="0" fontId="8" fillId="0" borderId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09" fillId="0" borderId="0"/>
    <xf numFmtId="0" fontId="18" fillId="0" borderId="0"/>
    <xf numFmtId="0" fontId="109" fillId="0" borderId="0"/>
    <xf numFmtId="0" fontId="8" fillId="0" borderId="0"/>
    <xf numFmtId="0" fontId="8" fillId="0" borderId="0"/>
    <xf numFmtId="0" fontId="93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7" fillId="0" borderId="0"/>
    <xf numFmtId="0" fontId="8" fillId="0" borderId="0"/>
    <xf numFmtId="0" fontId="8" fillId="0" borderId="0"/>
    <xf numFmtId="0" fontId="93" fillId="0" borderId="0"/>
    <xf numFmtId="0" fontId="1" fillId="0" borderId="0"/>
    <xf numFmtId="0" fontId="1" fillId="0" borderId="0"/>
    <xf numFmtId="0" fontId="93" fillId="0" borderId="0"/>
    <xf numFmtId="49" fontId="100" fillId="0" borderId="0" applyBorder="0">
      <alignment vertical="top"/>
    </xf>
    <xf numFmtId="0" fontId="8" fillId="0" borderId="0"/>
    <xf numFmtId="0" fontId="8" fillId="0" borderId="0"/>
    <xf numFmtId="0" fontId="12" fillId="0" borderId="0">
      <alignment vertical="center"/>
    </xf>
    <xf numFmtId="0" fontId="8" fillId="0" borderId="0"/>
    <xf numFmtId="0" fontId="8" fillId="0" borderId="0"/>
    <xf numFmtId="0" fontId="110" fillId="0" borderId="0"/>
    <xf numFmtId="0" fontId="8" fillId="0" borderId="0"/>
    <xf numFmtId="0" fontId="8" fillId="0" borderId="0"/>
    <xf numFmtId="0" fontId="10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0" fontId="8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0" fontId="12" fillId="0" borderId="0">
      <alignment vertical="center"/>
    </xf>
    <xf numFmtId="0" fontId="8" fillId="0" borderId="0"/>
    <xf numFmtId="0" fontId="18" fillId="0" borderId="0"/>
    <xf numFmtId="0" fontId="8" fillId="0" borderId="0"/>
    <xf numFmtId="0" fontId="3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181" fontId="82" fillId="0" borderId="0" applyFont="0" applyBorder="0" applyProtection="0"/>
    <xf numFmtId="0" fontId="18" fillId="0" borderId="0"/>
    <xf numFmtId="0" fontId="14" fillId="0" borderId="0"/>
    <xf numFmtId="0" fontId="2" fillId="0" borderId="0"/>
    <xf numFmtId="0" fontId="2" fillId="0" borderId="0"/>
    <xf numFmtId="0" fontId="32" fillId="0" borderId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2" fillId="0" borderId="0">
      <alignment vertical="center"/>
    </xf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32" fillId="0" borderId="0" applyBorder="0" applyProtection="0"/>
    <xf numFmtId="0" fontId="8" fillId="0" borderId="0">
      <alignment wrapText="1"/>
    </xf>
    <xf numFmtId="0" fontId="8" fillId="0" borderId="0"/>
    <xf numFmtId="0" fontId="8" fillId="0" borderId="0"/>
    <xf numFmtId="181" fontId="82" fillId="0" borderId="0" applyFont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82" fillId="0" borderId="0" applyFont="0" applyBorder="0" applyProtection="0"/>
    <xf numFmtId="0" fontId="1" fillId="0" borderId="0"/>
    <xf numFmtId="0" fontId="2" fillId="0" borderId="0"/>
    <xf numFmtId="0" fontId="2" fillId="0" borderId="0"/>
    <xf numFmtId="0" fontId="8" fillId="0" borderId="0"/>
    <xf numFmtId="0" fontId="18" fillId="0" borderId="0"/>
    <xf numFmtId="0" fontId="8" fillId="0" borderId="0"/>
    <xf numFmtId="0" fontId="18" fillId="0" borderId="0"/>
    <xf numFmtId="0" fontId="110" fillId="0" borderId="0"/>
    <xf numFmtId="0" fontId="8" fillId="0" borderId="0"/>
    <xf numFmtId="0" fontId="8" fillId="0" borderId="0"/>
    <xf numFmtId="0" fontId="1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09" fillId="0" borderId="0"/>
    <xf numFmtId="0" fontId="77" fillId="0" borderId="0" applyBorder="0" applyProtection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181" fontId="19" fillId="0" borderId="0" applyBorder="0" applyProtection="0"/>
    <xf numFmtId="0" fontId="2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111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181" fontId="11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181" fontId="19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113" fillId="0" borderId="0"/>
    <xf numFmtId="0" fontId="8" fillId="0" borderId="0"/>
    <xf numFmtId="181" fontId="112" fillId="0" borderId="0" applyBorder="0" applyProtection="0"/>
    <xf numFmtId="0" fontId="8" fillId="0" borderId="0"/>
    <xf numFmtId="181" fontId="112" fillId="0" borderId="0" applyBorder="0" applyProtection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7" fillId="0" borderId="0" applyBorder="0" applyProtection="0"/>
    <xf numFmtId="0" fontId="8" fillId="0" borderId="0"/>
    <xf numFmtId="0" fontId="8" fillId="0" borderId="0"/>
    <xf numFmtId="0" fontId="18" fillId="0" borderId="0"/>
    <xf numFmtId="0" fontId="109" fillId="0" borderId="0"/>
    <xf numFmtId="0" fontId="114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181" fontId="115" fillId="0" borderId="0" applyBorder="0" applyProtection="0"/>
    <xf numFmtId="0" fontId="8" fillId="0" borderId="0"/>
    <xf numFmtId="181" fontId="115" fillId="0" borderId="0" applyBorder="0" applyProtection="0"/>
    <xf numFmtId="0" fontId="2" fillId="0" borderId="0"/>
    <xf numFmtId="0" fontId="8" fillId="0" borderId="0"/>
    <xf numFmtId="181" fontId="115" fillId="0" borderId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1" fillId="0" borderId="0"/>
    <xf numFmtId="0" fontId="8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8" fillId="0" borderId="0"/>
    <xf numFmtId="0" fontId="8" fillId="0" borderId="0"/>
    <xf numFmtId="0" fontId="116" fillId="0" borderId="0"/>
    <xf numFmtId="0" fontId="117" fillId="0" borderId="0"/>
    <xf numFmtId="0" fontId="8" fillId="0" borderId="0"/>
    <xf numFmtId="181" fontId="112" fillId="0" borderId="0" applyBorder="0" applyProtection="0"/>
    <xf numFmtId="0" fontId="8" fillId="0" borderId="0"/>
    <xf numFmtId="181" fontId="112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11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 applyNumberFormat="0" applyBorder="0" applyProtection="0"/>
    <xf numFmtId="0" fontId="32" fillId="0" borderId="0" applyNumberFormat="0" applyBorder="0" applyProtection="0"/>
    <xf numFmtId="0" fontId="31" fillId="0" borderId="0"/>
    <xf numFmtId="0" fontId="8" fillId="0" borderId="0"/>
    <xf numFmtId="0" fontId="8" fillId="0" borderId="0"/>
    <xf numFmtId="0" fontId="1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9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49" fontId="100" fillId="0" borderId="0" applyBorder="0">
      <alignment vertical="top"/>
    </xf>
    <xf numFmtId="0" fontId="8" fillId="0" borderId="0"/>
    <xf numFmtId="0" fontId="8" fillId="0" borderId="0"/>
    <xf numFmtId="0" fontId="118" fillId="0" borderId="0" applyNumberFormat="0" applyBorder="0" applyProtection="0"/>
    <xf numFmtId="0" fontId="35" fillId="0" borderId="0" applyNumberFormat="0" applyBorder="0" applyProtection="0"/>
    <xf numFmtId="0" fontId="119" fillId="0" borderId="0"/>
    <xf numFmtId="0" fontId="8" fillId="0" borderId="0"/>
    <xf numFmtId="0" fontId="119" fillId="0" borderId="0"/>
    <xf numFmtId="0" fontId="8" fillId="0" borderId="0"/>
    <xf numFmtId="0" fontId="35" fillId="0" borderId="0" applyNumberFormat="0" applyBorder="0" applyProtection="0"/>
    <xf numFmtId="0" fontId="35" fillId="0" borderId="0" applyNumberFormat="0" applyBorder="0" applyProtection="0"/>
    <xf numFmtId="0" fontId="8" fillId="0" borderId="0"/>
    <xf numFmtId="0" fontId="32" fillId="0" borderId="0"/>
    <xf numFmtId="0" fontId="1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0" fontId="12" fillId="0" borderId="0">
      <alignment vertical="center"/>
    </xf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0" fillId="0" borderId="0"/>
    <xf numFmtId="0" fontId="8" fillId="0" borderId="0"/>
    <xf numFmtId="0" fontId="8" fillId="0" borderId="0"/>
    <xf numFmtId="0" fontId="18" fillId="0" borderId="0"/>
    <xf numFmtId="49" fontId="100" fillId="0" borderId="0" applyBorder="0">
      <alignment vertical="top"/>
    </xf>
    <xf numFmtId="0" fontId="8" fillId="0" borderId="0"/>
    <xf numFmtId="0" fontId="18" fillId="0" borderId="0"/>
    <xf numFmtId="0" fontId="8" fillId="0" borderId="0"/>
    <xf numFmtId="0" fontId="109" fillId="0" borderId="0"/>
    <xf numFmtId="0" fontId="9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2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109" fillId="0" borderId="0"/>
    <xf numFmtId="0" fontId="2" fillId="0" borderId="0"/>
    <xf numFmtId="0" fontId="2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9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3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2" fillId="0" borderId="0"/>
    <xf numFmtId="0" fontId="24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0" borderId="0" applyNumberFormat="0" applyBorder="0" applyProtection="0"/>
    <xf numFmtId="0" fontId="24" fillId="10" borderId="0" applyNumberFormat="0" applyBorder="0" applyAlignment="0" applyProtection="0"/>
    <xf numFmtId="0" fontId="8" fillId="0" borderId="0"/>
    <xf numFmtId="0" fontId="8" fillId="0" borderId="0"/>
    <xf numFmtId="0" fontId="24" fillId="10" borderId="0" applyNumberFormat="0" applyBorder="0" applyAlignment="0" applyProtection="0"/>
    <xf numFmtId="0" fontId="8" fillId="0" borderId="0"/>
    <xf numFmtId="0" fontId="121" fillId="17" borderId="0" applyNumberFormat="0" applyBorder="0" applyProtection="0"/>
    <xf numFmtId="0" fontId="8" fillId="0" borderId="0"/>
    <xf numFmtId="0" fontId="121" fillId="17" borderId="0" applyNumberFormat="0" applyBorder="0" applyProtection="0"/>
    <xf numFmtId="0" fontId="8" fillId="0" borderId="0"/>
    <xf numFmtId="0" fontId="8" fillId="0" borderId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Fill="0" applyBorder="0" applyProtection="0">
      <alignment horizontal="center" vertical="center" wrapText="1"/>
    </xf>
    <xf numFmtId="0" fontId="8" fillId="0" borderId="0"/>
    <xf numFmtId="0" fontId="8" fillId="0" borderId="0"/>
    <xf numFmtId="0" fontId="2" fillId="0" borderId="0" applyNumberFormat="0" applyFill="0" applyBorder="0" applyProtection="0">
      <alignment horizontal="justify" vertical="center" wrapText="1"/>
    </xf>
    <xf numFmtId="0" fontId="8" fillId="0" borderId="0"/>
    <xf numFmtId="0" fontId="8" fillId="0" borderId="0"/>
    <xf numFmtId="0" fontId="122" fillId="43" borderId="0" applyNumberFormat="0" applyBorder="0" applyAlignment="0">
      <protection locked="0"/>
    </xf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36" fillId="0" borderId="0" applyNumberFormat="0" applyBorder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8" fillId="0" borderId="0"/>
    <xf numFmtId="0" fontId="123" fillId="0" borderId="0" applyNumberFormat="0" applyBorder="0" applyProtection="0"/>
    <xf numFmtId="0" fontId="8" fillId="0" borderId="0"/>
    <xf numFmtId="0" fontId="123" fillId="0" borderId="0" applyNumberFormat="0" applyBorder="0" applyProtection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4" borderId="20" applyNumberFormat="0" applyAlignment="0" applyProtection="0"/>
    <xf numFmtId="0" fontId="2" fillId="44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4" borderId="20" applyNumberFormat="0" applyAlignment="0" applyProtection="0"/>
    <xf numFmtId="0" fontId="2" fillId="44" borderId="20" applyNumberFormat="0" applyAlignment="0" applyProtection="0"/>
    <xf numFmtId="0" fontId="2" fillId="44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4" borderId="20" applyNumberFormat="0" applyAlignment="0" applyProtection="0"/>
    <xf numFmtId="0" fontId="2" fillId="44" borderId="20" applyNumberFormat="0" applyAlignment="0" applyProtection="0"/>
    <xf numFmtId="0" fontId="2" fillId="44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4" borderId="20" applyNumberFormat="0" applyAlignment="0" applyProtection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7" fillId="44" borderId="20" applyNumberFormat="0" applyProtection="0"/>
    <xf numFmtId="0" fontId="112" fillId="60" borderId="34" applyNumberFormat="0" applyProtection="0"/>
    <xf numFmtId="0" fontId="8" fillId="0" borderId="0"/>
    <xf numFmtId="0" fontId="112" fillId="60" borderId="34" applyNumberFormat="0" applyProtection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4" borderId="20" applyNumberFormat="0" applyAlignment="0" applyProtection="0"/>
    <xf numFmtId="0" fontId="2" fillId="44" borderId="20" applyNumberFormat="0" applyAlignment="0" applyProtection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4" borderId="20" applyNumberFormat="0" applyAlignment="0" applyProtection="0"/>
    <xf numFmtId="0" fontId="2" fillId="44" borderId="20" applyNumberFormat="0" applyAlignment="0" applyProtection="0"/>
    <xf numFmtId="0" fontId="2" fillId="44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4" borderId="20" applyNumberFormat="0" applyAlignment="0" applyProtection="0"/>
    <xf numFmtId="0" fontId="2" fillId="44" borderId="20" applyNumberFormat="0" applyAlignment="0" applyProtection="0"/>
    <xf numFmtId="0" fontId="2" fillId="44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4" borderId="20" applyNumberFormat="0" applyAlignment="0" applyProtection="0"/>
    <xf numFmtId="0" fontId="2" fillId="44" borderId="20" applyNumberFormat="0" applyAlignment="0" applyProtection="0"/>
    <xf numFmtId="0" fontId="2" fillId="44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4" borderId="20" applyNumberFormat="0" applyAlignment="0" applyProtection="0"/>
    <xf numFmtId="0" fontId="2" fillId="44" borderId="20" applyNumberFormat="0" applyAlignment="0" applyProtection="0"/>
    <xf numFmtId="0" fontId="2" fillId="44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4" borderId="20" applyNumberFormat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0" fontId="8" fillId="0" borderId="0"/>
    <xf numFmtId="0" fontId="8" fillId="0" borderId="0"/>
    <xf numFmtId="9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9" fontId="93" fillId="0" borderId="0" applyFont="0" applyFill="0" applyBorder="0" applyAlignment="0" applyProtection="0"/>
    <xf numFmtId="0" fontId="8" fillId="0" borderId="0"/>
    <xf numFmtId="9" fontId="93" fillId="0" borderId="0" applyFont="0" applyFill="0" applyBorder="0" applyAlignment="0" applyProtection="0"/>
    <xf numFmtId="9" fontId="2" fillId="0" borderId="0" applyFill="0" applyBorder="0" applyAlignment="0" applyProtection="0"/>
    <xf numFmtId="0" fontId="8" fillId="0" borderId="0"/>
    <xf numFmtId="0" fontId="8" fillId="0" borderId="0"/>
    <xf numFmtId="9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93" fillId="0" borderId="0" applyFont="0" applyFill="0" applyBorder="0" applyAlignment="0" applyProtection="0"/>
    <xf numFmtId="0" fontId="56" fillId="0" borderId="19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56" fillId="0" borderId="19" applyNumberFormat="0" applyProtection="0"/>
    <xf numFmtId="0" fontId="56" fillId="0" borderId="19" applyNumberFormat="0" applyFill="0" applyAlignment="0" applyProtection="0"/>
    <xf numFmtId="0" fontId="8" fillId="0" borderId="0"/>
    <xf numFmtId="0" fontId="8" fillId="0" borderId="0"/>
    <xf numFmtId="0" fontId="56" fillId="0" borderId="19" applyNumberFormat="0" applyFill="0" applyAlignment="0" applyProtection="0"/>
    <xf numFmtId="0" fontId="8" fillId="0" borderId="0"/>
    <xf numFmtId="0" fontId="124" fillId="0" borderId="35" applyNumberFormat="0" applyProtection="0"/>
    <xf numFmtId="0" fontId="8" fillId="0" borderId="0"/>
    <xf numFmtId="0" fontId="124" fillId="0" borderId="35" applyNumberFormat="0" applyProtection="0"/>
    <xf numFmtId="0" fontId="8" fillId="0" borderId="0"/>
    <xf numFmtId="0" fontId="8" fillId="0" borderId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9" applyNumberFormat="0" applyFill="0" applyAlignment="0" applyProtection="0"/>
    <xf numFmtId="0" fontId="32" fillId="0" borderId="0" applyNumberFormat="0" applyBorder="0" applyProtection="0"/>
    <xf numFmtId="0" fontId="32" fillId="0" borderId="0" applyNumberFormat="0" applyBorder="0" applyProtection="0"/>
    <xf numFmtId="167" fontId="14" fillId="0" borderId="0">
      <alignment vertical="top"/>
    </xf>
    <xf numFmtId="0" fontId="8" fillId="0" borderId="0"/>
    <xf numFmtId="0" fontId="35" fillId="0" borderId="0" applyNumberFormat="0" applyBorder="0" applyProtection="0"/>
    <xf numFmtId="0" fontId="8" fillId="0" borderId="0"/>
    <xf numFmtId="0" fontId="35" fillId="0" borderId="0" applyNumberFormat="0" applyBorder="0" applyProtection="0"/>
    <xf numFmtId="0" fontId="12" fillId="0" borderId="0"/>
    <xf numFmtId="0" fontId="8" fillId="0" borderId="0"/>
    <xf numFmtId="0" fontId="35" fillId="0" borderId="0" applyNumberFormat="0" applyBorder="0" applyProtection="0"/>
    <xf numFmtId="0" fontId="8" fillId="0" borderId="0"/>
    <xf numFmtId="0" fontId="8" fillId="0" borderId="0"/>
    <xf numFmtId="0" fontId="32" fillId="0" borderId="0"/>
    <xf numFmtId="0" fontId="118" fillId="0" borderId="0" applyNumberFormat="0" applyBorder="0" applyProtection="0"/>
    <xf numFmtId="0" fontId="125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6" fillId="0" borderId="0" applyNumberFormat="0" applyBorder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126" fillId="0" borderId="0" applyNumberFormat="0" applyBorder="0" applyProtection="0"/>
    <xf numFmtId="0" fontId="8" fillId="0" borderId="0"/>
    <xf numFmtId="0" fontId="126" fillId="0" borderId="0" applyNumberFormat="0" applyBorder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0" fontId="8" fillId="0" borderId="0"/>
    <xf numFmtId="49" fontId="58" fillId="0" borderId="0">
      <alignment horizontal="center"/>
    </xf>
    <xf numFmtId="192" fontId="2" fillId="0" borderId="0" applyFill="0" applyBorder="0" applyAlignment="0" applyProtection="0"/>
    <xf numFmtId="193" fontId="2" fillId="0" borderId="0" applyFill="0" applyBorder="0" applyAlignment="0" applyProtection="0"/>
    <xf numFmtId="2" fontId="58" fillId="0" borderId="0" applyFill="0" applyBorder="0" applyAlignment="0" applyProtection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194" fontId="93" fillId="0" borderId="0" applyFont="0" applyFill="0" applyBorder="0" applyAlignment="0" applyProtection="0"/>
    <xf numFmtId="195" fontId="2" fillId="0" borderId="0" applyFill="0" applyBorder="0" applyAlignment="0" applyProtection="0"/>
    <xf numFmtId="195" fontId="2" fillId="0" borderId="0" applyFill="0" applyBorder="0" applyAlignment="0" applyProtection="0"/>
    <xf numFmtId="0" fontId="8" fillId="0" borderId="0"/>
    <xf numFmtId="0" fontId="8" fillId="0" borderId="0"/>
    <xf numFmtId="195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94" fontId="93" fillId="0" borderId="0" applyFont="0" applyFill="0" applyBorder="0" applyAlignment="0" applyProtection="0"/>
    <xf numFmtId="196" fontId="109" fillId="0" borderId="0" applyFont="0" applyFill="0" applyBorder="0" applyAlignment="0" applyProtection="0"/>
    <xf numFmtId="195" fontId="2" fillId="0" borderId="0" applyFill="0" applyBorder="0" applyAlignment="0" applyProtection="0"/>
    <xf numFmtId="195" fontId="2" fillId="0" borderId="0" applyFill="0" applyBorder="0" applyAlignment="0" applyProtection="0"/>
    <xf numFmtId="0" fontId="8" fillId="0" borderId="0"/>
    <xf numFmtId="194" fontId="93" fillId="0" borderId="0" applyFont="0" applyFill="0" applyBorder="0" applyAlignment="0" applyProtection="0"/>
    <xf numFmtId="0" fontId="8" fillId="0" borderId="0"/>
    <xf numFmtId="196" fontId="93" fillId="0" borderId="0" applyFont="0" applyFill="0" applyBorder="0" applyAlignment="0" applyProtection="0"/>
    <xf numFmtId="194" fontId="93" fillId="0" borderId="0" applyFont="0" applyFill="0" applyBorder="0" applyAlignment="0" applyProtection="0"/>
    <xf numFmtId="0" fontId="8" fillId="0" borderId="0"/>
    <xf numFmtId="0" fontId="8" fillId="0" borderId="0"/>
    <xf numFmtId="196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100" fillId="7" borderId="0" applyBorder="0">
      <alignment horizontal="right"/>
    </xf>
    <xf numFmtId="4" fontId="100" fillId="7" borderId="0" applyBorder="0">
      <alignment horizontal="right"/>
    </xf>
    <xf numFmtId="0" fontId="8" fillId="0" borderId="0"/>
    <xf numFmtId="0" fontId="8" fillId="0" borderId="0"/>
    <xf numFmtId="0" fontId="8" fillId="0" borderId="0"/>
    <xf numFmtId="0" fontId="8" fillId="0" borderId="0"/>
    <xf numFmtId="4" fontId="100" fillId="7" borderId="0" applyBorder="0">
      <alignment horizontal="right"/>
    </xf>
    <xf numFmtId="4" fontId="100" fillId="14" borderId="0" applyBorder="0">
      <alignment horizontal="right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2" fillId="7" borderId="0" applyBorder="0">
      <alignment horizontal="right"/>
    </xf>
    <xf numFmtId="0" fontId="8" fillId="0" borderId="0"/>
    <xf numFmtId="0" fontId="8" fillId="0" borderId="0"/>
    <xf numFmtId="0" fontId="43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7" borderId="0" applyNumberFormat="0" applyBorder="0" applyProtection="0"/>
    <xf numFmtId="0" fontId="43" fillId="7" borderId="0" applyNumberFormat="0" applyBorder="0" applyAlignment="0" applyProtection="0"/>
    <xf numFmtId="0" fontId="8" fillId="0" borderId="0"/>
    <xf numFmtId="0" fontId="8" fillId="0" borderId="0"/>
    <xf numFmtId="0" fontId="43" fillId="7" borderId="0" applyNumberFormat="0" applyBorder="0" applyAlignment="0" applyProtection="0"/>
    <xf numFmtId="0" fontId="8" fillId="0" borderId="0"/>
    <xf numFmtId="0" fontId="127" fillId="18" borderId="0" applyNumberFormat="0" applyBorder="0" applyProtection="0"/>
    <xf numFmtId="0" fontId="8" fillId="0" borderId="0"/>
    <xf numFmtId="0" fontId="127" fillId="18" borderId="0" applyNumberFormat="0" applyBorder="0" applyProtection="0"/>
    <xf numFmtId="0" fontId="8" fillId="0" borderId="0"/>
    <xf numFmtId="0" fontId="8" fillId="0" borderId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97" fontId="2" fillId="0" borderId="0" applyFill="0" applyBorder="0" applyProtection="0">
      <alignment horizontal="center" vertical="center"/>
    </xf>
    <xf numFmtId="0" fontId="8" fillId="0" borderId="0"/>
    <xf numFmtId="0" fontId="8" fillId="0" borderId="0"/>
    <xf numFmtId="198" fontId="16" fillId="0" borderId="0">
      <protection locked="0"/>
    </xf>
    <xf numFmtId="0" fontId="18" fillId="0" borderId="0" applyBorder="0">
      <alignment horizontal="center" vertical="center" wrapText="1"/>
    </xf>
    <xf numFmtId="0" fontId="8" fillId="0" borderId="0"/>
    <xf numFmtId="0" fontId="8" fillId="0" borderId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0" borderId="0" applyNumberFormat="0" applyBorder="0" applyAlignment="0" applyProtection="0"/>
    <xf numFmtId="0" fontId="8" fillId="0" borderId="0"/>
    <xf numFmtId="0" fontId="8" fillId="0" borderId="0"/>
    <xf numFmtId="0" fontId="43" fillId="7" borderId="0" applyNumberFormat="0" applyBorder="0" applyAlignment="0" applyProtection="0"/>
    <xf numFmtId="0" fontId="8" fillId="0" borderId="0"/>
    <xf numFmtId="0" fontId="8" fillId="0" borderId="0"/>
    <xf numFmtId="0" fontId="18" fillId="0" borderId="0"/>
    <xf numFmtId="0" fontId="2" fillId="44" borderId="20" applyNumberFormat="0" applyAlignment="0" applyProtection="0"/>
    <xf numFmtId="0" fontId="2" fillId="44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56" fillId="0" borderId="19" applyNumberFormat="0" applyFill="0" applyAlignment="0" applyProtection="0"/>
    <xf numFmtId="0" fontId="8" fillId="0" borderId="0"/>
    <xf numFmtId="0" fontId="8" fillId="0" borderId="0"/>
    <xf numFmtId="0" fontId="26" fillId="42" borderId="15" applyNumberFormat="0" applyAlignment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8" fillId="0" borderId="0"/>
  </cellStyleXfs>
  <cellXfs count="66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vertical="center" wrapText="1"/>
    </xf>
    <xf numFmtId="3" fontId="3" fillId="4" borderId="4" xfId="0" applyNumberFormat="1" applyFont="1" applyFill="1" applyBorder="1" applyAlignment="1">
      <alignment vertical="center"/>
    </xf>
    <xf numFmtId="3" fontId="3" fillId="4" borderId="4" xfId="0" applyNumberFormat="1" applyFont="1" applyFill="1" applyBorder="1" applyAlignment="1">
      <alignment horizontal="right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horizontal="center" vertical="center"/>
    </xf>
    <xf numFmtId="3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 wrapText="1"/>
    </xf>
    <xf numFmtId="0" fontId="5" fillId="4" borderId="6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/>
    </xf>
    <xf numFmtId="0" fontId="5" fillId="4" borderId="3" xfId="0" applyFont="1" applyFill="1" applyBorder="1" applyAlignment="1">
      <alignment wrapText="1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wrapText="1"/>
    </xf>
    <xf numFmtId="0" fontId="11" fillId="0" borderId="10" xfId="0" applyFont="1" applyBorder="1"/>
    <xf numFmtId="3" fontId="3" fillId="0" borderId="6" xfId="0" applyNumberFormat="1" applyFont="1" applyBorder="1" applyAlignment="1">
      <alignment horizontal="right" vertical="center"/>
    </xf>
    <xf numFmtId="0" fontId="3" fillId="4" borderId="6" xfId="0" applyFont="1" applyFill="1" applyBorder="1" applyAlignment="1">
      <alignment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horizontal="center"/>
    </xf>
    <xf numFmtId="0" fontId="5" fillId="4" borderId="6" xfId="0" applyFont="1" applyFill="1" applyBorder="1" applyAlignment="1">
      <alignment wrapText="1"/>
    </xf>
    <xf numFmtId="0" fontId="3" fillId="0" borderId="6" xfId="0" applyFont="1" applyBorder="1"/>
    <xf numFmtId="0" fontId="4" fillId="0" borderId="0" xfId="0" applyFont="1"/>
    <xf numFmtId="0" fontId="7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4" borderId="0" xfId="0" applyFont="1" applyFill="1" applyAlignment="1">
      <alignment vertical="center" wrapText="1"/>
    </xf>
    <xf numFmtId="0" fontId="10" fillId="0" borderId="0" xfId="0" applyFont="1" applyAlignment="1">
      <alignment vertical="center"/>
    </xf>
    <xf numFmtId="0" fontId="128" fillId="0" borderId="0" xfId="0" applyFont="1" applyAlignment="1">
      <alignment vertical="center"/>
    </xf>
    <xf numFmtId="0" fontId="9" fillId="4" borderId="0" xfId="0" applyFont="1" applyFill="1" applyAlignment="1">
      <alignment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wrapText="1"/>
    </xf>
    <xf numFmtId="3" fontId="6" fillId="0" borderId="11" xfId="0" applyNumberFormat="1" applyFont="1" applyBorder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3" fillId="0" borderId="0" xfId="0" applyNumberFormat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/>
    </xf>
    <xf numFmtId="0" fontId="5" fillId="0" borderId="37" xfId="0" applyFont="1" applyBorder="1" applyAlignment="1">
      <alignment vertical="center"/>
    </xf>
    <xf numFmtId="3" fontId="3" fillId="4" borderId="7" xfId="0" applyNumberFormat="1" applyFont="1" applyFill="1" applyBorder="1" applyAlignment="1">
      <alignment vertical="center"/>
    </xf>
    <xf numFmtId="3" fontId="3" fillId="4" borderId="7" xfId="0" applyNumberFormat="1" applyFont="1" applyFill="1" applyBorder="1" applyAlignment="1">
      <alignment horizontal="right" vertical="center"/>
    </xf>
  </cellXfs>
  <cellStyles count="4120">
    <cellStyle name=" 1" xfId="3"/>
    <cellStyle name=" 1 2" xfId="4"/>
    <cellStyle name="%" xfId="5"/>
    <cellStyle name="%_Inputs" xfId="6"/>
    <cellStyle name="%_Inputs (const)" xfId="7"/>
    <cellStyle name="%_Inputs (const) 2" xfId="8"/>
    <cellStyle name="%_Inputs (const) 2 2" xfId="9"/>
    <cellStyle name="%_Inputs (const) 3" xfId="10"/>
    <cellStyle name="%_Inputs (const) 3 2" xfId="11"/>
    <cellStyle name="%_Inputs (const) 4" xfId="12"/>
    <cellStyle name="%_Inputs (const) 5" xfId="13"/>
    <cellStyle name="%_Inputs (const) 6" xfId="14"/>
    <cellStyle name="%_Inputs Co" xfId="15"/>
    <cellStyle name="_Model_RAB Мой" xfId="16"/>
    <cellStyle name="_Model_RAB Мой 2" xfId="17"/>
    <cellStyle name="_Model_RAB Мой_46EE.2011(v1.0)" xfId="18"/>
    <cellStyle name="_Model_RAB Мой_46EE.2011(v1.0) 2" xfId="19"/>
    <cellStyle name="_Model_RAB Мой_BALANCE.WARM.2011YEAR.NEW.UPDATE.SCHEME" xfId="20"/>
    <cellStyle name="_Model_RAB Мой_BALANCE.WARM.2011YEAR.NEW.UPDATE.SCHEME 2" xfId="21"/>
    <cellStyle name="_Model_RAB Мой_NADB.JNVLS.APTEKA.2011(v1.3.3)" xfId="22"/>
    <cellStyle name="_Model_RAB Мой_NADB.JNVLS.APTEKA.2011(v1.3.3) 2" xfId="23"/>
    <cellStyle name="_Model_RAB Мой_NADB.JNVLS.APTEKA.2011(v1.3.4)" xfId="24"/>
    <cellStyle name="_Model_RAB Мой_NADB.JNVLS.APTEKA.2011(v1.3.4) 2" xfId="25"/>
    <cellStyle name="_Model_RAB Мой_PREDEL.JKH.UTV.2011(v1.0.1)" xfId="26"/>
    <cellStyle name="_Model_RAB Мой_PREDEL.JKH.UTV.2011(v1.0.1) 2" xfId="27"/>
    <cellStyle name="_Model_RAB Мой_UPDATE.46EE.2011.TO.1.1" xfId="28"/>
    <cellStyle name="_Model_RAB Мой_UPDATE.46EE.2011.TO.1.1 2" xfId="29"/>
    <cellStyle name="_Model_RAB Мой_UPDATE.BALANCE.WARM.2011YEAR.TO.1.1" xfId="30"/>
    <cellStyle name="_Model_RAB Мой_UPDATE.BALANCE.WARM.2011YEAR.TO.1.1 2" xfId="31"/>
    <cellStyle name="_Model_RAB_MRSK_svod" xfId="32"/>
    <cellStyle name="_Model_RAB_MRSK_svod 2" xfId="33"/>
    <cellStyle name="_Model_RAB_MRSK_svod_46EE.2011(v1.0)" xfId="34"/>
    <cellStyle name="_Model_RAB_MRSK_svod_46EE.2011(v1.0) 2" xfId="35"/>
    <cellStyle name="_Model_RAB_MRSK_svod_BALANCE.WARM.2011YEAR.NEW.UPDATE.SCHEME" xfId="36"/>
    <cellStyle name="_Model_RAB_MRSK_svod_BALANCE.WARM.2011YEAR.NEW.UPDATE.SCHEME 2" xfId="37"/>
    <cellStyle name="_Model_RAB_MRSK_svod_NADB.JNVLS.APTEKA.2011(v1.3.3)" xfId="38"/>
    <cellStyle name="_Model_RAB_MRSK_svod_NADB.JNVLS.APTEKA.2011(v1.3.3) 2" xfId="39"/>
    <cellStyle name="_Model_RAB_MRSK_svod_NADB.JNVLS.APTEKA.2011(v1.3.4)" xfId="40"/>
    <cellStyle name="_Model_RAB_MRSK_svod_NADB.JNVLS.APTEKA.2011(v1.3.4) 2" xfId="41"/>
    <cellStyle name="_Model_RAB_MRSK_svod_PREDEL.JKH.UTV.2011(v1.0.1)" xfId="42"/>
    <cellStyle name="_Model_RAB_MRSK_svod_PREDEL.JKH.UTV.2011(v1.0.1) 2" xfId="43"/>
    <cellStyle name="_Model_RAB_MRSK_svod_UPDATE.46EE.2011.TO.1.1" xfId="44"/>
    <cellStyle name="_Model_RAB_MRSK_svod_UPDATE.46EE.2011.TO.1.1 2" xfId="45"/>
    <cellStyle name="_Model_RAB_MRSK_svod_UPDATE.BALANCE.WARM.2011YEAR.TO.1.1" xfId="46"/>
    <cellStyle name="_Model_RAB_MRSK_svod_UPDATE.BALANCE.WARM.2011YEAR.TO.1.1 2" xfId="47"/>
    <cellStyle name="_ВО ОП ТЭС-ОТ- 2007" xfId="48"/>
    <cellStyle name="_ВФ ОАО ТЭС-ОТ- 2009" xfId="49"/>
    <cellStyle name="_выручка по присоединениям2" xfId="50"/>
    <cellStyle name="_Договор аренды ЯЭ с разбивкой" xfId="51"/>
    <cellStyle name="_Исходные данные для модели" xfId="52"/>
    <cellStyle name="_Исходные данные для модели 2" xfId="53"/>
    <cellStyle name="_МОДЕЛЬ_1 (2)" xfId="54"/>
    <cellStyle name="_МОДЕЛЬ_1 (2) 2" xfId="55"/>
    <cellStyle name="_МОДЕЛЬ_1 (2)_46EE.2011(v1.0)" xfId="56"/>
    <cellStyle name="_МОДЕЛЬ_1 (2)_46EE.2011(v1.0) 2" xfId="57"/>
    <cellStyle name="_МОДЕЛЬ_1 (2)_BALANCE.WARM.2011YEAR.NEW.UPDATE.SCHEME" xfId="58"/>
    <cellStyle name="_МОДЕЛЬ_1 (2)_BALANCE.WARM.2011YEAR.NEW.UPDATE.SCHEME 2" xfId="59"/>
    <cellStyle name="_МОДЕЛЬ_1 (2)_NADB.JNVLS.APTEKA.2011(v1.3.3)" xfId="60"/>
    <cellStyle name="_МОДЕЛЬ_1 (2)_NADB.JNVLS.APTEKA.2011(v1.3.3) 2" xfId="61"/>
    <cellStyle name="_МОДЕЛЬ_1 (2)_NADB.JNVLS.APTEKA.2011(v1.3.4)" xfId="62"/>
    <cellStyle name="_МОДЕЛЬ_1 (2)_NADB.JNVLS.APTEKA.2011(v1.3.4) 2" xfId="63"/>
    <cellStyle name="_МОДЕЛЬ_1 (2)_PREDEL.JKH.UTV.2011(v1.0.1)" xfId="64"/>
    <cellStyle name="_МОДЕЛЬ_1 (2)_PREDEL.JKH.UTV.2011(v1.0.1) 2" xfId="65"/>
    <cellStyle name="_МОДЕЛЬ_1 (2)_UPDATE.46EE.2011.TO.1.1" xfId="66"/>
    <cellStyle name="_МОДЕЛЬ_1 (2)_UPDATE.46EE.2011.TO.1.1 2" xfId="67"/>
    <cellStyle name="_МОДЕЛЬ_1 (2)_UPDATE.BALANCE.WARM.2011YEAR.TO.1.1" xfId="68"/>
    <cellStyle name="_МОДЕЛЬ_1 (2)_UPDATE.BALANCE.WARM.2011YEAR.TO.1.1 2" xfId="69"/>
    <cellStyle name="_НВВ 2009 постатейно свод по филиалам_09_02_09" xfId="70"/>
    <cellStyle name="_НВВ 2009 постатейно свод по филиалам_09_02_09 2" xfId="71"/>
    <cellStyle name="_НВВ 2009 постатейно свод по филиалам_для Валентина" xfId="72"/>
    <cellStyle name="_НВВ 2009 постатейно свод по филиалам_для Валентина 2" xfId="73"/>
    <cellStyle name="_Омск" xfId="74"/>
    <cellStyle name="_ОТ ИД 2009" xfId="75"/>
    <cellStyle name="_пр 5 тариф RAB" xfId="76"/>
    <cellStyle name="_пр 5 тариф RAB 2" xfId="77"/>
    <cellStyle name="_пр 5 тариф RAB_46EE.2011(v1.0)" xfId="78"/>
    <cellStyle name="_пр 5 тариф RAB_46EE.2011(v1.0) 2" xfId="79"/>
    <cellStyle name="_пр 5 тариф RAB_BALANCE.WARM.2011YEAR.NEW.UPDATE.SCHEME" xfId="80"/>
    <cellStyle name="_пр 5 тариф RAB_BALANCE.WARM.2011YEAR.NEW.UPDATE.SCHEME 2" xfId="81"/>
    <cellStyle name="_пр 5 тариф RAB_NADB.JNVLS.APTEKA.2011(v1.3.3)" xfId="82"/>
    <cellStyle name="_пр 5 тариф RAB_NADB.JNVLS.APTEKA.2011(v1.3.3) 2" xfId="83"/>
    <cellStyle name="_пр 5 тариф RAB_NADB.JNVLS.APTEKA.2011(v1.3.4)" xfId="84"/>
    <cellStyle name="_пр 5 тариф RAB_NADB.JNVLS.APTEKA.2011(v1.3.4) 2" xfId="85"/>
    <cellStyle name="_пр 5 тариф RAB_PREDEL.JKH.UTV.2011(v1.0.1)" xfId="86"/>
    <cellStyle name="_пр 5 тариф RAB_PREDEL.JKH.UTV.2011(v1.0.1) 2" xfId="87"/>
    <cellStyle name="_пр 5 тариф RAB_UPDATE.46EE.2011.TO.1.1" xfId="88"/>
    <cellStyle name="_пр 5 тариф RAB_UPDATE.46EE.2011.TO.1.1 2" xfId="89"/>
    <cellStyle name="_пр 5 тариф RAB_UPDATE.BALANCE.WARM.2011YEAR.TO.1.1" xfId="90"/>
    <cellStyle name="_пр 5 тариф RAB_UPDATE.BALANCE.WARM.2011YEAR.TO.1.1 2" xfId="91"/>
    <cellStyle name="_Предожение _ДБП_2009 г ( согласованные БП)  (2)" xfId="92"/>
    <cellStyle name="_Приложение МТС-3-КС" xfId="93"/>
    <cellStyle name="_Приложение-МТС--2-1" xfId="94"/>
    <cellStyle name="_Расчет RAB_22072008" xfId="95"/>
    <cellStyle name="_Расчет RAB_22072008 2" xfId="96"/>
    <cellStyle name="_Расчет RAB_22072008_46EE.2011(v1.0)" xfId="97"/>
    <cellStyle name="_Расчет RAB_22072008_46EE.2011(v1.0) 2" xfId="98"/>
    <cellStyle name="_Расчет RAB_22072008_BALANCE.WARM.2011YEAR.NEW.UPDATE.SCHEME" xfId="99"/>
    <cellStyle name="_Расчет RAB_22072008_BALANCE.WARM.2011YEAR.NEW.UPDATE.SCHEME 2" xfId="100"/>
    <cellStyle name="_Расчет RAB_22072008_NADB.JNVLS.APTEKA.2011(v1.3.3)" xfId="101"/>
    <cellStyle name="_Расчет RAB_22072008_NADB.JNVLS.APTEKA.2011(v1.3.3) 2" xfId="102"/>
    <cellStyle name="_Расчет RAB_22072008_NADB.JNVLS.APTEKA.2011(v1.3.4)" xfId="103"/>
    <cellStyle name="_Расчет RAB_22072008_NADB.JNVLS.APTEKA.2011(v1.3.4) 2" xfId="104"/>
    <cellStyle name="_Расчет RAB_22072008_PREDEL.JKH.UTV.2011(v1.0.1)" xfId="105"/>
    <cellStyle name="_Расчет RAB_22072008_PREDEL.JKH.UTV.2011(v1.0.1) 2" xfId="106"/>
    <cellStyle name="_Расчет RAB_22072008_UPDATE.46EE.2011.TO.1.1" xfId="107"/>
    <cellStyle name="_Расчет RAB_22072008_UPDATE.46EE.2011.TO.1.1 2" xfId="108"/>
    <cellStyle name="_Расчет RAB_22072008_UPDATE.BALANCE.WARM.2011YEAR.TO.1.1" xfId="109"/>
    <cellStyle name="_Расчет RAB_22072008_UPDATE.BALANCE.WARM.2011YEAR.TO.1.1 2" xfId="110"/>
    <cellStyle name="_Расчет RAB_Лен и МОЭСК_с 2010 года_14.04.2009_со сглаж_version 3.0_без ФСК" xfId="111"/>
    <cellStyle name="_Расчет RAB_Лен и МОЭСК_с 2010 года_14.04.2009_со сглаж_version 3.0_без ФСК 2" xfId="112"/>
    <cellStyle name="_Расчет RAB_Лен и МОЭСК_с 2010 года_14.04.2009_со сглаж_version 3.0_без ФСК_46EE.2011(v1.0)" xfId="113"/>
    <cellStyle name="_Расчет RAB_Лен и МОЭСК_с 2010 года_14.04.2009_со сглаж_version 3.0_без ФСК_46EE.2011(v1.0) 2" xfId="114"/>
    <cellStyle name="_Расчет RAB_Лен и МОЭСК_с 2010 года_14.04.2009_со сглаж_version 3.0_без ФСК_BALANCE.WARM.2011YEAR.NEW.UPDATE.SCHEME" xfId="115"/>
    <cellStyle name="_Расчет RAB_Лен и МОЭСК_с 2010 года_14.04.2009_со сглаж_version 3.0_без ФСК_BALANCE.WARM.2011YEAR.NEW.UPDATE.SCHEME 2" xfId="116"/>
    <cellStyle name="_Расчет RAB_Лен и МОЭСК_с 2010 года_14.04.2009_со сглаж_version 3.0_без ФСК_NADB.JNVLS.APTEKA.2011(v1.3.3)" xfId="117"/>
    <cellStyle name="_Расчет RAB_Лен и МОЭСК_с 2010 года_14.04.2009_со сглаж_version 3.0_без ФСК_NADB.JNVLS.APTEKA.2011(v1.3.3) 2" xfId="118"/>
    <cellStyle name="_Расчет RAB_Лен и МОЭСК_с 2010 года_14.04.2009_со сглаж_version 3.0_без ФСК_NADB.JNVLS.APTEKA.2011(v1.3.4)" xfId="119"/>
    <cellStyle name="_Расчет RAB_Лен и МОЭСК_с 2010 года_14.04.2009_со сглаж_version 3.0_без ФСК_NADB.JNVLS.APTEKA.2011(v1.3.4) 2" xfId="120"/>
    <cellStyle name="_Расчет RAB_Лен и МОЭСК_с 2010 года_14.04.2009_со сглаж_version 3.0_без ФСК_PREDEL.JKH.UTV.2011(v1.0.1)" xfId="121"/>
    <cellStyle name="_Расчет RAB_Лен и МОЭСК_с 2010 года_14.04.2009_со сглаж_version 3.0_без ФСК_PREDEL.JKH.UTV.2011(v1.0.1) 2" xfId="122"/>
    <cellStyle name="_Расчет RAB_Лен и МОЭСК_с 2010 года_14.04.2009_со сглаж_version 3.0_без ФСК_UPDATE.46EE.2011.TO.1.1" xfId="123"/>
    <cellStyle name="_Расчет RAB_Лен и МОЭСК_с 2010 года_14.04.2009_со сглаж_version 3.0_без ФСК_UPDATE.46EE.2011.TO.1.1 2" xfId="124"/>
    <cellStyle name="_Расчет RAB_Лен и МОЭСК_с 2010 года_14.04.2009_со сглаж_version 3.0_без ФСК_UPDATE.BALANCE.WARM.2011YEAR.TO.1.1" xfId="125"/>
    <cellStyle name="_Расчет RAB_Лен и МОЭСК_с 2010 года_14.04.2009_со сглаж_version 3.0_без ФСК_UPDATE.BALANCE.WARM.2011YEAR.TO.1.1 2" xfId="126"/>
    <cellStyle name="_Свод по ИПР (2)" xfId="127"/>
    <cellStyle name="_таблицы для расчетов28-04-08_2006-2009_прибыль корр_по ИА" xfId="128"/>
    <cellStyle name="_таблицы для расчетов28-04-08_2006-2009_прибыль корр_по ИА 2" xfId="129"/>
    <cellStyle name="_таблицы для расчетов28-04-08_2006-2009с ИА" xfId="130"/>
    <cellStyle name="_таблицы для расчетов28-04-08_2006-2009с ИА 2" xfId="131"/>
    <cellStyle name="_Форма 6  РТК.xls(отчет по Адр пр. ЛО)" xfId="132"/>
    <cellStyle name="_Формат разбивки по МРСК_РСК" xfId="133"/>
    <cellStyle name="_Формат разбивки по МРСК_РСК 2" xfId="134"/>
    <cellStyle name="_Формат_для Согласования" xfId="135"/>
    <cellStyle name="_Формат_для Согласования 2" xfId="136"/>
    <cellStyle name="_экон.форм-т ВО 1 с разбивкой" xfId="137"/>
    <cellStyle name="”€ќђќ‘ћ‚›‰" xfId="138"/>
    <cellStyle name="”€ќђќ‘ћ‚›‰ 2" xfId="139"/>
    <cellStyle name="”€ќђќ‘ћ‚›‰ 3" xfId="140"/>
    <cellStyle name="”€љ‘€ђћ‚ђќќ›‰" xfId="141"/>
    <cellStyle name="”€љ‘€ђћ‚ђќќ›‰ 2" xfId="142"/>
    <cellStyle name="”€љ‘€ђћ‚ђќќ›‰ 3" xfId="143"/>
    <cellStyle name="”ќђќ‘ћ‚›‰" xfId="144"/>
    <cellStyle name="”ќђќ‘ћ‚›‰ 2" xfId="145"/>
    <cellStyle name="”ќђќ‘ћ‚›‰ 3" xfId="146"/>
    <cellStyle name="”љ‘ђћ‚ђќќ›‰" xfId="147"/>
    <cellStyle name="”љ‘ђћ‚ђќќ›‰ 2" xfId="148"/>
    <cellStyle name="”љ‘ђћ‚ђќќ›‰ 3" xfId="149"/>
    <cellStyle name="„…ќ…†ќ›‰" xfId="150"/>
    <cellStyle name="„…ќ…†ќ›‰ 2" xfId="151"/>
    <cellStyle name="„…ќ…†ќ›‰ 3" xfId="152"/>
    <cellStyle name="€’ћѓћ‚›‰" xfId="153"/>
    <cellStyle name="€’ћѓћ‚›‰ 2" xfId="154"/>
    <cellStyle name="€’ћѓћ‚›‰ 3" xfId="155"/>
    <cellStyle name="‡ђѓћ‹ћ‚ћљ1" xfId="156"/>
    <cellStyle name="‡ђѓћ‹ћ‚ћљ1 2" xfId="157"/>
    <cellStyle name="‡ђѓћ‹ћ‚ћљ1 3" xfId="158"/>
    <cellStyle name="‡ђѓћ‹ћ‚ћљ2" xfId="159"/>
    <cellStyle name="‡ђѓћ‹ћ‚ћљ2 2" xfId="160"/>
    <cellStyle name="‡ђѓћ‹ћ‚ћљ2 3" xfId="161"/>
    <cellStyle name="’ћѓћ‚›‰" xfId="162"/>
    <cellStyle name="20% - Accent1" xfId="163"/>
    <cellStyle name="20% - Accent1 2" xfId="164"/>
    <cellStyle name="20% - Accent1 2 2" xfId="165"/>
    <cellStyle name="20% - Accent1 2 2 2" xfId="166"/>
    <cellStyle name="20% - Accent1 2 3" xfId="167"/>
    <cellStyle name="20% - Accent1 2 3 2" xfId="168"/>
    <cellStyle name="20% - Accent1 2 4" xfId="169"/>
    <cellStyle name="20% - Accent1 2 5" xfId="170"/>
    <cellStyle name="20% - Accent1 2 6" xfId="171"/>
    <cellStyle name="20% - Accent1 3" xfId="172"/>
    <cellStyle name="20% - Accent1 3 2" xfId="173"/>
    <cellStyle name="20% - Accent1 4" xfId="174"/>
    <cellStyle name="20% - Accent1 4 2" xfId="175"/>
    <cellStyle name="20% - Accent1 5" xfId="176"/>
    <cellStyle name="20% - Accent1 6" xfId="177"/>
    <cellStyle name="20% - Accent1 7" xfId="178"/>
    <cellStyle name="20% - Accent1_46EE.2011(v1.0)" xfId="179"/>
    <cellStyle name="20% - Accent2" xfId="180"/>
    <cellStyle name="20% - Accent2 2" xfId="181"/>
    <cellStyle name="20% - Accent2_46EE.2011(v1.0)" xfId="182"/>
    <cellStyle name="20% - Accent3" xfId="183"/>
    <cellStyle name="20% - Accent3 2" xfId="184"/>
    <cellStyle name="20% - Accent3_46EE.2011(v1.0)" xfId="185"/>
    <cellStyle name="20% - Accent4" xfId="186"/>
    <cellStyle name="20% - Accent4 2" xfId="187"/>
    <cellStyle name="20% - Accent4 2 2" xfId="188"/>
    <cellStyle name="20% - Accent4 2 3" xfId="189"/>
    <cellStyle name="20% - Accent4 2 4" xfId="190"/>
    <cellStyle name="20% - Accent4 3" xfId="191"/>
    <cellStyle name="20% - Accent4 4" xfId="192"/>
    <cellStyle name="20% - Accent4 5" xfId="193"/>
    <cellStyle name="20% - Accent4_46EE.2011(v1.0)" xfId="194"/>
    <cellStyle name="20% - Accent5" xfId="195"/>
    <cellStyle name="20% - Accent5 2" xfId="196"/>
    <cellStyle name="20% - Accent5 2 2" xfId="197"/>
    <cellStyle name="20% - Accent5 2 3" xfId="198"/>
    <cellStyle name="20% - Accent5 2 3 2" xfId="199"/>
    <cellStyle name="20% - Accent5 2 4" xfId="200"/>
    <cellStyle name="20% - Accent5 3" xfId="201"/>
    <cellStyle name="20% - Accent5 4" xfId="202"/>
    <cellStyle name="20% - Accent5 4 2" xfId="203"/>
    <cellStyle name="20% - Accent5 5" xfId="204"/>
    <cellStyle name="20% - Accent5_46EE.2011(v1.0)" xfId="205"/>
    <cellStyle name="20% - Accent6" xfId="206"/>
    <cellStyle name="20% - Accent6 2" xfId="207"/>
    <cellStyle name="20% - Accent6 2 2" xfId="208"/>
    <cellStyle name="20% - Accent6 2 2 2" xfId="209"/>
    <cellStyle name="20% - Accent6 2 3" xfId="210"/>
    <cellStyle name="20% - Accent6 2 3 2" xfId="211"/>
    <cellStyle name="20% - Accent6 2 4" xfId="212"/>
    <cellStyle name="20% - Accent6 2 5" xfId="213"/>
    <cellStyle name="20% - Accent6 2 6" xfId="214"/>
    <cellStyle name="20% - Accent6 3" xfId="215"/>
    <cellStyle name="20% - Accent6 3 2" xfId="216"/>
    <cellStyle name="20% - Accent6 4" xfId="217"/>
    <cellStyle name="20% - Accent6 4 2" xfId="218"/>
    <cellStyle name="20% - Accent6 5" xfId="219"/>
    <cellStyle name="20% - Accent6 6" xfId="220"/>
    <cellStyle name="20% - Accent6 7" xfId="221"/>
    <cellStyle name="20% - Accent6_46EE.2011(v1.0)" xfId="222"/>
    <cellStyle name="20% - Акцент1 10" xfId="223"/>
    <cellStyle name="20% - Акцент1 10 2" xfId="224"/>
    <cellStyle name="20% - Акцент1 10 2 2" xfId="225"/>
    <cellStyle name="20% - Акцент1 10 3" xfId="226"/>
    <cellStyle name="20% - Акцент1 10 3 2" xfId="227"/>
    <cellStyle name="20% - Акцент1 10 4" xfId="228"/>
    <cellStyle name="20% - Акцент1 10 5" xfId="229"/>
    <cellStyle name="20% - Акцент1 10 6" xfId="230"/>
    <cellStyle name="20% - Акцент1 11" xfId="231"/>
    <cellStyle name="20% - Акцент1 12" xfId="232"/>
    <cellStyle name="20% - Акцент1 2" xfId="233"/>
    <cellStyle name="20% - Акцент1 2 2" xfId="234"/>
    <cellStyle name="20% - Акцент1 2 2 2" xfId="235"/>
    <cellStyle name="20% - Акцент1 2 2 2 2" xfId="236"/>
    <cellStyle name="20% - Акцент1 2 2 3" xfId="237"/>
    <cellStyle name="20% - Акцент1 2 2 3 2" xfId="238"/>
    <cellStyle name="20% - Акцент1 2 2 4" xfId="239"/>
    <cellStyle name="20% - Акцент1 2 2 5" xfId="240"/>
    <cellStyle name="20% - Акцент1 2 2 6" xfId="241"/>
    <cellStyle name="20% - Акцент1 2 3" xfId="242"/>
    <cellStyle name="20% - Акцент1 2 3 2" xfId="243"/>
    <cellStyle name="20% - Акцент1 2 3 3" xfId="244"/>
    <cellStyle name="20% - Акцент1 2 4" xfId="245"/>
    <cellStyle name="20% - Акцент1 2 4 2" xfId="246"/>
    <cellStyle name="20% - Акцент1 2 4 3" xfId="247"/>
    <cellStyle name="20% - Акцент1 2 5" xfId="248"/>
    <cellStyle name="20% - Акцент1 2 6" xfId="249"/>
    <cellStyle name="20% - Акцент1 2 7" xfId="250"/>
    <cellStyle name="20% - Акцент1 2 8" xfId="251"/>
    <cellStyle name="20% - Акцент1 2 9" xfId="252"/>
    <cellStyle name="20% - Акцент1 2_08" xfId="253"/>
    <cellStyle name="20% - Акцент1 3" xfId="254"/>
    <cellStyle name="20% - Акцент1 3 2" xfId="255"/>
    <cellStyle name="20% - Акцент1 3 2 2" xfId="256"/>
    <cellStyle name="20% - Акцент1 3 2 2 2" xfId="257"/>
    <cellStyle name="20% - Акцент1 3 2 3" xfId="258"/>
    <cellStyle name="20% - Акцент1 3 2 3 2" xfId="259"/>
    <cellStyle name="20% - Акцент1 3 2 4" xfId="260"/>
    <cellStyle name="20% - Акцент1 3 2 5" xfId="261"/>
    <cellStyle name="20% - Акцент1 3 2 6" xfId="262"/>
    <cellStyle name="20% - Акцент1 3 3" xfId="263"/>
    <cellStyle name="20% - Акцент1 3 3 2" xfId="264"/>
    <cellStyle name="20% - Акцент1 3 4" xfId="265"/>
    <cellStyle name="20% - Акцент1 3 4 2" xfId="266"/>
    <cellStyle name="20% - Акцент1 3 5" xfId="267"/>
    <cellStyle name="20% - Акцент1 3 6" xfId="268"/>
    <cellStyle name="20% - Акцент1 3 7" xfId="269"/>
    <cellStyle name="20% - Акцент1 3_46EE.2011(v1.0)" xfId="270"/>
    <cellStyle name="20% - Акцент1 4" xfId="271"/>
    <cellStyle name="20% - Акцент1 4 2" xfId="272"/>
    <cellStyle name="20% - Акцент1 4 2 2" xfId="273"/>
    <cellStyle name="20% - Акцент1 4 2 2 2" xfId="274"/>
    <cellStyle name="20% - Акцент1 4 2 3" xfId="275"/>
    <cellStyle name="20% - Акцент1 4 2 3 2" xfId="276"/>
    <cellStyle name="20% - Акцент1 4 2 4" xfId="277"/>
    <cellStyle name="20% - Акцент1 4 2 5" xfId="278"/>
    <cellStyle name="20% - Акцент1 4 2 6" xfId="279"/>
    <cellStyle name="20% - Акцент1 4 3" xfId="280"/>
    <cellStyle name="20% - Акцент1 4 3 2" xfId="281"/>
    <cellStyle name="20% - Акцент1 4 4" xfId="282"/>
    <cellStyle name="20% - Акцент1 4 4 2" xfId="283"/>
    <cellStyle name="20% - Акцент1 4 5" xfId="284"/>
    <cellStyle name="20% - Акцент1 4 6" xfId="285"/>
    <cellStyle name="20% - Акцент1 4 7" xfId="286"/>
    <cellStyle name="20% - Акцент1 4_46EE.2011(v1.0)" xfId="287"/>
    <cellStyle name="20% - Акцент1 5" xfId="288"/>
    <cellStyle name="20% - Акцент1 5 2" xfId="289"/>
    <cellStyle name="20% - Акцент1 5 2 2" xfId="290"/>
    <cellStyle name="20% - Акцент1 5 2 2 2" xfId="291"/>
    <cellStyle name="20% - Акцент1 5 2 3" xfId="292"/>
    <cellStyle name="20% - Акцент1 5 2 3 2" xfId="293"/>
    <cellStyle name="20% - Акцент1 5 2 4" xfId="294"/>
    <cellStyle name="20% - Акцент1 5 2 5" xfId="295"/>
    <cellStyle name="20% - Акцент1 5 2 6" xfId="296"/>
    <cellStyle name="20% - Акцент1 5 3" xfId="297"/>
    <cellStyle name="20% - Акцент1 5 3 2" xfId="298"/>
    <cellStyle name="20% - Акцент1 5 4" xfId="299"/>
    <cellStyle name="20% - Акцент1 5 4 2" xfId="300"/>
    <cellStyle name="20% - Акцент1 5 5" xfId="301"/>
    <cellStyle name="20% - Акцент1 5 6" xfId="302"/>
    <cellStyle name="20% - Акцент1 5 7" xfId="303"/>
    <cellStyle name="20% - Акцент1 5_46EE.2011(v1.0)" xfId="304"/>
    <cellStyle name="20% - Акцент1 6" xfId="305"/>
    <cellStyle name="20% - Акцент1 6 2" xfId="306"/>
    <cellStyle name="20% - Акцент1 6 2 2" xfId="307"/>
    <cellStyle name="20% - Акцент1 6 2 2 2" xfId="308"/>
    <cellStyle name="20% - Акцент1 6 2 3" xfId="309"/>
    <cellStyle name="20% - Акцент1 6 2 3 2" xfId="310"/>
    <cellStyle name="20% - Акцент1 6 2 4" xfId="311"/>
    <cellStyle name="20% - Акцент1 6 2 5" xfId="312"/>
    <cellStyle name="20% - Акцент1 6 2 6" xfId="313"/>
    <cellStyle name="20% - Акцент1 6 3" xfId="314"/>
    <cellStyle name="20% - Акцент1 6 3 2" xfId="315"/>
    <cellStyle name="20% - Акцент1 6 4" xfId="316"/>
    <cellStyle name="20% - Акцент1 6 4 2" xfId="317"/>
    <cellStyle name="20% - Акцент1 6 5" xfId="318"/>
    <cellStyle name="20% - Акцент1 6 6" xfId="319"/>
    <cellStyle name="20% - Акцент1 6 7" xfId="320"/>
    <cellStyle name="20% - Акцент1 6_46EE.2011(v1.0)" xfId="321"/>
    <cellStyle name="20% - Акцент1 7" xfId="322"/>
    <cellStyle name="20% - Акцент1 7 2" xfId="323"/>
    <cellStyle name="20% - Акцент1 7 2 2" xfId="324"/>
    <cellStyle name="20% - Акцент1 7 2 2 2" xfId="325"/>
    <cellStyle name="20% - Акцент1 7 2 3" xfId="326"/>
    <cellStyle name="20% - Акцент1 7 2 3 2" xfId="327"/>
    <cellStyle name="20% - Акцент1 7 2 4" xfId="328"/>
    <cellStyle name="20% - Акцент1 7 2 5" xfId="329"/>
    <cellStyle name="20% - Акцент1 7 2 6" xfId="330"/>
    <cellStyle name="20% - Акцент1 7 3" xfId="331"/>
    <cellStyle name="20% - Акцент1 7 3 2" xfId="332"/>
    <cellStyle name="20% - Акцент1 7 4" xfId="333"/>
    <cellStyle name="20% - Акцент1 7 4 2" xfId="334"/>
    <cellStyle name="20% - Акцент1 7 5" xfId="335"/>
    <cellStyle name="20% - Акцент1 7 6" xfId="336"/>
    <cellStyle name="20% - Акцент1 7 7" xfId="337"/>
    <cellStyle name="20% - Акцент1 7_46EE.2011(v1.0)" xfId="338"/>
    <cellStyle name="20% - Акцент1 8" xfId="339"/>
    <cellStyle name="20% - Акцент1 8 2" xfId="340"/>
    <cellStyle name="20% - Акцент1 8 2 2" xfId="341"/>
    <cellStyle name="20% - Акцент1 8 2 2 2" xfId="342"/>
    <cellStyle name="20% - Акцент1 8 2 3" xfId="343"/>
    <cellStyle name="20% - Акцент1 8 2 3 2" xfId="344"/>
    <cellStyle name="20% - Акцент1 8 2 4" xfId="345"/>
    <cellStyle name="20% - Акцент1 8 2 5" xfId="346"/>
    <cellStyle name="20% - Акцент1 8 2 6" xfId="347"/>
    <cellStyle name="20% - Акцент1 8 3" xfId="348"/>
    <cellStyle name="20% - Акцент1 8 3 2" xfId="349"/>
    <cellStyle name="20% - Акцент1 8 4" xfId="350"/>
    <cellStyle name="20% - Акцент1 8 4 2" xfId="351"/>
    <cellStyle name="20% - Акцент1 8 5" xfId="352"/>
    <cellStyle name="20% - Акцент1 8 6" xfId="353"/>
    <cellStyle name="20% - Акцент1 8 7" xfId="354"/>
    <cellStyle name="20% - Акцент1 8_46EE.2011(v1.0)" xfId="355"/>
    <cellStyle name="20% - Акцент1 9" xfId="356"/>
    <cellStyle name="20% - Акцент1 9 2" xfId="357"/>
    <cellStyle name="20% - Акцент1 9 2 2" xfId="358"/>
    <cellStyle name="20% - Акцент1 9 2 2 2" xfId="359"/>
    <cellStyle name="20% - Акцент1 9 2 3" xfId="360"/>
    <cellStyle name="20% - Акцент1 9 2 3 2" xfId="361"/>
    <cellStyle name="20% - Акцент1 9 2 4" xfId="362"/>
    <cellStyle name="20% - Акцент1 9 2 5" xfId="363"/>
    <cellStyle name="20% - Акцент1 9 2 6" xfId="364"/>
    <cellStyle name="20% - Акцент1 9 3" xfId="365"/>
    <cellStyle name="20% - Акцент1 9 3 2" xfId="366"/>
    <cellStyle name="20% - Акцент1 9 4" xfId="367"/>
    <cellStyle name="20% - Акцент1 9 4 2" xfId="368"/>
    <cellStyle name="20% - Акцент1 9 5" xfId="369"/>
    <cellStyle name="20% - Акцент1 9 6" xfId="370"/>
    <cellStyle name="20% - Акцент1 9 7" xfId="371"/>
    <cellStyle name="20% - Акцент1 9_46EE.2011(v1.0)" xfId="372"/>
    <cellStyle name="20% - Акцент2 10" xfId="373"/>
    <cellStyle name="20% - Акцент2 11" xfId="374"/>
    <cellStyle name="20% - Акцент2 12" xfId="375"/>
    <cellStyle name="20% - Акцент2 2" xfId="376"/>
    <cellStyle name="20% - Акцент2 2 2" xfId="377"/>
    <cellStyle name="20% - Акцент2 2 3" xfId="378"/>
    <cellStyle name="20% - Акцент2 2 3 2" xfId="379"/>
    <cellStyle name="20% - Акцент2 2 4" xfId="380"/>
    <cellStyle name="20% - Акцент2 2_08" xfId="381"/>
    <cellStyle name="20% - Акцент2 3" xfId="382"/>
    <cellStyle name="20% - Акцент2 3 2" xfId="383"/>
    <cellStyle name="20% - Акцент2 3_46EE.2011(v1.0)" xfId="384"/>
    <cellStyle name="20% - Акцент2 4" xfId="385"/>
    <cellStyle name="20% - Акцент2 4 2" xfId="386"/>
    <cellStyle name="20% - Акцент2 4_46EE.2011(v1.0)" xfId="387"/>
    <cellStyle name="20% - Акцент2 5" xfId="388"/>
    <cellStyle name="20% - Акцент2 5 2" xfId="389"/>
    <cellStyle name="20% - Акцент2 5_46EE.2011(v1.0)" xfId="390"/>
    <cellStyle name="20% - Акцент2 6" xfId="391"/>
    <cellStyle name="20% - Акцент2 6 2" xfId="392"/>
    <cellStyle name="20% - Акцент2 6_46EE.2011(v1.0)" xfId="393"/>
    <cellStyle name="20% - Акцент2 7" xfId="394"/>
    <cellStyle name="20% - Акцент2 7 2" xfId="395"/>
    <cellStyle name="20% - Акцент2 7_46EE.2011(v1.0)" xfId="396"/>
    <cellStyle name="20% - Акцент2 8" xfId="397"/>
    <cellStyle name="20% - Акцент2 8 2" xfId="398"/>
    <cellStyle name="20% - Акцент2 8_46EE.2011(v1.0)" xfId="399"/>
    <cellStyle name="20% - Акцент2 9" xfId="400"/>
    <cellStyle name="20% - Акцент2 9 2" xfId="401"/>
    <cellStyle name="20% - Акцент2 9_46EE.2011(v1.0)" xfId="402"/>
    <cellStyle name="20% - Акцент3 10" xfId="403"/>
    <cellStyle name="20% - Акцент3 11" xfId="404"/>
    <cellStyle name="20% - Акцент3 12" xfId="405"/>
    <cellStyle name="20% - Акцент3 2" xfId="406"/>
    <cellStyle name="20% - Акцент3 2 2" xfId="407"/>
    <cellStyle name="20% - Акцент3 2 3" xfId="408"/>
    <cellStyle name="20% - Акцент3 2 3 2" xfId="409"/>
    <cellStyle name="20% - Акцент3 2 4" xfId="410"/>
    <cellStyle name="20% - Акцент3 2_08" xfId="411"/>
    <cellStyle name="20% - Акцент3 3" xfId="412"/>
    <cellStyle name="20% - Акцент3 3 2" xfId="413"/>
    <cellStyle name="20% - Акцент3 3_46EE.2011(v1.0)" xfId="414"/>
    <cellStyle name="20% - Акцент3 4" xfId="415"/>
    <cellStyle name="20% - Акцент3 4 2" xfId="416"/>
    <cellStyle name="20% - Акцент3 4_46EE.2011(v1.0)" xfId="417"/>
    <cellStyle name="20% - Акцент3 5" xfId="418"/>
    <cellStyle name="20% - Акцент3 5 2" xfId="419"/>
    <cellStyle name="20% - Акцент3 5_46EE.2011(v1.0)" xfId="420"/>
    <cellStyle name="20% - Акцент3 6" xfId="421"/>
    <cellStyle name="20% - Акцент3 6 2" xfId="422"/>
    <cellStyle name="20% - Акцент3 6_46EE.2011(v1.0)" xfId="423"/>
    <cellStyle name="20% - Акцент3 7" xfId="424"/>
    <cellStyle name="20% - Акцент3 7 2" xfId="425"/>
    <cellStyle name="20% - Акцент3 7_46EE.2011(v1.0)" xfId="426"/>
    <cellStyle name="20% - Акцент3 8" xfId="427"/>
    <cellStyle name="20% - Акцент3 8 2" xfId="428"/>
    <cellStyle name="20% - Акцент3 8_46EE.2011(v1.0)" xfId="429"/>
    <cellStyle name="20% - Акцент3 9" xfId="430"/>
    <cellStyle name="20% - Акцент3 9 2" xfId="431"/>
    <cellStyle name="20% - Акцент3 9_46EE.2011(v1.0)" xfId="432"/>
    <cellStyle name="20% - Акцент4 10" xfId="433"/>
    <cellStyle name="20% - Акцент4 10 2" xfId="434"/>
    <cellStyle name="20% - Акцент4 10 3" xfId="435"/>
    <cellStyle name="20% - Акцент4 10 4" xfId="436"/>
    <cellStyle name="20% - Акцент4 11" xfId="437"/>
    <cellStyle name="20% - Акцент4 12" xfId="438"/>
    <cellStyle name="20% - Акцент4 2" xfId="439"/>
    <cellStyle name="20% - Акцент4 2 2" xfId="440"/>
    <cellStyle name="20% - Акцент4 2 2 2" xfId="441"/>
    <cellStyle name="20% - Акцент4 2 2 3" xfId="442"/>
    <cellStyle name="20% - Акцент4 2 2 4" xfId="443"/>
    <cellStyle name="20% - Акцент4 2 3" xfId="444"/>
    <cellStyle name="20% - Акцент4 2 3 2" xfId="445"/>
    <cellStyle name="20% - Акцент4 2 4" xfId="446"/>
    <cellStyle name="20% - Акцент4 2 4 2" xfId="447"/>
    <cellStyle name="20% - Акцент4 2 5" xfId="448"/>
    <cellStyle name="20% - Акцент4 2 6" xfId="449"/>
    <cellStyle name="20% - Акцент4 2 7" xfId="450"/>
    <cellStyle name="20% - Акцент4 2_08" xfId="451"/>
    <cellStyle name="20% - Акцент4 3" xfId="452"/>
    <cellStyle name="20% - Акцент4 3 2" xfId="453"/>
    <cellStyle name="20% - Акцент4 3 2 2" xfId="454"/>
    <cellStyle name="20% - Акцент4 3 2 3" xfId="455"/>
    <cellStyle name="20% - Акцент4 3 2 4" xfId="456"/>
    <cellStyle name="20% - Акцент4 3 3" xfId="457"/>
    <cellStyle name="20% - Акцент4 3 4" xfId="458"/>
    <cellStyle name="20% - Акцент4 3 5" xfId="459"/>
    <cellStyle name="20% - Акцент4 3_46EE.2011(v1.0)" xfId="460"/>
    <cellStyle name="20% - Акцент4 4" xfId="461"/>
    <cellStyle name="20% - Акцент4 4 2" xfId="462"/>
    <cellStyle name="20% - Акцент4 4 2 2" xfId="463"/>
    <cellStyle name="20% - Акцент4 4 2 3" xfId="464"/>
    <cellStyle name="20% - Акцент4 4 2 4" xfId="465"/>
    <cellStyle name="20% - Акцент4 4 3" xfId="466"/>
    <cellStyle name="20% - Акцент4 4 4" xfId="467"/>
    <cellStyle name="20% - Акцент4 4 5" xfId="468"/>
    <cellStyle name="20% - Акцент4 4_46EE.2011(v1.0)" xfId="469"/>
    <cellStyle name="20% - Акцент4 5" xfId="470"/>
    <cellStyle name="20% - Акцент4 5 2" xfId="471"/>
    <cellStyle name="20% - Акцент4 5 2 2" xfId="472"/>
    <cellStyle name="20% - Акцент4 5 2 3" xfId="473"/>
    <cellStyle name="20% - Акцент4 5 2 4" xfId="474"/>
    <cellStyle name="20% - Акцент4 5 3" xfId="475"/>
    <cellStyle name="20% - Акцент4 5 4" xfId="476"/>
    <cellStyle name="20% - Акцент4 5 5" xfId="477"/>
    <cellStyle name="20% - Акцент4 5_46EE.2011(v1.0)" xfId="478"/>
    <cellStyle name="20% - Акцент4 6" xfId="479"/>
    <cellStyle name="20% - Акцент4 6 2" xfId="480"/>
    <cellStyle name="20% - Акцент4 6 2 2" xfId="481"/>
    <cellStyle name="20% - Акцент4 6 2 3" xfId="482"/>
    <cellStyle name="20% - Акцент4 6 2 4" xfId="483"/>
    <cellStyle name="20% - Акцент4 6 3" xfId="484"/>
    <cellStyle name="20% - Акцент4 6 4" xfId="485"/>
    <cellStyle name="20% - Акцент4 6 5" xfId="486"/>
    <cellStyle name="20% - Акцент4 6_46EE.2011(v1.0)" xfId="487"/>
    <cellStyle name="20% - Акцент4 7" xfId="488"/>
    <cellStyle name="20% - Акцент4 7 2" xfId="489"/>
    <cellStyle name="20% - Акцент4 7 2 2" xfId="490"/>
    <cellStyle name="20% - Акцент4 7 2 3" xfId="491"/>
    <cellStyle name="20% - Акцент4 7 2 4" xfId="492"/>
    <cellStyle name="20% - Акцент4 7 3" xfId="493"/>
    <cellStyle name="20% - Акцент4 7 4" xfId="494"/>
    <cellStyle name="20% - Акцент4 7 5" xfId="495"/>
    <cellStyle name="20% - Акцент4 7_46EE.2011(v1.0)" xfId="496"/>
    <cellStyle name="20% - Акцент4 8" xfId="497"/>
    <cellStyle name="20% - Акцент4 8 2" xfId="498"/>
    <cellStyle name="20% - Акцент4 8 2 2" xfId="499"/>
    <cellStyle name="20% - Акцент4 8 2 3" xfId="500"/>
    <cellStyle name="20% - Акцент4 8 2 4" xfId="501"/>
    <cellStyle name="20% - Акцент4 8 3" xfId="502"/>
    <cellStyle name="20% - Акцент4 8 4" xfId="503"/>
    <cellStyle name="20% - Акцент4 8 5" xfId="504"/>
    <cellStyle name="20% - Акцент4 8_46EE.2011(v1.0)" xfId="505"/>
    <cellStyle name="20% - Акцент4 9" xfId="506"/>
    <cellStyle name="20% - Акцент4 9 2" xfId="507"/>
    <cellStyle name="20% - Акцент4 9 2 2" xfId="508"/>
    <cellStyle name="20% - Акцент4 9 2 3" xfId="509"/>
    <cellStyle name="20% - Акцент4 9 2 4" xfId="510"/>
    <cellStyle name="20% - Акцент4 9 3" xfId="511"/>
    <cellStyle name="20% - Акцент4 9 4" xfId="512"/>
    <cellStyle name="20% - Акцент4 9 5" xfId="513"/>
    <cellStyle name="20% - Акцент4 9_46EE.2011(v1.0)" xfId="514"/>
    <cellStyle name="20% - Акцент5 10" xfId="515"/>
    <cellStyle name="20% - Акцент5 10 2" xfId="516"/>
    <cellStyle name="20% - Акцент5 10 3" xfId="517"/>
    <cellStyle name="20% - Акцент5 10 3 2" xfId="518"/>
    <cellStyle name="20% - Акцент5 10 4" xfId="519"/>
    <cellStyle name="20% - Акцент5 11" xfId="520"/>
    <cellStyle name="20% - Акцент5 12" xfId="521"/>
    <cellStyle name="20% - Акцент5 2" xfId="522"/>
    <cellStyle name="20% - Акцент5 2 2" xfId="523"/>
    <cellStyle name="20% - Акцент5 2 2 2" xfId="524"/>
    <cellStyle name="20% - Акцент5 2 2 3" xfId="525"/>
    <cellStyle name="20% - Акцент5 2 2 3 2" xfId="526"/>
    <cellStyle name="20% - Акцент5 2 2 4" xfId="527"/>
    <cellStyle name="20% - Акцент5 2 3" xfId="528"/>
    <cellStyle name="20% - Акцент5 2 3 2" xfId="529"/>
    <cellStyle name="20% - Акцент5 2 4" xfId="530"/>
    <cellStyle name="20% - Акцент5 2 4 2" xfId="531"/>
    <cellStyle name="20% - Акцент5 2 4 3" xfId="532"/>
    <cellStyle name="20% - Акцент5 2 5" xfId="533"/>
    <cellStyle name="20% - Акцент5 2 6" xfId="534"/>
    <cellStyle name="20% - Акцент5 2 7" xfId="535"/>
    <cellStyle name="20% - Акцент5 2_08" xfId="536"/>
    <cellStyle name="20% - Акцент5 3" xfId="537"/>
    <cellStyle name="20% - Акцент5 3 2" xfId="538"/>
    <cellStyle name="20% - Акцент5 3 2 2" xfId="539"/>
    <cellStyle name="20% - Акцент5 3 2 3" xfId="540"/>
    <cellStyle name="20% - Акцент5 3 2 3 2" xfId="541"/>
    <cellStyle name="20% - Акцент5 3 2 4" xfId="542"/>
    <cellStyle name="20% - Акцент5 3 3" xfId="543"/>
    <cellStyle name="20% - Акцент5 3 4" xfId="544"/>
    <cellStyle name="20% - Акцент5 3 4 2" xfId="545"/>
    <cellStyle name="20% - Акцент5 3 5" xfId="546"/>
    <cellStyle name="20% - Акцент5 3_46EE.2011(v1.0)" xfId="547"/>
    <cellStyle name="20% - Акцент5 4" xfId="548"/>
    <cellStyle name="20% - Акцент5 4 2" xfId="549"/>
    <cellStyle name="20% - Акцент5 4 2 2" xfId="550"/>
    <cellStyle name="20% - Акцент5 4 2 3" xfId="551"/>
    <cellStyle name="20% - Акцент5 4 2 3 2" xfId="552"/>
    <cellStyle name="20% - Акцент5 4 2 4" xfId="553"/>
    <cellStyle name="20% - Акцент5 4 3" xfId="554"/>
    <cellStyle name="20% - Акцент5 4 4" xfId="555"/>
    <cellStyle name="20% - Акцент5 4 4 2" xfId="556"/>
    <cellStyle name="20% - Акцент5 4 5" xfId="557"/>
    <cellStyle name="20% - Акцент5 4_46EE.2011(v1.0)" xfId="558"/>
    <cellStyle name="20% - Акцент5 5" xfId="559"/>
    <cellStyle name="20% - Акцент5 5 2" xfId="560"/>
    <cellStyle name="20% - Акцент5 5 2 2" xfId="561"/>
    <cellStyle name="20% - Акцент5 5 2 3" xfId="562"/>
    <cellStyle name="20% - Акцент5 5 2 3 2" xfId="563"/>
    <cellStyle name="20% - Акцент5 5 2 4" xfId="564"/>
    <cellStyle name="20% - Акцент5 5 3" xfId="565"/>
    <cellStyle name="20% - Акцент5 5 4" xfId="566"/>
    <cellStyle name="20% - Акцент5 5 4 2" xfId="567"/>
    <cellStyle name="20% - Акцент5 5 5" xfId="568"/>
    <cellStyle name="20% - Акцент5 5_46EE.2011(v1.0)" xfId="569"/>
    <cellStyle name="20% - Акцент5 6" xfId="570"/>
    <cellStyle name="20% - Акцент5 6 2" xfId="571"/>
    <cellStyle name="20% - Акцент5 6 2 2" xfId="572"/>
    <cellStyle name="20% - Акцент5 6 2 3" xfId="573"/>
    <cellStyle name="20% - Акцент5 6 2 3 2" xfId="574"/>
    <cellStyle name="20% - Акцент5 6 2 4" xfId="575"/>
    <cellStyle name="20% - Акцент5 6 3" xfId="576"/>
    <cellStyle name="20% - Акцент5 6 4" xfId="577"/>
    <cellStyle name="20% - Акцент5 6 4 2" xfId="578"/>
    <cellStyle name="20% - Акцент5 6 5" xfId="579"/>
    <cellStyle name="20% - Акцент5 6_46EE.2011(v1.0)" xfId="580"/>
    <cellStyle name="20% - Акцент5 7" xfId="581"/>
    <cellStyle name="20% - Акцент5 7 2" xfId="582"/>
    <cellStyle name="20% - Акцент5 7 2 2" xfId="583"/>
    <cellStyle name="20% - Акцент5 7 2 3" xfId="584"/>
    <cellStyle name="20% - Акцент5 7 2 3 2" xfId="585"/>
    <cellStyle name="20% - Акцент5 7 2 4" xfId="586"/>
    <cellStyle name="20% - Акцент5 7 3" xfId="587"/>
    <cellStyle name="20% - Акцент5 7 4" xfId="588"/>
    <cellStyle name="20% - Акцент5 7 4 2" xfId="589"/>
    <cellStyle name="20% - Акцент5 7 5" xfId="590"/>
    <cellStyle name="20% - Акцент5 7_46EE.2011(v1.0)" xfId="591"/>
    <cellStyle name="20% - Акцент5 8" xfId="592"/>
    <cellStyle name="20% - Акцент5 8 2" xfId="593"/>
    <cellStyle name="20% - Акцент5 8 2 2" xfId="594"/>
    <cellStyle name="20% - Акцент5 8 2 3" xfId="595"/>
    <cellStyle name="20% - Акцент5 8 2 3 2" xfId="596"/>
    <cellStyle name="20% - Акцент5 8 2 4" xfId="597"/>
    <cellStyle name="20% - Акцент5 8 3" xfId="598"/>
    <cellStyle name="20% - Акцент5 8 4" xfId="599"/>
    <cellStyle name="20% - Акцент5 8 4 2" xfId="600"/>
    <cellStyle name="20% - Акцент5 8 5" xfId="601"/>
    <cellStyle name="20% - Акцент5 8_46EE.2011(v1.0)" xfId="602"/>
    <cellStyle name="20% - Акцент5 9" xfId="603"/>
    <cellStyle name="20% - Акцент5 9 2" xfId="604"/>
    <cellStyle name="20% - Акцент5 9 2 2" xfId="605"/>
    <cellStyle name="20% - Акцент5 9 2 3" xfId="606"/>
    <cellStyle name="20% - Акцент5 9 2 3 2" xfId="607"/>
    <cellStyle name="20% - Акцент5 9 2 4" xfId="608"/>
    <cellStyle name="20% - Акцент5 9 3" xfId="609"/>
    <cellStyle name="20% - Акцент5 9 4" xfId="610"/>
    <cellStyle name="20% - Акцент5 9 4 2" xfId="611"/>
    <cellStyle name="20% - Акцент5 9 5" xfId="612"/>
    <cellStyle name="20% - Акцент5 9_46EE.2011(v1.0)" xfId="613"/>
    <cellStyle name="20% - Акцент6 10" xfId="614"/>
    <cellStyle name="20% - Акцент6 10 2" xfId="615"/>
    <cellStyle name="20% - Акцент6 10 2 2" xfId="616"/>
    <cellStyle name="20% - Акцент6 10 3" xfId="617"/>
    <cellStyle name="20% - Акцент6 10 3 2" xfId="618"/>
    <cellStyle name="20% - Акцент6 10 4" xfId="619"/>
    <cellStyle name="20% - Акцент6 10 5" xfId="620"/>
    <cellStyle name="20% - Акцент6 10 6" xfId="621"/>
    <cellStyle name="20% - Акцент6 11" xfId="622"/>
    <cellStyle name="20% - Акцент6 12" xfId="623"/>
    <cellStyle name="20% - Акцент6 2" xfId="624"/>
    <cellStyle name="20% - Акцент6 2 2" xfId="625"/>
    <cellStyle name="20% - Акцент6 2 2 2" xfId="626"/>
    <cellStyle name="20% - Акцент6 2 2 2 2" xfId="627"/>
    <cellStyle name="20% - Акцент6 2 2 3" xfId="628"/>
    <cellStyle name="20% - Акцент6 2 2 3 2" xfId="629"/>
    <cellStyle name="20% - Акцент6 2 2 4" xfId="630"/>
    <cellStyle name="20% - Акцент6 2 2 5" xfId="631"/>
    <cellStyle name="20% - Акцент6 2 2 6" xfId="632"/>
    <cellStyle name="20% - Акцент6 2 3" xfId="633"/>
    <cellStyle name="20% - Акцент6 2 3 2" xfId="634"/>
    <cellStyle name="20% - Акцент6 2 3 3" xfId="635"/>
    <cellStyle name="20% - Акцент6 2 4" xfId="636"/>
    <cellStyle name="20% - Акцент6 2 4 2" xfId="637"/>
    <cellStyle name="20% - Акцент6 2 4 3" xfId="638"/>
    <cellStyle name="20% - Акцент6 2 5" xfId="639"/>
    <cellStyle name="20% - Акцент6 2 6" xfId="640"/>
    <cellStyle name="20% - Акцент6 2 7" xfId="641"/>
    <cellStyle name="20% - Акцент6 2 8" xfId="642"/>
    <cellStyle name="20% - Акцент6 2 9" xfId="643"/>
    <cellStyle name="20% - Акцент6 2_08" xfId="644"/>
    <cellStyle name="20% - Акцент6 3" xfId="645"/>
    <cellStyle name="20% - Акцент6 3 2" xfId="646"/>
    <cellStyle name="20% - Акцент6 3 2 2" xfId="647"/>
    <cellStyle name="20% - Акцент6 3 2 2 2" xfId="648"/>
    <cellStyle name="20% - Акцент6 3 2 3" xfId="649"/>
    <cellStyle name="20% - Акцент6 3 2 3 2" xfId="650"/>
    <cellStyle name="20% - Акцент6 3 2 4" xfId="651"/>
    <cellStyle name="20% - Акцент6 3 2 5" xfId="652"/>
    <cellStyle name="20% - Акцент6 3 2 6" xfId="653"/>
    <cellStyle name="20% - Акцент6 3 3" xfId="654"/>
    <cellStyle name="20% - Акцент6 3 3 2" xfId="655"/>
    <cellStyle name="20% - Акцент6 3 4" xfId="656"/>
    <cellStyle name="20% - Акцент6 3 4 2" xfId="657"/>
    <cellStyle name="20% - Акцент6 3 5" xfId="658"/>
    <cellStyle name="20% - Акцент6 3 6" xfId="659"/>
    <cellStyle name="20% - Акцент6 3 7" xfId="660"/>
    <cellStyle name="20% - Акцент6 3_46EE.2011(v1.0)" xfId="661"/>
    <cellStyle name="20% - Акцент6 4" xfId="662"/>
    <cellStyle name="20% - Акцент6 4 2" xfId="663"/>
    <cellStyle name="20% - Акцент6 4 2 2" xfId="664"/>
    <cellStyle name="20% - Акцент6 4 2 2 2" xfId="665"/>
    <cellStyle name="20% - Акцент6 4 2 3" xfId="666"/>
    <cellStyle name="20% - Акцент6 4 2 3 2" xfId="667"/>
    <cellStyle name="20% - Акцент6 4 2 4" xfId="668"/>
    <cellStyle name="20% - Акцент6 4 2 5" xfId="669"/>
    <cellStyle name="20% - Акцент6 4 2 6" xfId="670"/>
    <cellStyle name="20% - Акцент6 4 3" xfId="671"/>
    <cellStyle name="20% - Акцент6 4 3 2" xfId="672"/>
    <cellStyle name="20% - Акцент6 4 4" xfId="673"/>
    <cellStyle name="20% - Акцент6 4 4 2" xfId="674"/>
    <cellStyle name="20% - Акцент6 4 5" xfId="675"/>
    <cellStyle name="20% - Акцент6 4 6" xfId="676"/>
    <cellStyle name="20% - Акцент6 4 7" xfId="677"/>
    <cellStyle name="20% - Акцент6 4_46EE.2011(v1.0)" xfId="678"/>
    <cellStyle name="20% - Акцент6 5" xfId="679"/>
    <cellStyle name="20% - Акцент6 5 2" xfId="680"/>
    <cellStyle name="20% - Акцент6 5 2 2" xfId="681"/>
    <cellStyle name="20% - Акцент6 5 2 2 2" xfId="682"/>
    <cellStyle name="20% - Акцент6 5 2 3" xfId="683"/>
    <cellStyle name="20% - Акцент6 5 2 3 2" xfId="684"/>
    <cellStyle name="20% - Акцент6 5 2 4" xfId="685"/>
    <cellStyle name="20% - Акцент6 5 2 5" xfId="686"/>
    <cellStyle name="20% - Акцент6 5 2 6" xfId="687"/>
    <cellStyle name="20% - Акцент6 5 3" xfId="688"/>
    <cellStyle name="20% - Акцент6 5 3 2" xfId="689"/>
    <cellStyle name="20% - Акцент6 5 4" xfId="690"/>
    <cellStyle name="20% - Акцент6 5 4 2" xfId="691"/>
    <cellStyle name="20% - Акцент6 5 5" xfId="692"/>
    <cellStyle name="20% - Акцент6 5 6" xfId="693"/>
    <cellStyle name="20% - Акцент6 5 7" xfId="694"/>
    <cellStyle name="20% - Акцент6 5_46EE.2011(v1.0)" xfId="695"/>
    <cellStyle name="20% - Акцент6 6" xfId="696"/>
    <cellStyle name="20% - Акцент6 6 2" xfId="697"/>
    <cellStyle name="20% - Акцент6 6 2 2" xfId="698"/>
    <cellStyle name="20% - Акцент6 6 2 2 2" xfId="699"/>
    <cellStyle name="20% - Акцент6 6 2 3" xfId="700"/>
    <cellStyle name="20% - Акцент6 6 2 3 2" xfId="701"/>
    <cellStyle name="20% - Акцент6 6 2 4" xfId="702"/>
    <cellStyle name="20% - Акцент6 6 2 5" xfId="703"/>
    <cellStyle name="20% - Акцент6 6 2 6" xfId="704"/>
    <cellStyle name="20% - Акцент6 6 3" xfId="705"/>
    <cellStyle name="20% - Акцент6 6 3 2" xfId="706"/>
    <cellStyle name="20% - Акцент6 6 4" xfId="707"/>
    <cellStyle name="20% - Акцент6 6 4 2" xfId="708"/>
    <cellStyle name="20% - Акцент6 6 5" xfId="709"/>
    <cellStyle name="20% - Акцент6 6 6" xfId="710"/>
    <cellStyle name="20% - Акцент6 6 7" xfId="711"/>
    <cellStyle name="20% - Акцент6 6_46EE.2011(v1.0)" xfId="712"/>
    <cellStyle name="20% - Акцент6 7" xfId="713"/>
    <cellStyle name="20% - Акцент6 7 2" xfId="714"/>
    <cellStyle name="20% - Акцент6 7 2 2" xfId="715"/>
    <cellStyle name="20% - Акцент6 7 2 2 2" xfId="716"/>
    <cellStyle name="20% - Акцент6 7 2 3" xfId="717"/>
    <cellStyle name="20% - Акцент6 7 2 3 2" xfId="718"/>
    <cellStyle name="20% - Акцент6 7 2 4" xfId="719"/>
    <cellStyle name="20% - Акцент6 7 2 5" xfId="720"/>
    <cellStyle name="20% - Акцент6 7 2 6" xfId="721"/>
    <cellStyle name="20% - Акцент6 7 3" xfId="722"/>
    <cellStyle name="20% - Акцент6 7 3 2" xfId="723"/>
    <cellStyle name="20% - Акцент6 7 4" xfId="724"/>
    <cellStyle name="20% - Акцент6 7 4 2" xfId="725"/>
    <cellStyle name="20% - Акцент6 7 5" xfId="726"/>
    <cellStyle name="20% - Акцент6 7 6" xfId="727"/>
    <cellStyle name="20% - Акцент6 7 7" xfId="728"/>
    <cellStyle name="20% - Акцент6 7_46EE.2011(v1.0)" xfId="729"/>
    <cellStyle name="20% - Акцент6 8" xfId="730"/>
    <cellStyle name="20% - Акцент6 8 2" xfId="731"/>
    <cellStyle name="20% - Акцент6 8 2 2" xfId="732"/>
    <cellStyle name="20% - Акцент6 8 2 2 2" xfId="733"/>
    <cellStyle name="20% - Акцент6 8 2 3" xfId="734"/>
    <cellStyle name="20% - Акцент6 8 2 3 2" xfId="735"/>
    <cellStyle name="20% - Акцент6 8 2 4" xfId="736"/>
    <cellStyle name="20% - Акцент6 8 2 5" xfId="737"/>
    <cellStyle name="20% - Акцент6 8 2 6" xfId="738"/>
    <cellStyle name="20% - Акцент6 8 3" xfId="739"/>
    <cellStyle name="20% - Акцент6 8 3 2" xfId="740"/>
    <cellStyle name="20% - Акцент6 8 4" xfId="741"/>
    <cellStyle name="20% - Акцент6 8 4 2" xfId="742"/>
    <cellStyle name="20% - Акцент6 8 5" xfId="743"/>
    <cellStyle name="20% - Акцент6 8 6" xfId="744"/>
    <cellStyle name="20% - Акцент6 8 7" xfId="745"/>
    <cellStyle name="20% - Акцент6 8_46EE.2011(v1.0)" xfId="746"/>
    <cellStyle name="20% - Акцент6 9" xfId="747"/>
    <cellStyle name="20% - Акцент6 9 2" xfId="748"/>
    <cellStyle name="20% - Акцент6 9 2 2" xfId="749"/>
    <cellStyle name="20% - Акцент6 9 2 2 2" xfId="750"/>
    <cellStyle name="20% - Акцент6 9 2 3" xfId="751"/>
    <cellStyle name="20% - Акцент6 9 2 3 2" xfId="752"/>
    <cellStyle name="20% - Акцент6 9 2 4" xfId="753"/>
    <cellStyle name="20% - Акцент6 9 2 5" xfId="754"/>
    <cellStyle name="20% - Акцент6 9 2 6" xfId="755"/>
    <cellStyle name="20% - Акцент6 9 3" xfId="756"/>
    <cellStyle name="20% - Акцент6 9 3 2" xfId="757"/>
    <cellStyle name="20% - Акцент6 9 4" xfId="758"/>
    <cellStyle name="20% - Акцент6 9 4 2" xfId="759"/>
    <cellStyle name="20% - Акцент6 9 5" xfId="760"/>
    <cellStyle name="20% - Акцент6 9 6" xfId="761"/>
    <cellStyle name="20% - Акцент6 9 7" xfId="762"/>
    <cellStyle name="20% - Акцент6 9_46EE.2011(v1.0)" xfId="763"/>
    <cellStyle name="40% - Accent1" xfId="764"/>
    <cellStyle name="40% - Accent1 2" xfId="765"/>
    <cellStyle name="40% - Accent1_46EE.2011(v1.0)" xfId="766"/>
    <cellStyle name="40% - Accent2" xfId="767"/>
    <cellStyle name="40% - Accent2 2" xfId="768"/>
    <cellStyle name="40% - Accent2_46EE.2011(v1.0)" xfId="769"/>
    <cellStyle name="40% - Accent3" xfId="770"/>
    <cellStyle name="40% - Accent3 2" xfId="771"/>
    <cellStyle name="40% - Accent3_46EE.2011(v1.0)" xfId="772"/>
    <cellStyle name="40% - Accent4" xfId="773"/>
    <cellStyle name="40% - Accent4 2" xfId="774"/>
    <cellStyle name="40% - Accent4 2 2" xfId="775"/>
    <cellStyle name="40% - Accent4 2 3" xfId="776"/>
    <cellStyle name="40% - Accent4 2 4" xfId="777"/>
    <cellStyle name="40% - Accent4 3" xfId="778"/>
    <cellStyle name="40% - Accent4 4" xfId="779"/>
    <cellStyle name="40% - Accent4 5" xfId="780"/>
    <cellStyle name="40% - Accent4_46EE.2011(v1.0)" xfId="781"/>
    <cellStyle name="40% - Accent5" xfId="782"/>
    <cellStyle name="40% - Accent5 2" xfId="783"/>
    <cellStyle name="40% - Accent5_46EE.2011(v1.0)" xfId="784"/>
    <cellStyle name="40% - Accent6" xfId="785"/>
    <cellStyle name="40% - Accent6 2" xfId="786"/>
    <cellStyle name="40% - Accent6 2 2" xfId="787"/>
    <cellStyle name="40% - Accent6 2 2 2" xfId="788"/>
    <cellStyle name="40% - Accent6 2 3" xfId="789"/>
    <cellStyle name="40% - Accent6 2 4" xfId="790"/>
    <cellStyle name="40% - Accent6 2 5" xfId="791"/>
    <cellStyle name="40% - Accent6 3" xfId="792"/>
    <cellStyle name="40% - Accent6 3 2" xfId="793"/>
    <cellStyle name="40% - Accent6 4" xfId="794"/>
    <cellStyle name="40% - Accent6 5" xfId="795"/>
    <cellStyle name="40% - Accent6 6" xfId="796"/>
    <cellStyle name="40% - Accent6_46EE.2011(v1.0)" xfId="797"/>
    <cellStyle name="40% - Акцент1 10" xfId="798"/>
    <cellStyle name="40% - Акцент1 11" xfId="799"/>
    <cellStyle name="40% - Акцент1 12" xfId="800"/>
    <cellStyle name="40% - Акцент1 2" xfId="801"/>
    <cellStyle name="40% - Акцент1 2 2" xfId="802"/>
    <cellStyle name="40% - Акцент1 2 3" xfId="803"/>
    <cellStyle name="40% - Акцент1 2 3 2" xfId="804"/>
    <cellStyle name="40% - Акцент1 2 4" xfId="805"/>
    <cellStyle name="40% - Акцент1 2_08" xfId="806"/>
    <cellStyle name="40% - Акцент1 3" xfId="807"/>
    <cellStyle name="40% - Акцент1 3 2" xfId="808"/>
    <cellStyle name="40% - Акцент1 3_46EE.2011(v1.0)" xfId="809"/>
    <cellStyle name="40% - Акцент1 4" xfId="810"/>
    <cellStyle name="40% - Акцент1 4 2" xfId="811"/>
    <cellStyle name="40% - Акцент1 4_46EE.2011(v1.0)" xfId="812"/>
    <cellStyle name="40% - Акцент1 5" xfId="813"/>
    <cellStyle name="40% - Акцент1 5 2" xfId="814"/>
    <cellStyle name="40% - Акцент1 5_46EE.2011(v1.0)" xfId="815"/>
    <cellStyle name="40% - Акцент1 6" xfId="816"/>
    <cellStyle name="40% - Акцент1 6 2" xfId="817"/>
    <cellStyle name="40% - Акцент1 6_46EE.2011(v1.0)" xfId="818"/>
    <cellStyle name="40% - Акцент1 7" xfId="819"/>
    <cellStyle name="40% - Акцент1 7 2" xfId="820"/>
    <cellStyle name="40% - Акцент1 7_46EE.2011(v1.0)" xfId="821"/>
    <cellStyle name="40% - Акцент1 8" xfId="822"/>
    <cellStyle name="40% - Акцент1 8 2" xfId="823"/>
    <cellStyle name="40% - Акцент1 8_46EE.2011(v1.0)" xfId="824"/>
    <cellStyle name="40% - Акцент1 9" xfId="825"/>
    <cellStyle name="40% - Акцент1 9 2" xfId="826"/>
    <cellStyle name="40% - Акцент1 9_46EE.2011(v1.0)" xfId="827"/>
    <cellStyle name="40% - Акцент2 10" xfId="828"/>
    <cellStyle name="40% - Акцент2 11" xfId="829"/>
    <cellStyle name="40% - Акцент2 12" xfId="830"/>
    <cellStyle name="40% - Акцент2 2" xfId="831"/>
    <cellStyle name="40% - Акцент2 2 2" xfId="832"/>
    <cellStyle name="40% - Акцент2 2 3" xfId="833"/>
    <cellStyle name="40% - Акцент2 2 3 2" xfId="834"/>
    <cellStyle name="40% - Акцент2 2 4" xfId="835"/>
    <cellStyle name="40% - Акцент2 2_08" xfId="836"/>
    <cellStyle name="40% - Акцент2 3" xfId="837"/>
    <cellStyle name="40% - Акцент2 3 2" xfId="838"/>
    <cellStyle name="40% - Акцент2 3_46EE.2011(v1.0)" xfId="839"/>
    <cellStyle name="40% - Акцент2 4" xfId="840"/>
    <cellStyle name="40% - Акцент2 4 2" xfId="841"/>
    <cellStyle name="40% - Акцент2 4_46EE.2011(v1.0)" xfId="842"/>
    <cellStyle name="40% - Акцент2 5" xfId="843"/>
    <cellStyle name="40% - Акцент2 5 2" xfId="844"/>
    <cellStyle name="40% - Акцент2 5_46EE.2011(v1.0)" xfId="845"/>
    <cellStyle name="40% - Акцент2 6" xfId="846"/>
    <cellStyle name="40% - Акцент2 6 2" xfId="847"/>
    <cellStyle name="40% - Акцент2 6_46EE.2011(v1.0)" xfId="848"/>
    <cellStyle name="40% - Акцент2 7" xfId="849"/>
    <cellStyle name="40% - Акцент2 7 2" xfId="850"/>
    <cellStyle name="40% - Акцент2 7_46EE.2011(v1.0)" xfId="851"/>
    <cellStyle name="40% - Акцент2 8" xfId="852"/>
    <cellStyle name="40% - Акцент2 8 2" xfId="853"/>
    <cellStyle name="40% - Акцент2 8_46EE.2011(v1.0)" xfId="854"/>
    <cellStyle name="40% - Акцент2 9" xfId="855"/>
    <cellStyle name="40% - Акцент2 9 2" xfId="856"/>
    <cellStyle name="40% - Акцент2 9_46EE.2011(v1.0)" xfId="857"/>
    <cellStyle name="40% - Акцент3 10" xfId="858"/>
    <cellStyle name="40% - Акцент3 11" xfId="859"/>
    <cellStyle name="40% - Акцент3 12" xfId="860"/>
    <cellStyle name="40% - Акцент3 2" xfId="861"/>
    <cellStyle name="40% - Акцент3 2 2" xfId="862"/>
    <cellStyle name="40% - Акцент3 2 3" xfId="863"/>
    <cellStyle name="40% - Акцент3 2 3 2" xfId="864"/>
    <cellStyle name="40% - Акцент3 2 4" xfId="865"/>
    <cellStyle name="40% - Акцент3 2_08" xfId="866"/>
    <cellStyle name="40% - Акцент3 3" xfId="867"/>
    <cellStyle name="40% - Акцент3 3 2" xfId="868"/>
    <cellStyle name="40% - Акцент3 3_46EE.2011(v1.0)" xfId="869"/>
    <cellStyle name="40% - Акцент3 4" xfId="870"/>
    <cellStyle name="40% - Акцент3 4 2" xfId="871"/>
    <cellStyle name="40% - Акцент3 4_46EE.2011(v1.0)" xfId="872"/>
    <cellStyle name="40% - Акцент3 5" xfId="873"/>
    <cellStyle name="40% - Акцент3 5 2" xfId="874"/>
    <cellStyle name="40% - Акцент3 5_46EE.2011(v1.0)" xfId="875"/>
    <cellStyle name="40% - Акцент3 6" xfId="876"/>
    <cellStyle name="40% - Акцент3 6 2" xfId="877"/>
    <cellStyle name="40% - Акцент3 6_46EE.2011(v1.0)" xfId="878"/>
    <cellStyle name="40% - Акцент3 7" xfId="879"/>
    <cellStyle name="40% - Акцент3 7 2" xfId="880"/>
    <cellStyle name="40% - Акцент3 7_46EE.2011(v1.0)" xfId="881"/>
    <cellStyle name="40% - Акцент3 8" xfId="882"/>
    <cellStyle name="40% - Акцент3 8 2" xfId="883"/>
    <cellStyle name="40% - Акцент3 8_46EE.2011(v1.0)" xfId="884"/>
    <cellStyle name="40% - Акцент3 9" xfId="885"/>
    <cellStyle name="40% - Акцент3 9 2" xfId="886"/>
    <cellStyle name="40% - Акцент3 9_46EE.2011(v1.0)" xfId="887"/>
    <cellStyle name="40% - Акцент4 10" xfId="888"/>
    <cellStyle name="40% - Акцент4 10 2" xfId="889"/>
    <cellStyle name="40% - Акцент4 10 3" xfId="890"/>
    <cellStyle name="40% - Акцент4 10 4" xfId="891"/>
    <cellStyle name="40% - Акцент4 11" xfId="892"/>
    <cellStyle name="40% - Акцент4 12" xfId="893"/>
    <cellStyle name="40% - Акцент4 2" xfId="894"/>
    <cellStyle name="40% - Акцент4 2 2" xfId="895"/>
    <cellStyle name="40% - Акцент4 2 2 2" xfId="896"/>
    <cellStyle name="40% - Акцент4 2 2 3" xfId="897"/>
    <cellStyle name="40% - Акцент4 2 2 4" xfId="898"/>
    <cellStyle name="40% - Акцент4 2 3" xfId="899"/>
    <cellStyle name="40% - Акцент4 2 3 2" xfId="900"/>
    <cellStyle name="40% - Акцент4 2 4" xfId="901"/>
    <cellStyle name="40% - Акцент4 2 4 2" xfId="902"/>
    <cellStyle name="40% - Акцент4 2 5" xfId="903"/>
    <cellStyle name="40% - Акцент4 2 6" xfId="904"/>
    <cellStyle name="40% - Акцент4 2 7" xfId="905"/>
    <cellStyle name="40% - Акцент4 2_08" xfId="906"/>
    <cellStyle name="40% - Акцент4 3" xfId="907"/>
    <cellStyle name="40% - Акцент4 3 2" xfId="908"/>
    <cellStyle name="40% - Акцент4 3 2 2" xfId="909"/>
    <cellStyle name="40% - Акцент4 3 2 3" xfId="910"/>
    <cellStyle name="40% - Акцент4 3 2 4" xfId="911"/>
    <cellStyle name="40% - Акцент4 3 3" xfId="912"/>
    <cellStyle name="40% - Акцент4 3 4" xfId="913"/>
    <cellStyle name="40% - Акцент4 3 5" xfId="914"/>
    <cellStyle name="40% - Акцент4 3_46EE.2011(v1.0)" xfId="915"/>
    <cellStyle name="40% - Акцент4 4" xfId="916"/>
    <cellStyle name="40% - Акцент4 4 2" xfId="917"/>
    <cellStyle name="40% - Акцент4 4 2 2" xfId="918"/>
    <cellStyle name="40% - Акцент4 4 2 3" xfId="919"/>
    <cellStyle name="40% - Акцент4 4 2 4" xfId="920"/>
    <cellStyle name="40% - Акцент4 4 3" xfId="921"/>
    <cellStyle name="40% - Акцент4 4 4" xfId="922"/>
    <cellStyle name="40% - Акцент4 4 5" xfId="923"/>
    <cellStyle name="40% - Акцент4 4_46EE.2011(v1.0)" xfId="924"/>
    <cellStyle name="40% - Акцент4 5" xfId="925"/>
    <cellStyle name="40% - Акцент4 5 2" xfId="926"/>
    <cellStyle name="40% - Акцент4 5 2 2" xfId="927"/>
    <cellStyle name="40% - Акцент4 5 2 3" xfId="928"/>
    <cellStyle name="40% - Акцент4 5 2 4" xfId="929"/>
    <cellStyle name="40% - Акцент4 5 3" xfId="930"/>
    <cellStyle name="40% - Акцент4 5 4" xfId="931"/>
    <cellStyle name="40% - Акцент4 5 5" xfId="932"/>
    <cellStyle name="40% - Акцент4 5_46EE.2011(v1.0)" xfId="933"/>
    <cellStyle name="40% - Акцент4 6" xfId="934"/>
    <cellStyle name="40% - Акцент4 6 2" xfId="935"/>
    <cellStyle name="40% - Акцент4 6 2 2" xfId="936"/>
    <cellStyle name="40% - Акцент4 6 2 3" xfId="937"/>
    <cellStyle name="40% - Акцент4 6 2 4" xfId="938"/>
    <cellStyle name="40% - Акцент4 6 3" xfId="939"/>
    <cellStyle name="40% - Акцент4 6 4" xfId="940"/>
    <cellStyle name="40% - Акцент4 6 5" xfId="941"/>
    <cellStyle name="40% - Акцент4 6_46EE.2011(v1.0)" xfId="942"/>
    <cellStyle name="40% - Акцент4 7" xfId="943"/>
    <cellStyle name="40% - Акцент4 7 2" xfId="944"/>
    <cellStyle name="40% - Акцент4 7 2 2" xfId="945"/>
    <cellStyle name="40% - Акцент4 7 2 3" xfId="946"/>
    <cellStyle name="40% - Акцент4 7 2 4" xfId="947"/>
    <cellStyle name="40% - Акцент4 7 3" xfId="948"/>
    <cellStyle name="40% - Акцент4 7 4" xfId="949"/>
    <cellStyle name="40% - Акцент4 7 5" xfId="950"/>
    <cellStyle name="40% - Акцент4 7_46EE.2011(v1.0)" xfId="951"/>
    <cellStyle name="40% - Акцент4 8" xfId="952"/>
    <cellStyle name="40% - Акцент4 8 2" xfId="953"/>
    <cellStyle name="40% - Акцент4 8 2 2" xfId="954"/>
    <cellStyle name="40% - Акцент4 8 2 3" xfId="955"/>
    <cellStyle name="40% - Акцент4 8 2 4" xfId="956"/>
    <cellStyle name="40% - Акцент4 8 3" xfId="957"/>
    <cellStyle name="40% - Акцент4 8 4" xfId="958"/>
    <cellStyle name="40% - Акцент4 8 5" xfId="959"/>
    <cellStyle name="40% - Акцент4 8_46EE.2011(v1.0)" xfId="960"/>
    <cellStyle name="40% - Акцент4 9" xfId="961"/>
    <cellStyle name="40% - Акцент4 9 2" xfId="962"/>
    <cellStyle name="40% - Акцент4 9 2 2" xfId="963"/>
    <cellStyle name="40% - Акцент4 9 2 3" xfId="964"/>
    <cellStyle name="40% - Акцент4 9 2 4" xfId="965"/>
    <cellStyle name="40% - Акцент4 9 3" xfId="966"/>
    <cellStyle name="40% - Акцент4 9 4" xfId="967"/>
    <cellStyle name="40% - Акцент4 9 5" xfId="968"/>
    <cellStyle name="40% - Акцент4 9_46EE.2011(v1.0)" xfId="969"/>
    <cellStyle name="40% - Акцент5 10" xfId="970"/>
    <cellStyle name="40% - Акцент5 11" xfId="971"/>
    <cellStyle name="40% - Акцент5 12" xfId="972"/>
    <cellStyle name="40% - Акцент5 2" xfId="973"/>
    <cellStyle name="40% - Акцент5 2 2" xfId="974"/>
    <cellStyle name="40% - Акцент5 2 3" xfId="975"/>
    <cellStyle name="40% - Акцент5 2 3 2" xfId="976"/>
    <cellStyle name="40% - Акцент5 2 4" xfId="977"/>
    <cellStyle name="40% - Акцент5 2_08" xfId="978"/>
    <cellStyle name="40% - Акцент5 3" xfId="979"/>
    <cellStyle name="40% - Акцент5 3 2" xfId="980"/>
    <cellStyle name="40% - Акцент5 3_46EE.2011(v1.0)" xfId="981"/>
    <cellStyle name="40% - Акцент5 4" xfId="982"/>
    <cellStyle name="40% - Акцент5 4 2" xfId="983"/>
    <cellStyle name="40% - Акцент5 4_46EE.2011(v1.0)" xfId="984"/>
    <cellStyle name="40% - Акцент5 5" xfId="985"/>
    <cellStyle name="40% - Акцент5 5 2" xfId="986"/>
    <cellStyle name="40% - Акцент5 5_46EE.2011(v1.0)" xfId="987"/>
    <cellStyle name="40% - Акцент5 6" xfId="988"/>
    <cellStyle name="40% - Акцент5 6 2" xfId="989"/>
    <cellStyle name="40% - Акцент5 6_46EE.2011(v1.0)" xfId="990"/>
    <cellStyle name="40% - Акцент5 7" xfId="991"/>
    <cellStyle name="40% - Акцент5 7 2" xfId="992"/>
    <cellStyle name="40% - Акцент5 7_46EE.2011(v1.0)" xfId="993"/>
    <cellStyle name="40% - Акцент5 8" xfId="994"/>
    <cellStyle name="40% - Акцент5 8 2" xfId="995"/>
    <cellStyle name="40% - Акцент5 8_46EE.2011(v1.0)" xfId="996"/>
    <cellStyle name="40% - Акцент5 9" xfId="997"/>
    <cellStyle name="40% - Акцент5 9 2" xfId="998"/>
    <cellStyle name="40% - Акцент5 9_46EE.2011(v1.0)" xfId="999"/>
    <cellStyle name="40% - Акцент6 10" xfId="1000"/>
    <cellStyle name="40% - Акцент6 10 2" xfId="1001"/>
    <cellStyle name="40% - Акцент6 10 2 2" xfId="1002"/>
    <cellStyle name="40% - Акцент6 10 3" xfId="1003"/>
    <cellStyle name="40% - Акцент6 10 4" xfId="1004"/>
    <cellStyle name="40% - Акцент6 10 5" xfId="1005"/>
    <cellStyle name="40% - Акцент6 11" xfId="1006"/>
    <cellStyle name="40% - Акцент6 12" xfId="1007"/>
    <cellStyle name="40% - Акцент6 2" xfId="1008"/>
    <cellStyle name="40% - Акцент6 2 2" xfId="1009"/>
    <cellStyle name="40% - Акцент6 2 2 2" xfId="1010"/>
    <cellStyle name="40% - Акцент6 2 2 2 2" xfId="1011"/>
    <cellStyle name="40% - Акцент6 2 2 3" xfId="1012"/>
    <cellStyle name="40% - Акцент6 2 2 4" xfId="1013"/>
    <cellStyle name="40% - Акцент6 2 2 5" xfId="1014"/>
    <cellStyle name="40% - Акцент6 2 3" xfId="1015"/>
    <cellStyle name="40% - Акцент6 2 3 2" xfId="1016"/>
    <cellStyle name="40% - Акцент6 2 4" xfId="1017"/>
    <cellStyle name="40% - Акцент6 2 4 2" xfId="1018"/>
    <cellStyle name="40% - Акцент6 2 5" xfId="1019"/>
    <cellStyle name="40% - Акцент6 2 6" xfId="1020"/>
    <cellStyle name="40% - Акцент6 2 7" xfId="1021"/>
    <cellStyle name="40% - Акцент6 2 8" xfId="1022"/>
    <cellStyle name="40% - Акцент6 2_08" xfId="1023"/>
    <cellStyle name="40% - Акцент6 3" xfId="1024"/>
    <cellStyle name="40% - Акцент6 3 2" xfId="1025"/>
    <cellStyle name="40% - Акцент6 3 2 2" xfId="1026"/>
    <cellStyle name="40% - Акцент6 3 2 2 2" xfId="1027"/>
    <cellStyle name="40% - Акцент6 3 2 3" xfId="1028"/>
    <cellStyle name="40% - Акцент6 3 2 4" xfId="1029"/>
    <cellStyle name="40% - Акцент6 3 2 5" xfId="1030"/>
    <cellStyle name="40% - Акцент6 3 3" xfId="1031"/>
    <cellStyle name="40% - Акцент6 3 3 2" xfId="1032"/>
    <cellStyle name="40% - Акцент6 3 4" xfId="1033"/>
    <cellStyle name="40% - Акцент6 3 5" xfId="1034"/>
    <cellStyle name="40% - Акцент6 3 6" xfId="1035"/>
    <cellStyle name="40% - Акцент6 3_46EE.2011(v1.0)" xfId="1036"/>
    <cellStyle name="40% - Акцент6 4" xfId="1037"/>
    <cellStyle name="40% - Акцент6 4 2" xfId="1038"/>
    <cellStyle name="40% - Акцент6 4 2 2" xfId="1039"/>
    <cellStyle name="40% - Акцент6 4 2 2 2" xfId="1040"/>
    <cellStyle name="40% - Акцент6 4 2 3" xfId="1041"/>
    <cellStyle name="40% - Акцент6 4 2 4" xfId="1042"/>
    <cellStyle name="40% - Акцент6 4 2 5" xfId="1043"/>
    <cellStyle name="40% - Акцент6 4 3" xfId="1044"/>
    <cellStyle name="40% - Акцент6 4 3 2" xfId="1045"/>
    <cellStyle name="40% - Акцент6 4 4" xfId="1046"/>
    <cellStyle name="40% - Акцент6 4 5" xfId="1047"/>
    <cellStyle name="40% - Акцент6 4 6" xfId="1048"/>
    <cellStyle name="40% - Акцент6 4_46EE.2011(v1.0)" xfId="1049"/>
    <cellStyle name="40% - Акцент6 5" xfId="1050"/>
    <cellStyle name="40% - Акцент6 5 2" xfId="1051"/>
    <cellStyle name="40% - Акцент6 5 2 2" xfId="1052"/>
    <cellStyle name="40% - Акцент6 5 2 2 2" xfId="1053"/>
    <cellStyle name="40% - Акцент6 5 2 3" xfId="1054"/>
    <cellStyle name="40% - Акцент6 5 2 4" xfId="1055"/>
    <cellStyle name="40% - Акцент6 5 2 5" xfId="1056"/>
    <cellStyle name="40% - Акцент6 5 3" xfId="1057"/>
    <cellStyle name="40% - Акцент6 5 3 2" xfId="1058"/>
    <cellStyle name="40% - Акцент6 5 4" xfId="1059"/>
    <cellStyle name="40% - Акцент6 5 5" xfId="1060"/>
    <cellStyle name="40% - Акцент6 5 6" xfId="1061"/>
    <cellStyle name="40% - Акцент6 5_46EE.2011(v1.0)" xfId="1062"/>
    <cellStyle name="40% - Акцент6 6" xfId="1063"/>
    <cellStyle name="40% - Акцент6 6 2" xfId="1064"/>
    <cellStyle name="40% - Акцент6 6 2 2" xfId="1065"/>
    <cellStyle name="40% - Акцент6 6 2 2 2" xfId="1066"/>
    <cellStyle name="40% - Акцент6 6 2 3" xfId="1067"/>
    <cellStyle name="40% - Акцент6 6 2 4" xfId="1068"/>
    <cellStyle name="40% - Акцент6 6 2 5" xfId="1069"/>
    <cellStyle name="40% - Акцент6 6 3" xfId="1070"/>
    <cellStyle name="40% - Акцент6 6 3 2" xfId="1071"/>
    <cellStyle name="40% - Акцент6 6 4" xfId="1072"/>
    <cellStyle name="40% - Акцент6 6 5" xfId="1073"/>
    <cellStyle name="40% - Акцент6 6 6" xfId="1074"/>
    <cellStyle name="40% - Акцент6 6_46EE.2011(v1.0)" xfId="1075"/>
    <cellStyle name="40% - Акцент6 7" xfId="1076"/>
    <cellStyle name="40% - Акцент6 7 2" xfId="1077"/>
    <cellStyle name="40% - Акцент6 7 2 2" xfId="1078"/>
    <cellStyle name="40% - Акцент6 7 2 2 2" xfId="1079"/>
    <cellStyle name="40% - Акцент6 7 2 3" xfId="1080"/>
    <cellStyle name="40% - Акцент6 7 2 4" xfId="1081"/>
    <cellStyle name="40% - Акцент6 7 2 5" xfId="1082"/>
    <cellStyle name="40% - Акцент6 7 3" xfId="1083"/>
    <cellStyle name="40% - Акцент6 7 3 2" xfId="1084"/>
    <cellStyle name="40% - Акцент6 7 4" xfId="1085"/>
    <cellStyle name="40% - Акцент6 7 5" xfId="1086"/>
    <cellStyle name="40% - Акцент6 7 6" xfId="1087"/>
    <cellStyle name="40% - Акцент6 7_46EE.2011(v1.0)" xfId="1088"/>
    <cellStyle name="40% - Акцент6 8" xfId="1089"/>
    <cellStyle name="40% - Акцент6 8 2" xfId="1090"/>
    <cellStyle name="40% - Акцент6 8 2 2" xfId="1091"/>
    <cellStyle name="40% - Акцент6 8 2 2 2" xfId="1092"/>
    <cellStyle name="40% - Акцент6 8 2 3" xfId="1093"/>
    <cellStyle name="40% - Акцент6 8 2 4" xfId="1094"/>
    <cellStyle name="40% - Акцент6 8 2 5" xfId="1095"/>
    <cellStyle name="40% - Акцент6 8 3" xfId="1096"/>
    <cellStyle name="40% - Акцент6 8 3 2" xfId="1097"/>
    <cellStyle name="40% - Акцент6 8 4" xfId="1098"/>
    <cellStyle name="40% - Акцент6 8 5" xfId="1099"/>
    <cellStyle name="40% - Акцент6 8 6" xfId="1100"/>
    <cellStyle name="40% - Акцент6 8_46EE.2011(v1.0)" xfId="1101"/>
    <cellStyle name="40% - Акцент6 9" xfId="1102"/>
    <cellStyle name="40% - Акцент6 9 2" xfId="1103"/>
    <cellStyle name="40% - Акцент6 9 2 2" xfId="1104"/>
    <cellStyle name="40% - Акцент6 9 2 2 2" xfId="1105"/>
    <cellStyle name="40% - Акцент6 9 2 3" xfId="1106"/>
    <cellStyle name="40% - Акцент6 9 2 4" xfId="1107"/>
    <cellStyle name="40% - Акцент6 9 2 5" xfId="1108"/>
    <cellStyle name="40% - Акцент6 9 3" xfId="1109"/>
    <cellStyle name="40% - Акцент6 9 3 2" xfId="1110"/>
    <cellStyle name="40% - Акцент6 9 4" xfId="1111"/>
    <cellStyle name="40% - Акцент6 9 5" xfId="1112"/>
    <cellStyle name="40% - Акцент6 9 6" xfId="1113"/>
    <cellStyle name="40% - Акцент6 9_46EE.2011(v1.0)" xfId="1114"/>
    <cellStyle name="60% - Accent1" xfId="1115"/>
    <cellStyle name="60% - Accent1 2" xfId="1116"/>
    <cellStyle name="60% - Accent1 3" xfId="1117"/>
    <cellStyle name="60% - Accent2" xfId="1118"/>
    <cellStyle name="60% - Accent3" xfId="1119"/>
    <cellStyle name="60% - Accent4" xfId="1120"/>
    <cellStyle name="60% - Accent5" xfId="1121"/>
    <cellStyle name="60% - Accent6" xfId="1122"/>
    <cellStyle name="60% - Акцент1 10" xfId="1123"/>
    <cellStyle name="60% - Акцент1 10 2" xfId="1124"/>
    <cellStyle name="60% - Акцент1 10 3" xfId="1125"/>
    <cellStyle name="60% - Акцент1 11" xfId="1126"/>
    <cellStyle name="60% - Акцент1 12" xfId="1127"/>
    <cellStyle name="60% - Акцент1 2" xfId="1128"/>
    <cellStyle name="60% - Акцент1 2 2" xfId="1129"/>
    <cellStyle name="60% - Акцент1 2 2 2" xfId="1130"/>
    <cellStyle name="60% - Акцент1 2 2 3" xfId="1131"/>
    <cellStyle name="60% - Акцент1 2 3" xfId="1132"/>
    <cellStyle name="60% - Акцент1 2 4" xfId="1133"/>
    <cellStyle name="60% - Акцент1 2 4 2" xfId="1134"/>
    <cellStyle name="60% - Акцент1 2 5" xfId="1135"/>
    <cellStyle name="60% - Акцент1 2 6" xfId="1136"/>
    <cellStyle name="60% - Акцент1 2_08" xfId="1137"/>
    <cellStyle name="60% - Акцент1 3" xfId="1138"/>
    <cellStyle name="60% - Акцент1 3 2" xfId="1139"/>
    <cellStyle name="60% - Акцент1 3 2 2" xfId="1140"/>
    <cellStyle name="60% - Акцент1 3 2 3" xfId="1141"/>
    <cellStyle name="60% - Акцент1 3 3" xfId="1142"/>
    <cellStyle name="60% - Акцент1 3 4" xfId="1143"/>
    <cellStyle name="60% - Акцент1 4" xfId="1144"/>
    <cellStyle name="60% - Акцент1 4 2" xfId="1145"/>
    <cellStyle name="60% - Акцент1 4 2 2" xfId="1146"/>
    <cellStyle name="60% - Акцент1 4 2 3" xfId="1147"/>
    <cellStyle name="60% - Акцент1 4 3" xfId="1148"/>
    <cellStyle name="60% - Акцент1 4 4" xfId="1149"/>
    <cellStyle name="60% - Акцент1 5" xfId="1150"/>
    <cellStyle name="60% - Акцент1 5 2" xfId="1151"/>
    <cellStyle name="60% - Акцент1 5 2 2" xfId="1152"/>
    <cellStyle name="60% - Акцент1 5 2 3" xfId="1153"/>
    <cellStyle name="60% - Акцент1 5 3" xfId="1154"/>
    <cellStyle name="60% - Акцент1 5 4" xfId="1155"/>
    <cellStyle name="60% - Акцент1 6" xfId="1156"/>
    <cellStyle name="60% - Акцент1 6 2" xfId="1157"/>
    <cellStyle name="60% - Акцент1 6 2 2" xfId="1158"/>
    <cellStyle name="60% - Акцент1 6 2 3" xfId="1159"/>
    <cellStyle name="60% - Акцент1 6 3" xfId="1160"/>
    <cellStyle name="60% - Акцент1 6 4" xfId="1161"/>
    <cellStyle name="60% - Акцент1 7" xfId="1162"/>
    <cellStyle name="60% - Акцент1 7 2" xfId="1163"/>
    <cellStyle name="60% - Акцент1 7 2 2" xfId="1164"/>
    <cellStyle name="60% - Акцент1 7 2 3" xfId="1165"/>
    <cellStyle name="60% - Акцент1 7 3" xfId="1166"/>
    <cellStyle name="60% - Акцент1 7 4" xfId="1167"/>
    <cellStyle name="60% - Акцент1 8" xfId="1168"/>
    <cellStyle name="60% - Акцент1 8 2" xfId="1169"/>
    <cellStyle name="60% - Акцент1 8 2 2" xfId="1170"/>
    <cellStyle name="60% - Акцент1 8 2 3" xfId="1171"/>
    <cellStyle name="60% - Акцент1 8 3" xfId="1172"/>
    <cellStyle name="60% - Акцент1 8 4" xfId="1173"/>
    <cellStyle name="60% - Акцент1 9" xfId="1174"/>
    <cellStyle name="60% - Акцент1 9 2" xfId="1175"/>
    <cellStyle name="60% - Акцент1 9 2 2" xfId="1176"/>
    <cellStyle name="60% - Акцент1 9 2 3" xfId="1177"/>
    <cellStyle name="60% - Акцент1 9 3" xfId="1178"/>
    <cellStyle name="60% - Акцент1 9 4" xfId="1179"/>
    <cellStyle name="60% - Акцент2 10" xfId="1180"/>
    <cellStyle name="60% - Акцент2 11" xfId="1181"/>
    <cellStyle name="60% - Акцент2 12" xfId="1182"/>
    <cellStyle name="60% - Акцент2 2" xfId="1183"/>
    <cellStyle name="60% - Акцент2 2 2" xfId="1184"/>
    <cellStyle name="60% - Акцент2 2 3" xfId="1185"/>
    <cellStyle name="60% - Акцент2 2 3 2" xfId="1186"/>
    <cellStyle name="60% - Акцент2 2 4" xfId="1187"/>
    <cellStyle name="60% - Акцент2 2_08" xfId="1188"/>
    <cellStyle name="60% - Акцент2 3" xfId="1189"/>
    <cellStyle name="60% - Акцент2 3 2" xfId="1190"/>
    <cellStyle name="60% - Акцент2 4" xfId="1191"/>
    <cellStyle name="60% - Акцент2 4 2" xfId="1192"/>
    <cellStyle name="60% - Акцент2 5" xfId="1193"/>
    <cellStyle name="60% - Акцент2 5 2" xfId="1194"/>
    <cellStyle name="60% - Акцент2 6" xfId="1195"/>
    <cellStyle name="60% - Акцент2 6 2" xfId="1196"/>
    <cellStyle name="60% - Акцент2 7" xfId="1197"/>
    <cellStyle name="60% - Акцент2 7 2" xfId="1198"/>
    <cellStyle name="60% - Акцент2 8" xfId="1199"/>
    <cellStyle name="60% - Акцент2 8 2" xfId="1200"/>
    <cellStyle name="60% - Акцент2 9" xfId="1201"/>
    <cellStyle name="60% - Акцент2 9 2" xfId="1202"/>
    <cellStyle name="60% - Акцент3 10" xfId="1203"/>
    <cellStyle name="60% - Акцент3 11" xfId="1204"/>
    <cellStyle name="60% - Акцент3 12" xfId="1205"/>
    <cellStyle name="60% - Акцент3 2" xfId="1206"/>
    <cellStyle name="60% - Акцент3 2 2" xfId="1207"/>
    <cellStyle name="60% - Акцент3 2 3" xfId="1208"/>
    <cellStyle name="60% - Акцент3 2 3 2" xfId="1209"/>
    <cellStyle name="60% - Акцент3 2 4" xfId="1210"/>
    <cellStyle name="60% - Акцент3 2_08" xfId="1211"/>
    <cellStyle name="60% - Акцент3 3" xfId="1212"/>
    <cellStyle name="60% - Акцент3 3 2" xfId="1213"/>
    <cellStyle name="60% - Акцент3 4" xfId="1214"/>
    <cellStyle name="60% - Акцент3 4 2" xfId="1215"/>
    <cellStyle name="60% - Акцент3 5" xfId="1216"/>
    <cellStyle name="60% - Акцент3 5 2" xfId="1217"/>
    <cellStyle name="60% - Акцент3 6" xfId="1218"/>
    <cellStyle name="60% - Акцент3 6 2" xfId="1219"/>
    <cellStyle name="60% - Акцент3 7" xfId="1220"/>
    <cellStyle name="60% - Акцент3 7 2" xfId="1221"/>
    <cellStyle name="60% - Акцент3 8" xfId="1222"/>
    <cellStyle name="60% - Акцент3 8 2" xfId="1223"/>
    <cellStyle name="60% - Акцент3 9" xfId="1224"/>
    <cellStyle name="60% - Акцент3 9 2" xfId="1225"/>
    <cellStyle name="60% - Акцент4 10" xfId="1226"/>
    <cellStyle name="60% - Акцент4 11" xfId="1227"/>
    <cellStyle name="60% - Акцент4 12" xfId="1228"/>
    <cellStyle name="60% - Акцент4 2" xfId="1229"/>
    <cellStyle name="60% - Акцент4 2 2" xfId="1230"/>
    <cellStyle name="60% - Акцент4 2 3" xfId="1231"/>
    <cellStyle name="60% - Акцент4 2 3 2" xfId="1232"/>
    <cellStyle name="60% - Акцент4 2 4" xfId="1233"/>
    <cellStyle name="60% - Акцент4 2_08" xfId="1234"/>
    <cellStyle name="60% - Акцент4 3" xfId="1235"/>
    <cellStyle name="60% - Акцент4 3 2" xfId="1236"/>
    <cellStyle name="60% - Акцент4 4" xfId="1237"/>
    <cellStyle name="60% - Акцент4 4 2" xfId="1238"/>
    <cellStyle name="60% - Акцент4 5" xfId="1239"/>
    <cellStyle name="60% - Акцент4 5 2" xfId="1240"/>
    <cellStyle name="60% - Акцент4 6" xfId="1241"/>
    <cellStyle name="60% - Акцент4 6 2" xfId="1242"/>
    <cellStyle name="60% - Акцент4 7" xfId="1243"/>
    <cellStyle name="60% - Акцент4 7 2" xfId="1244"/>
    <cellStyle name="60% - Акцент4 8" xfId="1245"/>
    <cellStyle name="60% - Акцент4 8 2" xfId="1246"/>
    <cellStyle name="60% - Акцент4 9" xfId="1247"/>
    <cellStyle name="60% - Акцент4 9 2" xfId="1248"/>
    <cellStyle name="60% - Акцент5 10" xfId="1249"/>
    <cellStyle name="60% - Акцент5 11" xfId="1250"/>
    <cellStyle name="60% - Акцент5 12" xfId="1251"/>
    <cellStyle name="60% - Акцент5 2" xfId="1252"/>
    <cellStyle name="60% - Акцент5 2 2" xfId="1253"/>
    <cellStyle name="60% - Акцент5 2 3" xfId="1254"/>
    <cellStyle name="60% - Акцент5 2 3 2" xfId="1255"/>
    <cellStyle name="60% - Акцент5 2 4" xfId="1256"/>
    <cellStyle name="60% - Акцент5 2_08" xfId="1257"/>
    <cellStyle name="60% - Акцент5 3" xfId="1258"/>
    <cellStyle name="60% - Акцент5 3 2" xfId="1259"/>
    <cellStyle name="60% - Акцент5 4" xfId="1260"/>
    <cellStyle name="60% - Акцент5 4 2" xfId="1261"/>
    <cellStyle name="60% - Акцент5 5" xfId="1262"/>
    <cellStyle name="60% - Акцент5 5 2" xfId="1263"/>
    <cellStyle name="60% - Акцент5 6" xfId="1264"/>
    <cellStyle name="60% - Акцент5 6 2" xfId="1265"/>
    <cellStyle name="60% - Акцент5 7" xfId="1266"/>
    <cellStyle name="60% - Акцент5 7 2" xfId="1267"/>
    <cellStyle name="60% - Акцент5 8" xfId="1268"/>
    <cellStyle name="60% - Акцент5 8 2" xfId="1269"/>
    <cellStyle name="60% - Акцент5 9" xfId="1270"/>
    <cellStyle name="60% - Акцент5 9 2" xfId="1271"/>
    <cellStyle name="60% - Акцент6 10" xfId="1272"/>
    <cellStyle name="60% - Акцент6 11" xfId="1273"/>
    <cellStyle name="60% - Акцент6 12" xfId="1274"/>
    <cellStyle name="60% - Акцент6 2" xfId="1275"/>
    <cellStyle name="60% - Акцент6 2 2" xfId="1276"/>
    <cellStyle name="60% - Акцент6 2 3" xfId="1277"/>
    <cellStyle name="60% - Акцент6 2 3 2" xfId="1278"/>
    <cellStyle name="60% - Акцент6 2 4" xfId="1279"/>
    <cellStyle name="60% - Акцент6 2_08" xfId="1280"/>
    <cellStyle name="60% - Акцент6 3" xfId="1281"/>
    <cellStyle name="60% - Акцент6 3 2" xfId="1282"/>
    <cellStyle name="60% - Акцент6 4" xfId="1283"/>
    <cellStyle name="60% - Акцент6 4 2" xfId="1284"/>
    <cellStyle name="60% - Акцент6 5" xfId="1285"/>
    <cellStyle name="60% - Акцент6 5 2" xfId="1286"/>
    <cellStyle name="60% - Акцент6 6" xfId="1287"/>
    <cellStyle name="60% - Акцент6 6 2" xfId="1288"/>
    <cellStyle name="60% - Акцент6 7" xfId="1289"/>
    <cellStyle name="60% - Акцент6 7 2" xfId="1290"/>
    <cellStyle name="60% - Акцент6 8" xfId="1291"/>
    <cellStyle name="60% - Акцент6 8 2" xfId="1292"/>
    <cellStyle name="60% - Акцент6 9" xfId="1293"/>
    <cellStyle name="60% - Акцент6 9 2" xfId="1294"/>
    <cellStyle name="Accent1" xfId="1295"/>
    <cellStyle name="Accent2" xfId="1296"/>
    <cellStyle name="Accent3" xfId="1297"/>
    <cellStyle name="Accent3 2" xfId="1298"/>
    <cellStyle name="Accent3 3" xfId="1299"/>
    <cellStyle name="Accent4" xfId="1300"/>
    <cellStyle name="Accent5" xfId="1301"/>
    <cellStyle name="Accent6" xfId="1302"/>
    <cellStyle name="Ăčďĺđńńűëęŕ" xfId="1303"/>
    <cellStyle name="Ăčďĺđńńűëęŕ 2" xfId="1304"/>
    <cellStyle name="Áĺççŕůčňíűé" xfId="1305"/>
    <cellStyle name="Äĺíĺćíűé [0]_(ňŕá 3č)" xfId="1306"/>
    <cellStyle name="Äĺíĺćíűé_(ňŕá 3č)" xfId="1307"/>
    <cellStyle name="Bad" xfId="1308"/>
    <cellStyle name="Calculation" xfId="1309"/>
    <cellStyle name="Calculation 2" xfId="1310"/>
    <cellStyle name="Calculation 2 2" xfId="1311"/>
    <cellStyle name="Calculation 3" xfId="1312"/>
    <cellStyle name="Calculation 3 2" xfId="1313"/>
    <cellStyle name="Calculation 4" xfId="1314"/>
    <cellStyle name="Calculation 5" xfId="1315"/>
    <cellStyle name="Calculation 6" xfId="1316"/>
    <cellStyle name="Check Cell" xfId="1317"/>
    <cellStyle name="Comma [0]_irl tel sep5" xfId="1318"/>
    <cellStyle name="Comma_irl tel sep5" xfId="1319"/>
    <cellStyle name="Comma0" xfId="1320"/>
    <cellStyle name="Comma0 2" xfId="1321"/>
    <cellStyle name="Çŕůčňíűé" xfId="1322"/>
    <cellStyle name="Çŕůčňíűé 2" xfId="1323"/>
    <cellStyle name="Çŕůčňíűé 3" xfId="1324"/>
    <cellStyle name="Çŕůčňíűé 3 2" xfId="1325"/>
    <cellStyle name="Çŕůčňíűé 4" xfId="1326"/>
    <cellStyle name="Currency [0]" xfId="1327"/>
    <cellStyle name="Currency [0] 2" xfId="1328"/>
    <cellStyle name="Currency [0] 2 2" xfId="1329"/>
    <cellStyle name="Currency [0] 2 2 2" xfId="1330"/>
    <cellStyle name="Currency [0] 2 3" xfId="1331"/>
    <cellStyle name="Currency [0] 2 3 2" xfId="1332"/>
    <cellStyle name="Currency [0] 2 4" xfId="1333"/>
    <cellStyle name="Currency [0] 2 4 2" xfId="1334"/>
    <cellStyle name="Currency [0] 2 5" xfId="1335"/>
    <cellStyle name="Currency [0] 2 5 2" xfId="1336"/>
    <cellStyle name="Currency [0] 2 6" xfId="1337"/>
    <cellStyle name="Currency [0] 2 6 2" xfId="1338"/>
    <cellStyle name="Currency [0] 2 7" xfId="1339"/>
    <cellStyle name="Currency [0] 2 7 2" xfId="1340"/>
    <cellStyle name="Currency [0] 2 8" xfId="1341"/>
    <cellStyle name="Currency [0] 2 8 2" xfId="1342"/>
    <cellStyle name="Currency [0] 2 9" xfId="1343"/>
    <cellStyle name="Currency [0] 3" xfId="1344"/>
    <cellStyle name="Currency [0] 3 2" xfId="1345"/>
    <cellStyle name="Currency [0] 3 2 2" xfId="1346"/>
    <cellStyle name="Currency [0] 3 3" xfId="1347"/>
    <cellStyle name="Currency [0] 3 3 2" xfId="1348"/>
    <cellStyle name="Currency [0] 3 4" xfId="1349"/>
    <cellStyle name="Currency [0] 3 4 2" xfId="1350"/>
    <cellStyle name="Currency [0] 3 5" xfId="1351"/>
    <cellStyle name="Currency [0] 3 5 2" xfId="1352"/>
    <cellStyle name="Currency [0] 3 6" xfId="1353"/>
    <cellStyle name="Currency [0] 3 6 2" xfId="1354"/>
    <cellStyle name="Currency [0] 3 7" xfId="1355"/>
    <cellStyle name="Currency [0] 3 7 2" xfId="1356"/>
    <cellStyle name="Currency [0] 3 8" xfId="1357"/>
    <cellStyle name="Currency [0] 3 8 2" xfId="1358"/>
    <cellStyle name="Currency [0] 3 9" xfId="1359"/>
    <cellStyle name="Currency [0] 4" xfId="1360"/>
    <cellStyle name="Currency [0] 4 2" xfId="1361"/>
    <cellStyle name="Currency [0] 4 2 2" xfId="1362"/>
    <cellStyle name="Currency [0] 4 3" xfId="1363"/>
    <cellStyle name="Currency [0] 4 3 2" xfId="1364"/>
    <cellStyle name="Currency [0] 4 4" xfId="1365"/>
    <cellStyle name="Currency [0] 4 4 2" xfId="1366"/>
    <cellStyle name="Currency [0] 4 5" xfId="1367"/>
    <cellStyle name="Currency [0] 4 5 2" xfId="1368"/>
    <cellStyle name="Currency [0] 4 6" xfId="1369"/>
    <cellStyle name="Currency [0] 4 6 2" xfId="1370"/>
    <cellStyle name="Currency [0] 4 7" xfId="1371"/>
    <cellStyle name="Currency [0] 4 7 2" xfId="1372"/>
    <cellStyle name="Currency [0] 4 8" xfId="1373"/>
    <cellStyle name="Currency [0] 4 8 2" xfId="1374"/>
    <cellStyle name="Currency [0] 4 9" xfId="1375"/>
    <cellStyle name="Currency [0] 5" xfId="1376"/>
    <cellStyle name="Currency [0] 5 2" xfId="1377"/>
    <cellStyle name="Currency [0] 5 2 2" xfId="1378"/>
    <cellStyle name="Currency [0] 5 3" xfId="1379"/>
    <cellStyle name="Currency [0] 5 3 2" xfId="1380"/>
    <cellStyle name="Currency [0] 5 4" xfId="1381"/>
    <cellStyle name="Currency [0] 5 4 2" xfId="1382"/>
    <cellStyle name="Currency [0] 5 5" xfId="1383"/>
    <cellStyle name="Currency [0] 5 5 2" xfId="1384"/>
    <cellStyle name="Currency [0] 5 6" xfId="1385"/>
    <cellStyle name="Currency [0] 5 6 2" xfId="1386"/>
    <cellStyle name="Currency [0] 5 7" xfId="1387"/>
    <cellStyle name="Currency [0] 5 7 2" xfId="1388"/>
    <cellStyle name="Currency [0] 5 8" xfId="1389"/>
    <cellStyle name="Currency [0] 5 8 2" xfId="1390"/>
    <cellStyle name="Currency [0] 5 9" xfId="1391"/>
    <cellStyle name="Currency [0] 6" xfId="1392"/>
    <cellStyle name="Currency [0] 6 2" xfId="1393"/>
    <cellStyle name="Currency [0] 6 2 2" xfId="1394"/>
    <cellStyle name="Currency [0] 6 3" xfId="1395"/>
    <cellStyle name="Currency [0] 7" xfId="1396"/>
    <cellStyle name="Currency [0] 7 2" xfId="1397"/>
    <cellStyle name="Currency [0] 7 2 2" xfId="1398"/>
    <cellStyle name="Currency [0] 7 3" xfId="1399"/>
    <cellStyle name="Currency [0] 8" xfId="1400"/>
    <cellStyle name="Currency [0] 8 2" xfId="1401"/>
    <cellStyle name="Currency [0] 8 2 2" xfId="1402"/>
    <cellStyle name="Currency [0] 8 3" xfId="1403"/>
    <cellStyle name="Currency [0] 9" xfId="1404"/>
    <cellStyle name="Currency_irl tel sep5" xfId="1405"/>
    <cellStyle name="Currency0" xfId="1406"/>
    <cellStyle name="Currency0 2" xfId="1407"/>
    <cellStyle name="Date" xfId="1408"/>
    <cellStyle name="Date 2" xfId="1409"/>
    <cellStyle name="Dates" xfId="1410"/>
    <cellStyle name="E-mail" xfId="1411"/>
    <cellStyle name="E-mail 2" xfId="1412"/>
    <cellStyle name="Euro" xfId="1413"/>
    <cellStyle name="Euro 2" xfId="1414"/>
    <cellStyle name="Excel Built-in Excel Built-in Excel Built-in Excel Built-in Excel Built-in Excel Built-in Excel Built-in Excel Built-in Excel Built-in Excel Built-in Excel Built-in Excel Built-in Excel Built-in Excel Built-in Обычный 12" xfId="1415"/>
    <cellStyle name="Excel Built-in Excel Built-in Excel Built-in Excel Built-in Excel Built-in Excel Built-in Excel Built-in Normal" xfId="1416"/>
    <cellStyle name="Excel Built-in Excel Built-in Normal" xfId="1417"/>
    <cellStyle name="Excel Built-in Normal" xfId="1418"/>
    <cellStyle name="Excel Built-in Normal 1" xfId="1419"/>
    <cellStyle name="Excel Built-in Normal 2" xfId="1"/>
    <cellStyle name="Excel Built-in Normal 2 2" xfId="1420"/>
    <cellStyle name="Excel Built-in Normal 2 2 2" xfId="1421"/>
    <cellStyle name="Excel Built-in Normal 2 3" xfId="1422"/>
    <cellStyle name="Excel Built-in Normal 3" xfId="1423"/>
    <cellStyle name="Excel Built-in Normal 4" xfId="1424"/>
    <cellStyle name="Excel_BuiltIn_Обычный 2 1" xfId="1425"/>
    <cellStyle name="Explanatory Text" xfId="1426"/>
    <cellStyle name="F2" xfId="1427"/>
    <cellStyle name="F3" xfId="1428"/>
    <cellStyle name="F4" xfId="1429"/>
    <cellStyle name="F5" xfId="1430"/>
    <cellStyle name="F6" xfId="1431"/>
    <cellStyle name="F7" xfId="1432"/>
    <cellStyle name="F8" xfId="1433"/>
    <cellStyle name="Fixed" xfId="1434"/>
    <cellStyle name="Fixed 2" xfId="1435"/>
    <cellStyle name="Good" xfId="1436"/>
    <cellStyle name="Heading" xfId="1437"/>
    <cellStyle name="Heading 1" xfId="1438"/>
    <cellStyle name="Heading 1 2" xfId="1439"/>
    <cellStyle name="Heading 1 2 2" xfId="1440"/>
    <cellStyle name="Heading 1 2_сверка" xfId="1441"/>
    <cellStyle name="Heading 1 3" xfId="1442"/>
    <cellStyle name="Heading 1 4" xfId="1443"/>
    <cellStyle name="Heading 1 4 2" xfId="1444"/>
    <cellStyle name="Heading 1 5" xfId="1445"/>
    <cellStyle name="Heading 1 6" xfId="1446"/>
    <cellStyle name="Heading 1_08" xfId="1447"/>
    <cellStyle name="Heading 2" xfId="1448"/>
    <cellStyle name="Heading 2 2" xfId="1449"/>
    <cellStyle name="Heading 2 2 2" xfId="1450"/>
    <cellStyle name="Heading 2 3" xfId="1451"/>
    <cellStyle name="Heading 3" xfId="1452"/>
    <cellStyle name="Heading 3 2" xfId="1453"/>
    <cellStyle name="Heading 4" xfId="1454"/>
    <cellStyle name="Heading 5" xfId="1455"/>
    <cellStyle name="Heading 6" xfId="1456"/>
    <cellStyle name="Heading 7" xfId="1457"/>
    <cellStyle name="Heading 8" xfId="1458"/>
    <cellStyle name="Heading1" xfId="1459"/>
    <cellStyle name="Heading1 1" xfId="1460"/>
    <cellStyle name="Heading1 1 2" xfId="1461"/>
    <cellStyle name="Heading1 1 2 2" xfId="1462"/>
    <cellStyle name="Heading1 1 2_сверка" xfId="1463"/>
    <cellStyle name="Heading1 1 3" xfId="1464"/>
    <cellStyle name="Heading1 1 3 2" xfId="1465"/>
    <cellStyle name="Heading1 1 4" xfId="1466"/>
    <cellStyle name="Heading1 1 5" xfId="1467"/>
    <cellStyle name="Heading1 1_08" xfId="1468"/>
    <cellStyle name="Heading1 2" xfId="1469"/>
    <cellStyle name="Heading1 2 2" xfId="1470"/>
    <cellStyle name="Heading1 3" xfId="1471"/>
    <cellStyle name="Heading1 3 2" xfId="1472"/>
    <cellStyle name="Heading1 4" xfId="1473"/>
    <cellStyle name="Heading1 5" xfId="1474"/>
    <cellStyle name="Heading2" xfId="1475"/>
    <cellStyle name="Heading2 2" xfId="1476"/>
    <cellStyle name="Îáű÷íűé__FES" xfId="1477"/>
    <cellStyle name="Îňęđűâŕâřŕ˙ń˙ ăčďĺđńńűëęŕ" xfId="1478"/>
    <cellStyle name="Îňęđűâŕâřŕ˙ń˙ ăčďĺđńńűëęŕ 2" xfId="1479"/>
    <cellStyle name="Input" xfId="1480"/>
    <cellStyle name="Input 2" xfId="1481"/>
    <cellStyle name="Input 2 2" xfId="1482"/>
    <cellStyle name="Input 3" xfId="1483"/>
    <cellStyle name="Input 3 2" xfId="1484"/>
    <cellStyle name="Input 4" xfId="1485"/>
    <cellStyle name="Input 5" xfId="1486"/>
    <cellStyle name="Input 6" xfId="1487"/>
    <cellStyle name="Inputs" xfId="1488"/>
    <cellStyle name="Inputs (const)" xfId="1489"/>
    <cellStyle name="Inputs (const) 2" xfId="1490"/>
    <cellStyle name="Inputs (const) 2 2" xfId="1491"/>
    <cellStyle name="Inputs (const) 3" xfId="1492"/>
    <cellStyle name="Inputs (const) 3 2" xfId="1493"/>
    <cellStyle name="Inputs (const) 4" xfId="1494"/>
    <cellStyle name="Inputs (const) 5" xfId="1495"/>
    <cellStyle name="Inputs (const) 6" xfId="1496"/>
    <cellStyle name="Inputs 2" xfId="1497"/>
    <cellStyle name="Inputs Co" xfId="1498"/>
    <cellStyle name="Inputs_46EE.2011(v1.0)" xfId="1499"/>
    <cellStyle name="Linked Cell" xfId="1500"/>
    <cellStyle name="Neutral" xfId="1501"/>
    <cellStyle name="normal" xfId="1502"/>
    <cellStyle name="Normal 2" xfId="1503"/>
    <cellStyle name="normal 3" xfId="1504"/>
    <cellStyle name="normal 4" xfId="1505"/>
    <cellStyle name="normal 5" xfId="1506"/>
    <cellStyle name="normal 6" xfId="1507"/>
    <cellStyle name="normal 7" xfId="1508"/>
    <cellStyle name="normal 8" xfId="1509"/>
    <cellStyle name="normal 9" xfId="1510"/>
    <cellStyle name="normal_1" xfId="1511"/>
    <cellStyle name="Normal1" xfId="1512"/>
    <cellStyle name="normбlnм_laroux" xfId="1513"/>
    <cellStyle name="Note" xfId="1514"/>
    <cellStyle name="Note 2" xfId="1515"/>
    <cellStyle name="Ôčíŕíńîâűé [0]_(ňŕá 3č)" xfId="1516"/>
    <cellStyle name="Ôčíŕíńîâűé_(ňŕá 3č)" xfId="1517"/>
    <cellStyle name="Output" xfId="1518"/>
    <cellStyle name="Output 2" xfId="1519"/>
    <cellStyle name="Output 2 2" xfId="1520"/>
    <cellStyle name="Output 3" xfId="1521"/>
    <cellStyle name="Output 3 2" xfId="1522"/>
    <cellStyle name="Output 4" xfId="1523"/>
    <cellStyle name="Output 5" xfId="1524"/>
    <cellStyle name="Output 6" xfId="1525"/>
    <cellStyle name="Price_Body" xfId="1526"/>
    <cellStyle name="Result" xfId="1527"/>
    <cellStyle name="Result 1" xfId="1528"/>
    <cellStyle name="Result 1 2" xfId="1529"/>
    <cellStyle name="Result 1 2 2" xfId="1530"/>
    <cellStyle name="Result 1 2_сверка" xfId="1531"/>
    <cellStyle name="Result 1 3" xfId="1532"/>
    <cellStyle name="Result 1 3 2" xfId="1533"/>
    <cellStyle name="Result 1 4" xfId="1534"/>
    <cellStyle name="Result 1 5" xfId="1535"/>
    <cellStyle name="Result 1_08" xfId="1536"/>
    <cellStyle name="Result 2" xfId="1537"/>
    <cellStyle name="Result 2 2" xfId="1538"/>
    <cellStyle name="Result 3" xfId="1539"/>
    <cellStyle name="Result 3 2" xfId="1540"/>
    <cellStyle name="Result 4" xfId="1541"/>
    <cellStyle name="Result 5" xfId="1542"/>
    <cellStyle name="Result2" xfId="1543"/>
    <cellStyle name="Result2 1" xfId="1544"/>
    <cellStyle name="Result2 1 2" xfId="1545"/>
    <cellStyle name="Result2 1 2 2" xfId="1546"/>
    <cellStyle name="Result2 1 2_сверка" xfId="1547"/>
    <cellStyle name="Result2 1 3" xfId="1548"/>
    <cellStyle name="Result2 1 3 2" xfId="1549"/>
    <cellStyle name="Result2 1 4" xfId="1550"/>
    <cellStyle name="Result2 1 5" xfId="1551"/>
    <cellStyle name="Result2 1_08" xfId="1552"/>
    <cellStyle name="Result2 2" xfId="1553"/>
    <cellStyle name="Result2 2 2" xfId="1554"/>
    <cellStyle name="Result2 3" xfId="1555"/>
    <cellStyle name="Result2 3 2" xfId="1556"/>
    <cellStyle name="Result2 4" xfId="1557"/>
    <cellStyle name="Result2 5" xfId="1558"/>
    <cellStyle name="S0" xfId="1559"/>
    <cellStyle name="S1" xfId="1560"/>
    <cellStyle name="S10" xfId="1561"/>
    <cellStyle name="S11" xfId="1562"/>
    <cellStyle name="S12" xfId="1563"/>
    <cellStyle name="S13" xfId="1564"/>
    <cellStyle name="S14" xfId="1565"/>
    <cellStyle name="S2" xfId="1566"/>
    <cellStyle name="S3" xfId="1567"/>
    <cellStyle name="S34" xfId="1568"/>
    <cellStyle name="S4" xfId="1569"/>
    <cellStyle name="S5" xfId="1570"/>
    <cellStyle name="S6" xfId="1571"/>
    <cellStyle name="S7" xfId="1572"/>
    <cellStyle name="S8" xfId="1573"/>
    <cellStyle name="S9" xfId="1574"/>
    <cellStyle name="SAPBEXaggData" xfId="1575"/>
    <cellStyle name="SAPBEXaggData 2" xfId="1576"/>
    <cellStyle name="SAPBEXaggDataEmph" xfId="1577"/>
    <cellStyle name="SAPBEXaggDataEmph 2" xfId="1578"/>
    <cellStyle name="SAPBEXaggItem" xfId="1579"/>
    <cellStyle name="SAPBEXaggItem 2" xfId="1580"/>
    <cellStyle name="SAPBEXaggItemX" xfId="1581"/>
    <cellStyle name="SAPBEXaggItemX 2" xfId="1582"/>
    <cellStyle name="SAPBEXchaText" xfId="1583"/>
    <cellStyle name="SAPBEXchaText 2" xfId="1584"/>
    <cellStyle name="SAPBEXchaText 2 2" xfId="1585"/>
    <cellStyle name="SAPBEXchaText 3" xfId="1586"/>
    <cellStyle name="SAPBEXchaText 3 2" xfId="1587"/>
    <cellStyle name="SAPBEXchaText 4" xfId="1588"/>
    <cellStyle name="SAPBEXchaText 5" xfId="1589"/>
    <cellStyle name="SAPBEXchaText 6" xfId="1590"/>
    <cellStyle name="SAPBEXexcBad7" xfId="1591"/>
    <cellStyle name="SAPBEXexcBad7 2" xfId="1592"/>
    <cellStyle name="SAPBEXexcBad8" xfId="1593"/>
    <cellStyle name="SAPBEXexcBad8 2" xfId="1594"/>
    <cellStyle name="SAPBEXexcBad9" xfId="1595"/>
    <cellStyle name="SAPBEXexcBad9 2" xfId="1596"/>
    <cellStyle name="SAPBEXexcCritical4" xfId="1597"/>
    <cellStyle name="SAPBEXexcCritical4 2" xfId="1598"/>
    <cellStyle name="SAPBEXexcCritical4 2 2" xfId="1599"/>
    <cellStyle name="SAPBEXexcCritical4 3" xfId="1600"/>
    <cellStyle name="SAPBEXexcCritical4 4" xfId="1601"/>
    <cellStyle name="SAPBEXexcCritical4 5" xfId="1602"/>
    <cellStyle name="SAPBEXexcCritical4 6" xfId="1603"/>
    <cellStyle name="SAPBEXexcCritical5" xfId="1604"/>
    <cellStyle name="SAPBEXexcCritical5 2" xfId="1605"/>
    <cellStyle name="SAPBEXexcCritical6" xfId="1606"/>
    <cellStyle name="SAPBEXexcCritical6 2" xfId="1607"/>
    <cellStyle name="SAPBEXexcGood1" xfId="1608"/>
    <cellStyle name="SAPBEXexcGood1 2" xfId="1609"/>
    <cellStyle name="SAPBEXexcGood1 3" xfId="1610"/>
    <cellStyle name="SAPBEXexcGood1 4" xfId="1611"/>
    <cellStyle name="SAPBEXexcGood2" xfId="1612"/>
    <cellStyle name="SAPBEXexcGood2 2" xfId="1613"/>
    <cellStyle name="SAPBEXexcGood2 3" xfId="1614"/>
    <cellStyle name="SAPBEXexcGood2 4" xfId="1615"/>
    <cellStyle name="SAPBEXexcGood3" xfId="1616"/>
    <cellStyle name="SAPBEXexcGood3 2" xfId="1617"/>
    <cellStyle name="SAPBEXfilterDrill" xfId="1618"/>
    <cellStyle name="SAPBEXfilterDrill 2" xfId="1619"/>
    <cellStyle name="SAPBEXfilterItem" xfId="1620"/>
    <cellStyle name="SAPBEXfilterItem 2" xfId="1621"/>
    <cellStyle name="SAPBEXfilterText" xfId="1622"/>
    <cellStyle name="SAPBEXformats" xfId="1623"/>
    <cellStyle name="SAPBEXformats 2" xfId="1624"/>
    <cellStyle name="SAPBEXformats 2 2" xfId="1625"/>
    <cellStyle name="SAPBEXformats 3" xfId="1626"/>
    <cellStyle name="SAPBEXformats 3 2" xfId="1627"/>
    <cellStyle name="SAPBEXformats 4" xfId="1628"/>
    <cellStyle name="SAPBEXformats 5" xfId="1629"/>
    <cellStyle name="SAPBEXformats 6" xfId="1630"/>
    <cellStyle name="SAPBEXheaderItem" xfId="1631"/>
    <cellStyle name="SAPBEXheaderText" xfId="1632"/>
    <cellStyle name="SAPBEXHLevel0" xfId="1633"/>
    <cellStyle name="SAPBEXHLevel0X" xfId="1634"/>
    <cellStyle name="SAPBEXHLevel1" xfId="1635"/>
    <cellStyle name="SAPBEXHLevel1X" xfId="1636"/>
    <cellStyle name="SAPBEXHLevel2" xfId="1637"/>
    <cellStyle name="SAPBEXHLevel2 2" xfId="1638"/>
    <cellStyle name="SAPBEXHLevel2 2 2" xfId="1639"/>
    <cellStyle name="SAPBEXHLevel2 3" xfId="1640"/>
    <cellStyle name="SAPBEXHLevel2 3 2" xfId="1641"/>
    <cellStyle name="SAPBEXHLevel2 4" xfId="1642"/>
    <cellStyle name="SAPBEXHLevel2 5" xfId="1643"/>
    <cellStyle name="SAPBEXHLevel2 6" xfId="1644"/>
    <cellStyle name="SAPBEXHLevel2X" xfId="1645"/>
    <cellStyle name="SAPBEXHLevel2X 2" xfId="1646"/>
    <cellStyle name="SAPBEXHLevel2X 2 2" xfId="1647"/>
    <cellStyle name="SAPBEXHLevel2X 3" xfId="1648"/>
    <cellStyle name="SAPBEXHLevel2X 3 2" xfId="1649"/>
    <cellStyle name="SAPBEXHLevel2X 4" xfId="1650"/>
    <cellStyle name="SAPBEXHLevel2X 5" xfId="1651"/>
    <cellStyle name="SAPBEXHLevel2X 6" xfId="1652"/>
    <cellStyle name="SAPBEXHLevel3" xfId="1653"/>
    <cellStyle name="SAPBEXHLevel3 2" xfId="1654"/>
    <cellStyle name="SAPBEXHLevel3 2 2" xfId="1655"/>
    <cellStyle name="SAPBEXHLevel3 3" xfId="1656"/>
    <cellStyle name="SAPBEXHLevel3 3 2" xfId="1657"/>
    <cellStyle name="SAPBEXHLevel3 4" xfId="1658"/>
    <cellStyle name="SAPBEXHLevel3 5" xfId="1659"/>
    <cellStyle name="SAPBEXHLevel3 6" xfId="1660"/>
    <cellStyle name="SAPBEXHLevel3X" xfId="1661"/>
    <cellStyle name="SAPBEXHLevel3X 2" xfId="1662"/>
    <cellStyle name="SAPBEXHLevel3X 2 2" xfId="1663"/>
    <cellStyle name="SAPBEXHLevel3X 3" xfId="1664"/>
    <cellStyle name="SAPBEXHLevel3X 3 2" xfId="1665"/>
    <cellStyle name="SAPBEXHLevel3X 4" xfId="1666"/>
    <cellStyle name="SAPBEXHLevel3X 5" xfId="1667"/>
    <cellStyle name="SAPBEXHLevel3X 6" xfId="1668"/>
    <cellStyle name="SAPBEXinputData" xfId="1669"/>
    <cellStyle name="SAPBEXresData" xfId="1670"/>
    <cellStyle name="SAPBEXresData 2" xfId="1671"/>
    <cellStyle name="SAPBEXresDataEmph" xfId="1672"/>
    <cellStyle name="SAPBEXresDataEmph 2" xfId="1673"/>
    <cellStyle name="SAPBEXresItem" xfId="1674"/>
    <cellStyle name="SAPBEXresItem 2" xfId="1675"/>
    <cellStyle name="SAPBEXresItemX" xfId="1676"/>
    <cellStyle name="SAPBEXresItemX 2" xfId="1677"/>
    <cellStyle name="SAPBEXstdData" xfId="1678"/>
    <cellStyle name="SAPBEXstdData 2" xfId="1679"/>
    <cellStyle name="SAPBEXstdDataEmph" xfId="1680"/>
    <cellStyle name="SAPBEXstdDataEmph 2" xfId="1681"/>
    <cellStyle name="SAPBEXstdItem" xfId="1682"/>
    <cellStyle name="SAPBEXstdItem 2" xfId="1683"/>
    <cellStyle name="SAPBEXstdItem 2 2" xfId="1684"/>
    <cellStyle name="SAPBEXstdItem 3" xfId="1685"/>
    <cellStyle name="SAPBEXstdItem 3 2" xfId="1686"/>
    <cellStyle name="SAPBEXstdItem 4" xfId="1687"/>
    <cellStyle name="SAPBEXstdItem 5" xfId="1688"/>
    <cellStyle name="SAPBEXstdItem 6" xfId="1689"/>
    <cellStyle name="SAPBEXstdItemX" xfId="1690"/>
    <cellStyle name="SAPBEXstdItemX 2" xfId="1691"/>
    <cellStyle name="SAPBEXstdItemX 2 2" xfId="1692"/>
    <cellStyle name="SAPBEXstdItemX 3" xfId="1693"/>
    <cellStyle name="SAPBEXstdItemX 3 2" xfId="1694"/>
    <cellStyle name="SAPBEXstdItemX 4" xfId="1695"/>
    <cellStyle name="SAPBEXstdItemX 5" xfId="1696"/>
    <cellStyle name="SAPBEXstdItemX 6" xfId="1697"/>
    <cellStyle name="SAPBEXtitle" xfId="1698"/>
    <cellStyle name="SAPBEXundefined" xfId="1699"/>
    <cellStyle name="SAPBEXundefined 2" xfId="1700"/>
    <cellStyle name="Style 1" xfId="1701"/>
    <cellStyle name="Style 1 2" xfId="1702"/>
    <cellStyle name="Table Heading" xfId="1703"/>
    <cellStyle name="Table Heading 2" xfId="1704"/>
    <cellStyle name="TableStyleLight1" xfId="2"/>
    <cellStyle name="TableStyleLight1 2" xfId="1705"/>
    <cellStyle name="TableStyleLight1 3" xfId="1706"/>
    <cellStyle name="TableStyleLight1 4" xfId="1707"/>
    <cellStyle name="Title" xfId="1708"/>
    <cellStyle name="Total" xfId="1709"/>
    <cellStyle name="Warning Text" xfId="1710"/>
    <cellStyle name="Акцент1 10" xfId="1711"/>
    <cellStyle name="Акцент1 11" xfId="1712"/>
    <cellStyle name="Акцент1 12" xfId="1713"/>
    <cellStyle name="Акцент1 2" xfId="1714"/>
    <cellStyle name="Акцент1 2 2" xfId="1715"/>
    <cellStyle name="Акцент1 2 3" xfId="1716"/>
    <cellStyle name="Акцент1 2 3 2" xfId="1717"/>
    <cellStyle name="Акцент1 2 4" xfId="1718"/>
    <cellStyle name="Акцент1 2_08" xfId="1719"/>
    <cellStyle name="Акцент1 3" xfId="1720"/>
    <cellStyle name="Акцент1 3 2" xfId="1721"/>
    <cellStyle name="Акцент1 4" xfId="1722"/>
    <cellStyle name="Акцент1 4 2" xfId="1723"/>
    <cellStyle name="Акцент1 5" xfId="1724"/>
    <cellStyle name="Акцент1 5 2" xfId="1725"/>
    <cellStyle name="Акцент1 6" xfId="1726"/>
    <cellStyle name="Акцент1 6 2" xfId="1727"/>
    <cellStyle name="Акцент1 7" xfId="1728"/>
    <cellStyle name="Акцент1 7 2" xfId="1729"/>
    <cellStyle name="Акцент1 8" xfId="1730"/>
    <cellStyle name="Акцент1 8 2" xfId="1731"/>
    <cellStyle name="Акцент1 9" xfId="1732"/>
    <cellStyle name="Акцент1 9 2" xfId="1733"/>
    <cellStyle name="Акцент2 10" xfId="1734"/>
    <cellStyle name="Акцент2 11" xfId="1735"/>
    <cellStyle name="Акцент2 12" xfId="1736"/>
    <cellStyle name="Акцент2 2" xfId="1737"/>
    <cellStyle name="Акцент2 2 2" xfId="1738"/>
    <cellStyle name="Акцент2 2 3" xfId="1739"/>
    <cellStyle name="Акцент2 2 3 2" xfId="1740"/>
    <cellStyle name="Акцент2 2 4" xfId="1741"/>
    <cellStyle name="Акцент2 2_08" xfId="1742"/>
    <cellStyle name="Акцент2 3" xfId="1743"/>
    <cellStyle name="Акцент2 3 2" xfId="1744"/>
    <cellStyle name="Акцент2 4" xfId="1745"/>
    <cellStyle name="Акцент2 4 2" xfId="1746"/>
    <cellStyle name="Акцент2 5" xfId="1747"/>
    <cellStyle name="Акцент2 5 2" xfId="1748"/>
    <cellStyle name="Акцент2 6" xfId="1749"/>
    <cellStyle name="Акцент2 6 2" xfId="1750"/>
    <cellStyle name="Акцент2 7" xfId="1751"/>
    <cellStyle name="Акцент2 7 2" xfId="1752"/>
    <cellStyle name="Акцент2 8" xfId="1753"/>
    <cellStyle name="Акцент2 8 2" xfId="1754"/>
    <cellStyle name="Акцент2 9" xfId="1755"/>
    <cellStyle name="Акцент2 9 2" xfId="1756"/>
    <cellStyle name="Акцент3 10" xfId="1757"/>
    <cellStyle name="Акцент3 10 2" xfId="1758"/>
    <cellStyle name="Акцент3 10 3" xfId="1759"/>
    <cellStyle name="Акцент3 11" xfId="1760"/>
    <cellStyle name="Акцент3 12" xfId="1761"/>
    <cellStyle name="Акцент3 2" xfId="1762"/>
    <cellStyle name="Акцент3 2 2" xfId="1763"/>
    <cellStyle name="Акцент3 2 2 2" xfId="1764"/>
    <cellStyle name="Акцент3 2 2 3" xfId="1765"/>
    <cellStyle name="Акцент3 2 3" xfId="1766"/>
    <cellStyle name="Акцент3 2 4" xfId="1767"/>
    <cellStyle name="Акцент3 2 4 2" xfId="1768"/>
    <cellStyle name="Акцент3 2 5" xfId="1769"/>
    <cellStyle name="Акцент3 2 6" xfId="1770"/>
    <cellStyle name="Акцент3 2_08" xfId="1771"/>
    <cellStyle name="Акцент3 3" xfId="1772"/>
    <cellStyle name="Акцент3 3 2" xfId="1773"/>
    <cellStyle name="Акцент3 3 2 2" xfId="1774"/>
    <cellStyle name="Акцент3 3 2 3" xfId="1775"/>
    <cellStyle name="Акцент3 3 3" xfId="1776"/>
    <cellStyle name="Акцент3 3 4" xfId="1777"/>
    <cellStyle name="Акцент3 4" xfId="1778"/>
    <cellStyle name="Акцент3 4 2" xfId="1779"/>
    <cellStyle name="Акцент3 4 2 2" xfId="1780"/>
    <cellStyle name="Акцент3 4 2 3" xfId="1781"/>
    <cellStyle name="Акцент3 4 3" xfId="1782"/>
    <cellStyle name="Акцент3 4 4" xfId="1783"/>
    <cellStyle name="Акцент3 5" xfId="1784"/>
    <cellStyle name="Акцент3 5 2" xfId="1785"/>
    <cellStyle name="Акцент3 5 2 2" xfId="1786"/>
    <cellStyle name="Акцент3 5 2 3" xfId="1787"/>
    <cellStyle name="Акцент3 5 3" xfId="1788"/>
    <cellStyle name="Акцент3 5 4" xfId="1789"/>
    <cellStyle name="Акцент3 6" xfId="1790"/>
    <cellStyle name="Акцент3 6 2" xfId="1791"/>
    <cellStyle name="Акцент3 6 2 2" xfId="1792"/>
    <cellStyle name="Акцент3 6 2 3" xfId="1793"/>
    <cellStyle name="Акцент3 6 3" xfId="1794"/>
    <cellStyle name="Акцент3 6 4" xfId="1795"/>
    <cellStyle name="Акцент3 7" xfId="1796"/>
    <cellStyle name="Акцент3 7 2" xfId="1797"/>
    <cellStyle name="Акцент3 7 2 2" xfId="1798"/>
    <cellStyle name="Акцент3 7 2 3" xfId="1799"/>
    <cellStyle name="Акцент3 7 3" xfId="1800"/>
    <cellStyle name="Акцент3 7 4" xfId="1801"/>
    <cellStyle name="Акцент3 8" xfId="1802"/>
    <cellStyle name="Акцент3 8 2" xfId="1803"/>
    <cellStyle name="Акцент3 8 2 2" xfId="1804"/>
    <cellStyle name="Акцент3 8 2 3" xfId="1805"/>
    <cellStyle name="Акцент3 8 3" xfId="1806"/>
    <cellStyle name="Акцент3 8 4" xfId="1807"/>
    <cellStyle name="Акцент3 9" xfId="1808"/>
    <cellStyle name="Акцент3 9 2" xfId="1809"/>
    <cellStyle name="Акцент3 9 2 2" xfId="1810"/>
    <cellStyle name="Акцент3 9 2 3" xfId="1811"/>
    <cellStyle name="Акцент3 9 3" xfId="1812"/>
    <cellStyle name="Акцент3 9 4" xfId="1813"/>
    <cellStyle name="Акцент4 10" xfId="1814"/>
    <cellStyle name="Акцент4 11" xfId="1815"/>
    <cellStyle name="Акцент4 12" xfId="1816"/>
    <cellStyle name="Акцент4 2" xfId="1817"/>
    <cellStyle name="Акцент4 2 2" xfId="1818"/>
    <cellStyle name="Акцент4 2 3" xfId="1819"/>
    <cellStyle name="Акцент4 2 3 2" xfId="1820"/>
    <cellStyle name="Акцент4 2 4" xfId="1821"/>
    <cellStyle name="Акцент4 2_08" xfId="1822"/>
    <cellStyle name="Акцент4 3" xfId="1823"/>
    <cellStyle name="Акцент4 3 2" xfId="1824"/>
    <cellStyle name="Акцент4 4" xfId="1825"/>
    <cellStyle name="Акцент4 4 2" xfId="1826"/>
    <cellStyle name="Акцент4 5" xfId="1827"/>
    <cellStyle name="Акцент4 5 2" xfId="1828"/>
    <cellStyle name="Акцент4 6" xfId="1829"/>
    <cellStyle name="Акцент4 6 2" xfId="1830"/>
    <cellStyle name="Акцент4 7" xfId="1831"/>
    <cellStyle name="Акцент4 7 2" xfId="1832"/>
    <cellStyle name="Акцент4 8" xfId="1833"/>
    <cellStyle name="Акцент4 8 2" xfId="1834"/>
    <cellStyle name="Акцент4 9" xfId="1835"/>
    <cellStyle name="Акцент4 9 2" xfId="1836"/>
    <cellStyle name="Акцент5 10" xfId="1837"/>
    <cellStyle name="Акцент5 11" xfId="1838"/>
    <cellStyle name="Акцент5 12" xfId="1839"/>
    <cellStyle name="Акцент5 2" xfId="1840"/>
    <cellStyle name="Акцент5 2 2" xfId="1841"/>
    <cellStyle name="Акцент5 2 3" xfId="1842"/>
    <cellStyle name="Акцент5 2 3 2" xfId="1843"/>
    <cellStyle name="Акцент5 2 4" xfId="1844"/>
    <cellStyle name="Акцент5 2_08" xfId="1845"/>
    <cellStyle name="Акцент5 3" xfId="1846"/>
    <cellStyle name="Акцент5 3 2" xfId="1847"/>
    <cellStyle name="Акцент5 4" xfId="1848"/>
    <cellStyle name="Акцент5 4 2" xfId="1849"/>
    <cellStyle name="Акцент5 5" xfId="1850"/>
    <cellStyle name="Акцент5 5 2" xfId="1851"/>
    <cellStyle name="Акцент5 6" xfId="1852"/>
    <cellStyle name="Акцент5 6 2" xfId="1853"/>
    <cellStyle name="Акцент5 7" xfId="1854"/>
    <cellStyle name="Акцент5 7 2" xfId="1855"/>
    <cellStyle name="Акцент5 8" xfId="1856"/>
    <cellStyle name="Акцент5 8 2" xfId="1857"/>
    <cellStyle name="Акцент5 9" xfId="1858"/>
    <cellStyle name="Акцент5 9 2" xfId="1859"/>
    <cellStyle name="Акцент6 10" xfId="1860"/>
    <cellStyle name="Акцент6 11" xfId="1861"/>
    <cellStyle name="Акцент6 12" xfId="1862"/>
    <cellStyle name="Акцент6 2" xfId="1863"/>
    <cellStyle name="Акцент6 2 2" xfId="1864"/>
    <cellStyle name="Акцент6 2 3" xfId="1865"/>
    <cellStyle name="Акцент6 2 3 2" xfId="1866"/>
    <cellStyle name="Акцент6 2 4" xfId="1867"/>
    <cellStyle name="Акцент6 2_08" xfId="1868"/>
    <cellStyle name="Акцент6 3" xfId="1869"/>
    <cellStyle name="Акцент6 3 2" xfId="1870"/>
    <cellStyle name="Акцент6 4" xfId="1871"/>
    <cellStyle name="Акцент6 4 2" xfId="1872"/>
    <cellStyle name="Акцент6 5" xfId="1873"/>
    <cellStyle name="Акцент6 5 2" xfId="1874"/>
    <cellStyle name="Акцент6 6" xfId="1875"/>
    <cellStyle name="Акцент6 6 2" xfId="1876"/>
    <cellStyle name="Акцент6 7" xfId="1877"/>
    <cellStyle name="Акцент6 7 2" xfId="1878"/>
    <cellStyle name="Акцент6 8" xfId="1879"/>
    <cellStyle name="Акцент6 8 2" xfId="1880"/>
    <cellStyle name="Акцент6 9" xfId="1881"/>
    <cellStyle name="Акцент6 9 2" xfId="1882"/>
    <cellStyle name="Беззащитный" xfId="1883"/>
    <cellStyle name="Ввод  10" xfId="1884"/>
    <cellStyle name="Ввод  10 2" xfId="1885"/>
    <cellStyle name="Ввод  10 2 2" xfId="1886"/>
    <cellStyle name="Ввод  10 3" xfId="1887"/>
    <cellStyle name="Ввод  10 3 2" xfId="1888"/>
    <cellStyle name="Ввод  10 4" xfId="1889"/>
    <cellStyle name="Ввод  10 5" xfId="1890"/>
    <cellStyle name="Ввод  10 6" xfId="1891"/>
    <cellStyle name="Ввод  11" xfId="1892"/>
    <cellStyle name="Ввод  12" xfId="1893"/>
    <cellStyle name="Ввод  2" xfId="1894"/>
    <cellStyle name="Ввод  2 2" xfId="1895"/>
    <cellStyle name="Ввод  2 2 2" xfId="1896"/>
    <cellStyle name="Ввод  2 2 2 2" xfId="1897"/>
    <cellStyle name="Ввод  2 2 3" xfId="1898"/>
    <cellStyle name="Ввод  2 2 3 2" xfId="1899"/>
    <cellStyle name="Ввод  2 2 4" xfId="1900"/>
    <cellStyle name="Ввод  2 2 5" xfId="1901"/>
    <cellStyle name="Ввод  2 2 6" xfId="1902"/>
    <cellStyle name="Ввод  2 3" xfId="1903"/>
    <cellStyle name="Ввод  2 3 2" xfId="1904"/>
    <cellStyle name="Ввод  2 3 3" xfId="1905"/>
    <cellStyle name="Ввод  2 4" xfId="1906"/>
    <cellStyle name="Ввод  2 4 2" xfId="1907"/>
    <cellStyle name="Ввод  2 4 3" xfId="1908"/>
    <cellStyle name="Ввод  2 5" xfId="1909"/>
    <cellStyle name="Ввод  2 6" xfId="1910"/>
    <cellStyle name="Ввод  2 7" xfId="1911"/>
    <cellStyle name="Ввод  2 8" xfId="1912"/>
    <cellStyle name="Ввод  2 9" xfId="1913"/>
    <cellStyle name="Ввод  2_08" xfId="1914"/>
    <cellStyle name="Ввод  3" xfId="1915"/>
    <cellStyle name="Ввод  3 2" xfId="1916"/>
    <cellStyle name="Ввод  3 2 2" xfId="1917"/>
    <cellStyle name="Ввод  3 2 2 2" xfId="1918"/>
    <cellStyle name="Ввод  3 2 3" xfId="1919"/>
    <cellStyle name="Ввод  3 2 3 2" xfId="1920"/>
    <cellStyle name="Ввод  3 2 4" xfId="1921"/>
    <cellStyle name="Ввод  3 2 5" xfId="1922"/>
    <cellStyle name="Ввод  3 2 6" xfId="1923"/>
    <cellStyle name="Ввод  3 3" xfId="1924"/>
    <cellStyle name="Ввод  3 3 2" xfId="1925"/>
    <cellStyle name="Ввод  3 4" xfId="1926"/>
    <cellStyle name="Ввод  3 4 2" xfId="1927"/>
    <cellStyle name="Ввод  3 5" xfId="1928"/>
    <cellStyle name="Ввод  3 6" xfId="1929"/>
    <cellStyle name="Ввод  3 7" xfId="1930"/>
    <cellStyle name="Ввод  3_46EE.2011(v1.0)" xfId="1931"/>
    <cellStyle name="Ввод  4" xfId="1932"/>
    <cellStyle name="Ввод  4 2" xfId="1933"/>
    <cellStyle name="Ввод  4 2 2" xfId="1934"/>
    <cellStyle name="Ввод  4 2 2 2" xfId="1935"/>
    <cellStyle name="Ввод  4 2 3" xfId="1936"/>
    <cellStyle name="Ввод  4 2 3 2" xfId="1937"/>
    <cellStyle name="Ввод  4 2 4" xfId="1938"/>
    <cellStyle name="Ввод  4 2 5" xfId="1939"/>
    <cellStyle name="Ввод  4 2 6" xfId="1940"/>
    <cellStyle name="Ввод  4 3" xfId="1941"/>
    <cellStyle name="Ввод  4 3 2" xfId="1942"/>
    <cellStyle name="Ввод  4 4" xfId="1943"/>
    <cellStyle name="Ввод  4 4 2" xfId="1944"/>
    <cellStyle name="Ввод  4 5" xfId="1945"/>
    <cellStyle name="Ввод  4 6" xfId="1946"/>
    <cellStyle name="Ввод  4 7" xfId="1947"/>
    <cellStyle name="Ввод  4_46EE.2011(v1.0)" xfId="1948"/>
    <cellStyle name="Ввод  5" xfId="1949"/>
    <cellStyle name="Ввод  5 2" xfId="1950"/>
    <cellStyle name="Ввод  5 2 2" xfId="1951"/>
    <cellStyle name="Ввод  5 2 2 2" xfId="1952"/>
    <cellStyle name="Ввод  5 2 3" xfId="1953"/>
    <cellStyle name="Ввод  5 2 3 2" xfId="1954"/>
    <cellStyle name="Ввод  5 2 4" xfId="1955"/>
    <cellStyle name="Ввод  5 2 5" xfId="1956"/>
    <cellStyle name="Ввод  5 2 6" xfId="1957"/>
    <cellStyle name="Ввод  5 3" xfId="1958"/>
    <cellStyle name="Ввод  5 3 2" xfId="1959"/>
    <cellStyle name="Ввод  5 4" xfId="1960"/>
    <cellStyle name="Ввод  5 4 2" xfId="1961"/>
    <cellStyle name="Ввод  5 5" xfId="1962"/>
    <cellStyle name="Ввод  5 6" xfId="1963"/>
    <cellStyle name="Ввод  5 7" xfId="1964"/>
    <cellStyle name="Ввод  5_46EE.2011(v1.0)" xfId="1965"/>
    <cellStyle name="Ввод  6" xfId="1966"/>
    <cellStyle name="Ввод  6 2" xfId="1967"/>
    <cellStyle name="Ввод  6 2 2" xfId="1968"/>
    <cellStyle name="Ввод  6 2 2 2" xfId="1969"/>
    <cellStyle name="Ввод  6 2 3" xfId="1970"/>
    <cellStyle name="Ввод  6 2 3 2" xfId="1971"/>
    <cellStyle name="Ввод  6 2 4" xfId="1972"/>
    <cellStyle name="Ввод  6 2 5" xfId="1973"/>
    <cellStyle name="Ввод  6 2 6" xfId="1974"/>
    <cellStyle name="Ввод  6 3" xfId="1975"/>
    <cellStyle name="Ввод  6 3 2" xfId="1976"/>
    <cellStyle name="Ввод  6 4" xfId="1977"/>
    <cellStyle name="Ввод  6 4 2" xfId="1978"/>
    <cellStyle name="Ввод  6 5" xfId="1979"/>
    <cellStyle name="Ввод  6 6" xfId="1980"/>
    <cellStyle name="Ввод  6 7" xfId="1981"/>
    <cellStyle name="Ввод  6_46EE.2011(v1.0)" xfId="1982"/>
    <cellStyle name="Ввод  7" xfId="1983"/>
    <cellStyle name="Ввод  7 2" xfId="1984"/>
    <cellStyle name="Ввод  7 2 2" xfId="1985"/>
    <cellStyle name="Ввод  7 2 2 2" xfId="1986"/>
    <cellStyle name="Ввод  7 2 3" xfId="1987"/>
    <cellStyle name="Ввод  7 2 3 2" xfId="1988"/>
    <cellStyle name="Ввод  7 2 4" xfId="1989"/>
    <cellStyle name="Ввод  7 2 5" xfId="1990"/>
    <cellStyle name="Ввод  7 2 6" xfId="1991"/>
    <cellStyle name="Ввод  7 3" xfId="1992"/>
    <cellStyle name="Ввод  7 3 2" xfId="1993"/>
    <cellStyle name="Ввод  7 4" xfId="1994"/>
    <cellStyle name="Ввод  7 4 2" xfId="1995"/>
    <cellStyle name="Ввод  7 5" xfId="1996"/>
    <cellStyle name="Ввод  7 6" xfId="1997"/>
    <cellStyle name="Ввод  7 7" xfId="1998"/>
    <cellStyle name="Ввод  7_46EE.2011(v1.0)" xfId="1999"/>
    <cellStyle name="Ввод  8" xfId="2000"/>
    <cellStyle name="Ввод  8 2" xfId="2001"/>
    <cellStyle name="Ввод  8 2 2" xfId="2002"/>
    <cellStyle name="Ввод  8 2 2 2" xfId="2003"/>
    <cellStyle name="Ввод  8 2 3" xfId="2004"/>
    <cellStyle name="Ввод  8 2 3 2" xfId="2005"/>
    <cellStyle name="Ввод  8 2 4" xfId="2006"/>
    <cellStyle name="Ввод  8 2 5" xfId="2007"/>
    <cellStyle name="Ввод  8 2 6" xfId="2008"/>
    <cellStyle name="Ввод  8 3" xfId="2009"/>
    <cellStyle name="Ввод  8 3 2" xfId="2010"/>
    <cellStyle name="Ввод  8 4" xfId="2011"/>
    <cellStyle name="Ввод  8 4 2" xfId="2012"/>
    <cellStyle name="Ввод  8 5" xfId="2013"/>
    <cellStyle name="Ввод  8 6" xfId="2014"/>
    <cellStyle name="Ввод  8 7" xfId="2015"/>
    <cellStyle name="Ввод  8_46EE.2011(v1.0)" xfId="2016"/>
    <cellStyle name="Ввод  9" xfId="2017"/>
    <cellStyle name="Ввод  9 2" xfId="2018"/>
    <cellStyle name="Ввод  9 2 2" xfId="2019"/>
    <cellStyle name="Ввод  9 2 2 2" xfId="2020"/>
    <cellStyle name="Ввод  9 2 3" xfId="2021"/>
    <cellStyle name="Ввод  9 2 3 2" xfId="2022"/>
    <cellStyle name="Ввод  9 2 4" xfId="2023"/>
    <cellStyle name="Ввод  9 2 5" xfId="2024"/>
    <cellStyle name="Ввод  9 2 6" xfId="2025"/>
    <cellStyle name="Ввод  9 3" xfId="2026"/>
    <cellStyle name="Ввод  9 3 2" xfId="2027"/>
    <cellStyle name="Ввод  9 4" xfId="2028"/>
    <cellStyle name="Ввод  9 4 2" xfId="2029"/>
    <cellStyle name="Ввод  9 5" xfId="2030"/>
    <cellStyle name="Ввод  9 6" xfId="2031"/>
    <cellStyle name="Ввод  9 7" xfId="2032"/>
    <cellStyle name="Ввод  9_46EE.2011(v1.0)" xfId="2033"/>
    <cellStyle name="Вывод 10" xfId="2034"/>
    <cellStyle name="Вывод 10 2" xfId="2035"/>
    <cellStyle name="Вывод 10 2 2" xfId="2036"/>
    <cellStyle name="Вывод 10 3" xfId="2037"/>
    <cellStyle name="Вывод 10 3 2" xfId="2038"/>
    <cellStyle name="Вывод 10 4" xfId="2039"/>
    <cellStyle name="Вывод 10 5" xfId="2040"/>
    <cellStyle name="Вывод 10 6" xfId="2041"/>
    <cellStyle name="Вывод 11" xfId="2042"/>
    <cellStyle name="Вывод 12" xfId="2043"/>
    <cellStyle name="Вывод 2" xfId="2044"/>
    <cellStyle name="Вывод 2 2" xfId="2045"/>
    <cellStyle name="Вывод 2 2 2" xfId="2046"/>
    <cellStyle name="Вывод 2 2 2 2" xfId="2047"/>
    <cellStyle name="Вывод 2 2 3" xfId="2048"/>
    <cellStyle name="Вывод 2 2 3 2" xfId="2049"/>
    <cellStyle name="Вывод 2 2 4" xfId="2050"/>
    <cellStyle name="Вывод 2 2 5" xfId="2051"/>
    <cellStyle name="Вывод 2 2 6" xfId="2052"/>
    <cellStyle name="Вывод 2 3" xfId="2053"/>
    <cellStyle name="Вывод 2 3 2" xfId="2054"/>
    <cellStyle name="Вывод 2 3 3" xfId="2055"/>
    <cellStyle name="Вывод 2 4" xfId="2056"/>
    <cellStyle name="Вывод 2 4 2" xfId="2057"/>
    <cellStyle name="Вывод 2 4 3" xfId="2058"/>
    <cellStyle name="Вывод 2 5" xfId="2059"/>
    <cellStyle name="Вывод 2 6" xfId="2060"/>
    <cellStyle name="Вывод 2 7" xfId="2061"/>
    <cellStyle name="Вывод 2 8" xfId="2062"/>
    <cellStyle name="Вывод 2 9" xfId="2063"/>
    <cellStyle name="Вывод 2_08" xfId="2064"/>
    <cellStyle name="Вывод 3" xfId="2065"/>
    <cellStyle name="Вывод 3 2" xfId="2066"/>
    <cellStyle name="Вывод 3 2 2" xfId="2067"/>
    <cellStyle name="Вывод 3 2 2 2" xfId="2068"/>
    <cellStyle name="Вывод 3 2 3" xfId="2069"/>
    <cellStyle name="Вывод 3 2 3 2" xfId="2070"/>
    <cellStyle name="Вывод 3 2 4" xfId="2071"/>
    <cellStyle name="Вывод 3 2 5" xfId="2072"/>
    <cellStyle name="Вывод 3 2 6" xfId="2073"/>
    <cellStyle name="Вывод 3 3" xfId="2074"/>
    <cellStyle name="Вывод 3 3 2" xfId="2075"/>
    <cellStyle name="Вывод 3 4" xfId="2076"/>
    <cellStyle name="Вывод 3 4 2" xfId="2077"/>
    <cellStyle name="Вывод 3 5" xfId="2078"/>
    <cellStyle name="Вывод 3 6" xfId="2079"/>
    <cellStyle name="Вывод 3 7" xfId="2080"/>
    <cellStyle name="Вывод 3_46EE.2011(v1.0)" xfId="2081"/>
    <cellStyle name="Вывод 4" xfId="2082"/>
    <cellStyle name="Вывод 4 2" xfId="2083"/>
    <cellStyle name="Вывод 4 2 2" xfId="2084"/>
    <cellStyle name="Вывод 4 2 2 2" xfId="2085"/>
    <cellStyle name="Вывод 4 2 3" xfId="2086"/>
    <cellStyle name="Вывод 4 2 3 2" xfId="2087"/>
    <cellStyle name="Вывод 4 2 4" xfId="2088"/>
    <cellStyle name="Вывод 4 2 5" xfId="2089"/>
    <cellStyle name="Вывод 4 2 6" xfId="2090"/>
    <cellStyle name="Вывод 4 3" xfId="2091"/>
    <cellStyle name="Вывод 4 3 2" xfId="2092"/>
    <cellStyle name="Вывод 4 4" xfId="2093"/>
    <cellStyle name="Вывод 4 4 2" xfId="2094"/>
    <cellStyle name="Вывод 4 5" xfId="2095"/>
    <cellStyle name="Вывод 4 6" xfId="2096"/>
    <cellStyle name="Вывод 4 7" xfId="2097"/>
    <cellStyle name="Вывод 4_46EE.2011(v1.0)" xfId="2098"/>
    <cellStyle name="Вывод 5" xfId="2099"/>
    <cellStyle name="Вывод 5 2" xfId="2100"/>
    <cellStyle name="Вывод 5 2 2" xfId="2101"/>
    <cellStyle name="Вывод 5 2 2 2" xfId="2102"/>
    <cellStyle name="Вывод 5 2 3" xfId="2103"/>
    <cellStyle name="Вывод 5 2 3 2" xfId="2104"/>
    <cellStyle name="Вывод 5 2 4" xfId="2105"/>
    <cellStyle name="Вывод 5 2 5" xfId="2106"/>
    <cellStyle name="Вывод 5 2 6" xfId="2107"/>
    <cellStyle name="Вывод 5 3" xfId="2108"/>
    <cellStyle name="Вывод 5 3 2" xfId="2109"/>
    <cellStyle name="Вывод 5 4" xfId="2110"/>
    <cellStyle name="Вывод 5 4 2" xfId="2111"/>
    <cellStyle name="Вывод 5 5" xfId="2112"/>
    <cellStyle name="Вывод 5 6" xfId="2113"/>
    <cellStyle name="Вывод 5 7" xfId="2114"/>
    <cellStyle name="Вывод 5_46EE.2011(v1.0)" xfId="2115"/>
    <cellStyle name="Вывод 6" xfId="2116"/>
    <cellStyle name="Вывод 6 2" xfId="2117"/>
    <cellStyle name="Вывод 6 2 2" xfId="2118"/>
    <cellStyle name="Вывод 6 2 2 2" xfId="2119"/>
    <cellStyle name="Вывод 6 2 3" xfId="2120"/>
    <cellStyle name="Вывод 6 2 3 2" xfId="2121"/>
    <cellStyle name="Вывод 6 2 4" xfId="2122"/>
    <cellStyle name="Вывод 6 2 5" xfId="2123"/>
    <cellStyle name="Вывод 6 2 6" xfId="2124"/>
    <cellStyle name="Вывод 6 3" xfId="2125"/>
    <cellStyle name="Вывод 6 3 2" xfId="2126"/>
    <cellStyle name="Вывод 6 4" xfId="2127"/>
    <cellStyle name="Вывод 6 4 2" xfId="2128"/>
    <cellStyle name="Вывод 6 5" xfId="2129"/>
    <cellStyle name="Вывод 6 6" xfId="2130"/>
    <cellStyle name="Вывод 6 7" xfId="2131"/>
    <cellStyle name="Вывод 6_46EE.2011(v1.0)" xfId="2132"/>
    <cellStyle name="Вывод 7" xfId="2133"/>
    <cellStyle name="Вывод 7 2" xfId="2134"/>
    <cellStyle name="Вывод 7 2 2" xfId="2135"/>
    <cellStyle name="Вывод 7 2 2 2" xfId="2136"/>
    <cellStyle name="Вывод 7 2 3" xfId="2137"/>
    <cellStyle name="Вывод 7 2 3 2" xfId="2138"/>
    <cellStyle name="Вывод 7 2 4" xfId="2139"/>
    <cellStyle name="Вывод 7 2 5" xfId="2140"/>
    <cellStyle name="Вывод 7 2 6" xfId="2141"/>
    <cellStyle name="Вывод 7 3" xfId="2142"/>
    <cellStyle name="Вывод 7 3 2" xfId="2143"/>
    <cellStyle name="Вывод 7 4" xfId="2144"/>
    <cellStyle name="Вывод 7 4 2" xfId="2145"/>
    <cellStyle name="Вывод 7 5" xfId="2146"/>
    <cellStyle name="Вывод 7 6" xfId="2147"/>
    <cellStyle name="Вывод 7 7" xfId="2148"/>
    <cellStyle name="Вывод 7_46EE.2011(v1.0)" xfId="2149"/>
    <cellStyle name="Вывод 8" xfId="2150"/>
    <cellStyle name="Вывод 8 2" xfId="2151"/>
    <cellStyle name="Вывод 8 2 2" xfId="2152"/>
    <cellStyle name="Вывод 8 2 2 2" xfId="2153"/>
    <cellStyle name="Вывод 8 2 3" xfId="2154"/>
    <cellStyle name="Вывод 8 2 3 2" xfId="2155"/>
    <cellStyle name="Вывод 8 2 4" xfId="2156"/>
    <cellStyle name="Вывод 8 2 5" xfId="2157"/>
    <cellStyle name="Вывод 8 2 6" xfId="2158"/>
    <cellStyle name="Вывод 8 3" xfId="2159"/>
    <cellStyle name="Вывод 8 3 2" xfId="2160"/>
    <cellStyle name="Вывод 8 4" xfId="2161"/>
    <cellStyle name="Вывод 8 4 2" xfId="2162"/>
    <cellStyle name="Вывод 8 5" xfId="2163"/>
    <cellStyle name="Вывод 8 6" xfId="2164"/>
    <cellStyle name="Вывод 8 7" xfId="2165"/>
    <cellStyle name="Вывод 8_46EE.2011(v1.0)" xfId="2166"/>
    <cellStyle name="Вывод 9" xfId="2167"/>
    <cellStyle name="Вывод 9 2" xfId="2168"/>
    <cellStyle name="Вывод 9 2 2" xfId="2169"/>
    <cellStyle name="Вывод 9 2 2 2" xfId="2170"/>
    <cellStyle name="Вывод 9 2 3" xfId="2171"/>
    <cellStyle name="Вывод 9 2 3 2" xfId="2172"/>
    <cellStyle name="Вывод 9 2 4" xfId="2173"/>
    <cellStyle name="Вывод 9 2 5" xfId="2174"/>
    <cellStyle name="Вывод 9 2 6" xfId="2175"/>
    <cellStyle name="Вывод 9 3" xfId="2176"/>
    <cellStyle name="Вывод 9 3 2" xfId="2177"/>
    <cellStyle name="Вывод 9 4" xfId="2178"/>
    <cellStyle name="Вывод 9 4 2" xfId="2179"/>
    <cellStyle name="Вывод 9 5" xfId="2180"/>
    <cellStyle name="Вывод 9 6" xfId="2181"/>
    <cellStyle name="Вывод 9 7" xfId="2182"/>
    <cellStyle name="Вывод 9_46EE.2011(v1.0)" xfId="2183"/>
    <cellStyle name="Вычисление 10" xfId="2184"/>
    <cellStyle name="Вычисление 10 2" xfId="2185"/>
    <cellStyle name="Вычисление 10 2 2" xfId="2186"/>
    <cellStyle name="Вычисление 10 3" xfId="2187"/>
    <cellStyle name="Вычисление 10 3 2" xfId="2188"/>
    <cellStyle name="Вычисление 10 4" xfId="2189"/>
    <cellStyle name="Вычисление 10 5" xfId="2190"/>
    <cellStyle name="Вычисление 10 6" xfId="2191"/>
    <cellStyle name="Вычисление 11" xfId="2192"/>
    <cellStyle name="Вычисление 12" xfId="2193"/>
    <cellStyle name="Вычисление 2" xfId="2194"/>
    <cellStyle name="Вычисление 2 2" xfId="2195"/>
    <cellStyle name="Вычисление 2 2 2" xfId="2196"/>
    <cellStyle name="Вычисление 2 2 2 2" xfId="2197"/>
    <cellStyle name="Вычисление 2 2 3" xfId="2198"/>
    <cellStyle name="Вычисление 2 2 3 2" xfId="2199"/>
    <cellStyle name="Вычисление 2 2 4" xfId="2200"/>
    <cellStyle name="Вычисление 2 2 5" xfId="2201"/>
    <cellStyle name="Вычисление 2 2 6" xfId="2202"/>
    <cellStyle name="Вычисление 2 3" xfId="2203"/>
    <cellStyle name="Вычисление 2 3 2" xfId="2204"/>
    <cellStyle name="Вычисление 2 3 3" xfId="2205"/>
    <cellStyle name="Вычисление 2 4" xfId="2206"/>
    <cellStyle name="Вычисление 2 4 2" xfId="2207"/>
    <cellStyle name="Вычисление 2 4 3" xfId="2208"/>
    <cellStyle name="Вычисление 2 5" xfId="2209"/>
    <cellStyle name="Вычисление 2 6" xfId="2210"/>
    <cellStyle name="Вычисление 2 7" xfId="2211"/>
    <cellStyle name="Вычисление 2 8" xfId="2212"/>
    <cellStyle name="Вычисление 2 9" xfId="2213"/>
    <cellStyle name="Вычисление 2_08" xfId="2214"/>
    <cellStyle name="Вычисление 3" xfId="2215"/>
    <cellStyle name="Вычисление 3 2" xfId="2216"/>
    <cellStyle name="Вычисление 3 2 2" xfId="2217"/>
    <cellStyle name="Вычисление 3 2 2 2" xfId="2218"/>
    <cellStyle name="Вычисление 3 2 3" xfId="2219"/>
    <cellStyle name="Вычисление 3 2 3 2" xfId="2220"/>
    <cellStyle name="Вычисление 3 2 4" xfId="2221"/>
    <cellStyle name="Вычисление 3 2 5" xfId="2222"/>
    <cellStyle name="Вычисление 3 2 6" xfId="2223"/>
    <cellStyle name="Вычисление 3 3" xfId="2224"/>
    <cellStyle name="Вычисление 3 3 2" xfId="2225"/>
    <cellStyle name="Вычисление 3 4" xfId="2226"/>
    <cellStyle name="Вычисление 3 4 2" xfId="2227"/>
    <cellStyle name="Вычисление 3 5" xfId="2228"/>
    <cellStyle name="Вычисление 3 6" xfId="2229"/>
    <cellStyle name="Вычисление 3 7" xfId="2230"/>
    <cellStyle name="Вычисление 3_46EE.2011(v1.0)" xfId="2231"/>
    <cellStyle name="Вычисление 4" xfId="2232"/>
    <cellStyle name="Вычисление 4 2" xfId="2233"/>
    <cellStyle name="Вычисление 4 2 2" xfId="2234"/>
    <cellStyle name="Вычисление 4 2 2 2" xfId="2235"/>
    <cellStyle name="Вычисление 4 2 3" xfId="2236"/>
    <cellStyle name="Вычисление 4 2 3 2" xfId="2237"/>
    <cellStyle name="Вычисление 4 2 4" xfId="2238"/>
    <cellStyle name="Вычисление 4 2 5" xfId="2239"/>
    <cellStyle name="Вычисление 4 2 6" xfId="2240"/>
    <cellStyle name="Вычисление 4 3" xfId="2241"/>
    <cellStyle name="Вычисление 4 3 2" xfId="2242"/>
    <cellStyle name="Вычисление 4 4" xfId="2243"/>
    <cellStyle name="Вычисление 4 4 2" xfId="2244"/>
    <cellStyle name="Вычисление 4 5" xfId="2245"/>
    <cellStyle name="Вычисление 4 6" xfId="2246"/>
    <cellStyle name="Вычисление 4 7" xfId="2247"/>
    <cellStyle name="Вычисление 4_46EE.2011(v1.0)" xfId="2248"/>
    <cellStyle name="Вычисление 5" xfId="2249"/>
    <cellStyle name="Вычисление 5 2" xfId="2250"/>
    <cellStyle name="Вычисление 5 2 2" xfId="2251"/>
    <cellStyle name="Вычисление 5 2 2 2" xfId="2252"/>
    <cellStyle name="Вычисление 5 2 3" xfId="2253"/>
    <cellStyle name="Вычисление 5 2 3 2" xfId="2254"/>
    <cellStyle name="Вычисление 5 2 4" xfId="2255"/>
    <cellStyle name="Вычисление 5 2 5" xfId="2256"/>
    <cellStyle name="Вычисление 5 2 6" xfId="2257"/>
    <cellStyle name="Вычисление 5 3" xfId="2258"/>
    <cellStyle name="Вычисление 5 3 2" xfId="2259"/>
    <cellStyle name="Вычисление 5 4" xfId="2260"/>
    <cellStyle name="Вычисление 5 4 2" xfId="2261"/>
    <cellStyle name="Вычисление 5 5" xfId="2262"/>
    <cellStyle name="Вычисление 5 6" xfId="2263"/>
    <cellStyle name="Вычисление 5 7" xfId="2264"/>
    <cellStyle name="Вычисление 5_46EE.2011(v1.0)" xfId="2265"/>
    <cellStyle name="Вычисление 6" xfId="2266"/>
    <cellStyle name="Вычисление 6 2" xfId="2267"/>
    <cellStyle name="Вычисление 6 2 2" xfId="2268"/>
    <cellStyle name="Вычисление 6 2 2 2" xfId="2269"/>
    <cellStyle name="Вычисление 6 2 3" xfId="2270"/>
    <cellStyle name="Вычисление 6 2 3 2" xfId="2271"/>
    <cellStyle name="Вычисление 6 2 4" xfId="2272"/>
    <cellStyle name="Вычисление 6 2 5" xfId="2273"/>
    <cellStyle name="Вычисление 6 2 6" xfId="2274"/>
    <cellStyle name="Вычисление 6 3" xfId="2275"/>
    <cellStyle name="Вычисление 6 3 2" xfId="2276"/>
    <cellStyle name="Вычисление 6 4" xfId="2277"/>
    <cellStyle name="Вычисление 6 4 2" xfId="2278"/>
    <cellStyle name="Вычисление 6 5" xfId="2279"/>
    <cellStyle name="Вычисление 6 6" xfId="2280"/>
    <cellStyle name="Вычисление 6 7" xfId="2281"/>
    <cellStyle name="Вычисление 6_46EE.2011(v1.0)" xfId="2282"/>
    <cellStyle name="Вычисление 7" xfId="2283"/>
    <cellStyle name="Вычисление 7 2" xfId="2284"/>
    <cellStyle name="Вычисление 7 2 2" xfId="2285"/>
    <cellStyle name="Вычисление 7 2 2 2" xfId="2286"/>
    <cellStyle name="Вычисление 7 2 3" xfId="2287"/>
    <cellStyle name="Вычисление 7 2 3 2" xfId="2288"/>
    <cellStyle name="Вычисление 7 2 4" xfId="2289"/>
    <cellStyle name="Вычисление 7 2 5" xfId="2290"/>
    <cellStyle name="Вычисление 7 2 6" xfId="2291"/>
    <cellStyle name="Вычисление 7 3" xfId="2292"/>
    <cellStyle name="Вычисление 7 3 2" xfId="2293"/>
    <cellStyle name="Вычисление 7 4" xfId="2294"/>
    <cellStyle name="Вычисление 7 4 2" xfId="2295"/>
    <cellStyle name="Вычисление 7 5" xfId="2296"/>
    <cellStyle name="Вычисление 7 6" xfId="2297"/>
    <cellStyle name="Вычисление 7 7" xfId="2298"/>
    <cellStyle name="Вычисление 7_46EE.2011(v1.0)" xfId="2299"/>
    <cellStyle name="Вычисление 8" xfId="2300"/>
    <cellStyle name="Вычисление 8 2" xfId="2301"/>
    <cellStyle name="Вычисление 8 2 2" xfId="2302"/>
    <cellStyle name="Вычисление 8 2 2 2" xfId="2303"/>
    <cellStyle name="Вычисление 8 2 3" xfId="2304"/>
    <cellStyle name="Вычисление 8 2 3 2" xfId="2305"/>
    <cellStyle name="Вычисление 8 2 4" xfId="2306"/>
    <cellStyle name="Вычисление 8 2 5" xfId="2307"/>
    <cellStyle name="Вычисление 8 2 6" xfId="2308"/>
    <cellStyle name="Вычисление 8 3" xfId="2309"/>
    <cellStyle name="Вычисление 8 3 2" xfId="2310"/>
    <cellStyle name="Вычисление 8 4" xfId="2311"/>
    <cellStyle name="Вычисление 8 4 2" xfId="2312"/>
    <cellStyle name="Вычисление 8 5" xfId="2313"/>
    <cellStyle name="Вычисление 8 6" xfId="2314"/>
    <cellStyle name="Вычисление 8 7" xfId="2315"/>
    <cellStyle name="Вычисление 8_46EE.2011(v1.0)" xfId="2316"/>
    <cellStyle name="Вычисление 9" xfId="2317"/>
    <cellStyle name="Вычисление 9 2" xfId="2318"/>
    <cellStyle name="Вычисление 9 2 2" xfId="2319"/>
    <cellStyle name="Вычисление 9 2 2 2" xfId="2320"/>
    <cellStyle name="Вычисление 9 2 3" xfId="2321"/>
    <cellStyle name="Вычисление 9 2 3 2" xfId="2322"/>
    <cellStyle name="Вычисление 9 2 4" xfId="2323"/>
    <cellStyle name="Вычисление 9 2 5" xfId="2324"/>
    <cellStyle name="Вычисление 9 2 6" xfId="2325"/>
    <cellStyle name="Вычисление 9 3" xfId="2326"/>
    <cellStyle name="Вычисление 9 3 2" xfId="2327"/>
    <cellStyle name="Вычисление 9 4" xfId="2328"/>
    <cellStyle name="Вычисление 9 4 2" xfId="2329"/>
    <cellStyle name="Вычисление 9 5" xfId="2330"/>
    <cellStyle name="Вычисление 9 6" xfId="2331"/>
    <cellStyle name="Вычисление 9 7" xfId="2332"/>
    <cellStyle name="Вычисление 9_46EE.2011(v1.0)" xfId="2333"/>
    <cellStyle name="Гиперссылка 2" xfId="2334"/>
    <cellStyle name="Гиперссылка 2 2" xfId="2335"/>
    <cellStyle name="Гиперссылка 2 3" xfId="2336"/>
    <cellStyle name="Гиперссылка 3" xfId="2337"/>
    <cellStyle name="Гиперссылка 3 2" xfId="2338"/>
    <cellStyle name="ДАТА" xfId="2339"/>
    <cellStyle name="ДАТА 2" xfId="2340"/>
    <cellStyle name="ДАТА 2 2" xfId="2341"/>
    <cellStyle name="ДАТА 3" xfId="2342"/>
    <cellStyle name="ДАТА 3 2" xfId="2343"/>
    <cellStyle name="ДАТА 4" xfId="2344"/>
    <cellStyle name="ДАТА 4 2" xfId="2345"/>
    <cellStyle name="ДАТА 5" xfId="2346"/>
    <cellStyle name="ДАТА 5 2" xfId="2347"/>
    <cellStyle name="ДАТА 6" xfId="2348"/>
    <cellStyle name="ДАТА 6 2" xfId="2349"/>
    <cellStyle name="ДАТА 7" xfId="2350"/>
    <cellStyle name="ДАТА 7 2" xfId="2351"/>
    <cellStyle name="ДАТА 8" xfId="2352"/>
    <cellStyle name="ДАТА 8 2" xfId="2353"/>
    <cellStyle name="ДАТА 9" xfId="2354"/>
    <cellStyle name="ДАТА_1" xfId="2355"/>
    <cellStyle name="Денежный 2" xfId="2356"/>
    <cellStyle name="Денежный 2 2" xfId="2357"/>
    <cellStyle name="Денежный 2 2 2" xfId="2358"/>
    <cellStyle name="Денежный 2 3" xfId="2359"/>
    <cellStyle name="Денежный 3" xfId="2360"/>
    <cellStyle name="Денежный 3 2" xfId="2361"/>
    <cellStyle name="Денежный 4" xfId="2362"/>
    <cellStyle name="Денежный 5" xfId="2363"/>
    <cellStyle name="Заголовок 1 10" xfId="2364"/>
    <cellStyle name="Заголовок 1 10 2" xfId="2365"/>
    <cellStyle name="Заголовок 1 11" xfId="2366"/>
    <cellStyle name="Заголовок 1 2" xfId="2367"/>
    <cellStyle name="Заголовок 1 2 2" xfId="2368"/>
    <cellStyle name="Заголовок 1 2 2 2" xfId="2369"/>
    <cellStyle name="Заголовок 1 2 3" xfId="2370"/>
    <cellStyle name="Заголовок 1 2 3 2" xfId="2371"/>
    <cellStyle name="Заголовок 1 2 4" xfId="2372"/>
    <cellStyle name="Заголовок 1 2 5" xfId="2373"/>
    <cellStyle name="Заголовок 1 2_08" xfId="2374"/>
    <cellStyle name="Заголовок 1 3" xfId="2375"/>
    <cellStyle name="Заголовок 1 3 2" xfId="2376"/>
    <cellStyle name="Заголовок 1 3 2 2" xfId="2377"/>
    <cellStyle name="Заголовок 1 3 3" xfId="2378"/>
    <cellStyle name="Заголовок 1 3_46EE.2011(v1.0)" xfId="2379"/>
    <cellStyle name="Заголовок 1 4" xfId="2380"/>
    <cellStyle name="Заголовок 1 4 2" xfId="2381"/>
    <cellStyle name="Заголовок 1 4 2 2" xfId="2382"/>
    <cellStyle name="Заголовок 1 4 3" xfId="2383"/>
    <cellStyle name="Заголовок 1 4_46EE.2011(v1.0)" xfId="2384"/>
    <cellStyle name="Заголовок 1 5" xfId="2385"/>
    <cellStyle name="Заголовок 1 5 2" xfId="2386"/>
    <cellStyle name="Заголовок 1 5 2 2" xfId="2387"/>
    <cellStyle name="Заголовок 1 5 3" xfId="2388"/>
    <cellStyle name="Заголовок 1 5_46EE.2011(v1.0)" xfId="2389"/>
    <cellStyle name="Заголовок 1 6" xfId="2390"/>
    <cellStyle name="Заголовок 1 6 2" xfId="2391"/>
    <cellStyle name="Заголовок 1 6 2 2" xfId="2392"/>
    <cellStyle name="Заголовок 1 6 3" xfId="2393"/>
    <cellStyle name="Заголовок 1 6_46EE.2011(v1.0)" xfId="2394"/>
    <cellStyle name="Заголовок 1 7" xfId="2395"/>
    <cellStyle name="Заголовок 1 7 2" xfId="2396"/>
    <cellStyle name="Заголовок 1 7 2 2" xfId="2397"/>
    <cellStyle name="Заголовок 1 7 3" xfId="2398"/>
    <cellStyle name="Заголовок 1 7_46EE.2011(v1.0)" xfId="2399"/>
    <cellStyle name="Заголовок 1 8" xfId="2400"/>
    <cellStyle name="Заголовок 1 8 2" xfId="2401"/>
    <cellStyle name="Заголовок 1 8 2 2" xfId="2402"/>
    <cellStyle name="Заголовок 1 8 3" xfId="2403"/>
    <cellStyle name="Заголовок 1 8_46EE.2011(v1.0)" xfId="2404"/>
    <cellStyle name="Заголовок 1 9" xfId="2405"/>
    <cellStyle name="Заголовок 1 9 2" xfId="2406"/>
    <cellStyle name="Заголовок 1 9 2 2" xfId="2407"/>
    <cellStyle name="Заголовок 1 9 3" xfId="2408"/>
    <cellStyle name="Заголовок 1 9_46EE.2011(v1.0)" xfId="2409"/>
    <cellStyle name="Заголовок 2 10" xfId="2410"/>
    <cellStyle name="Заголовок 2 10 2" xfId="2411"/>
    <cellStyle name="Заголовок 2 11" xfId="2412"/>
    <cellStyle name="Заголовок 2 2" xfId="2413"/>
    <cellStyle name="Заголовок 2 2 2" xfId="2414"/>
    <cellStyle name="Заголовок 2 2 2 2" xfId="2415"/>
    <cellStyle name="Заголовок 2 2 3" xfId="2416"/>
    <cellStyle name="Заголовок 2 2 3 2" xfId="2417"/>
    <cellStyle name="Заголовок 2 2 4" xfId="2418"/>
    <cellStyle name="Заголовок 2 2 5" xfId="2419"/>
    <cellStyle name="Заголовок 2 2_08" xfId="2420"/>
    <cellStyle name="Заголовок 2 3" xfId="2421"/>
    <cellStyle name="Заголовок 2 3 2" xfId="2422"/>
    <cellStyle name="Заголовок 2 3 2 2" xfId="2423"/>
    <cellStyle name="Заголовок 2 3 3" xfId="2424"/>
    <cellStyle name="Заголовок 2 3_46EE.2011(v1.0)" xfId="2425"/>
    <cellStyle name="Заголовок 2 4" xfId="2426"/>
    <cellStyle name="Заголовок 2 4 2" xfId="2427"/>
    <cellStyle name="Заголовок 2 4 2 2" xfId="2428"/>
    <cellStyle name="Заголовок 2 4 3" xfId="2429"/>
    <cellStyle name="Заголовок 2 4_46EE.2011(v1.0)" xfId="2430"/>
    <cellStyle name="Заголовок 2 5" xfId="2431"/>
    <cellStyle name="Заголовок 2 5 2" xfId="2432"/>
    <cellStyle name="Заголовок 2 5 2 2" xfId="2433"/>
    <cellStyle name="Заголовок 2 5 3" xfId="2434"/>
    <cellStyle name="Заголовок 2 5_46EE.2011(v1.0)" xfId="2435"/>
    <cellStyle name="Заголовок 2 6" xfId="2436"/>
    <cellStyle name="Заголовок 2 6 2" xfId="2437"/>
    <cellStyle name="Заголовок 2 6 2 2" xfId="2438"/>
    <cellStyle name="Заголовок 2 6 3" xfId="2439"/>
    <cellStyle name="Заголовок 2 6_46EE.2011(v1.0)" xfId="2440"/>
    <cellStyle name="Заголовок 2 7" xfId="2441"/>
    <cellStyle name="Заголовок 2 7 2" xfId="2442"/>
    <cellStyle name="Заголовок 2 7 2 2" xfId="2443"/>
    <cellStyle name="Заголовок 2 7 3" xfId="2444"/>
    <cellStyle name="Заголовок 2 7_46EE.2011(v1.0)" xfId="2445"/>
    <cellStyle name="Заголовок 2 8" xfId="2446"/>
    <cellStyle name="Заголовок 2 8 2" xfId="2447"/>
    <cellStyle name="Заголовок 2 8 2 2" xfId="2448"/>
    <cellStyle name="Заголовок 2 8 3" xfId="2449"/>
    <cellStyle name="Заголовок 2 8_46EE.2011(v1.0)" xfId="2450"/>
    <cellStyle name="Заголовок 2 9" xfId="2451"/>
    <cellStyle name="Заголовок 2 9 2" xfId="2452"/>
    <cellStyle name="Заголовок 2 9 2 2" xfId="2453"/>
    <cellStyle name="Заголовок 2 9 3" xfId="2454"/>
    <cellStyle name="Заголовок 2 9_46EE.2011(v1.0)" xfId="2455"/>
    <cellStyle name="Заголовок 3 10" xfId="2456"/>
    <cellStyle name="Заголовок 3 10 2" xfId="2457"/>
    <cellStyle name="Заголовок 3 11" xfId="2458"/>
    <cellStyle name="Заголовок 3 2" xfId="2459"/>
    <cellStyle name="Заголовок 3 2 2" xfId="2460"/>
    <cellStyle name="Заголовок 3 2 2 2" xfId="2461"/>
    <cellStyle name="Заголовок 3 2 3" xfId="2462"/>
    <cellStyle name="Заголовок 3 2 3 2" xfId="2463"/>
    <cellStyle name="Заголовок 3 2 4" xfId="2464"/>
    <cellStyle name="Заголовок 3 2 5" xfId="2465"/>
    <cellStyle name="Заголовок 3 2_08" xfId="2466"/>
    <cellStyle name="Заголовок 3 3" xfId="2467"/>
    <cellStyle name="Заголовок 3 3 2" xfId="2468"/>
    <cellStyle name="Заголовок 3 3 2 2" xfId="2469"/>
    <cellStyle name="Заголовок 3 3 3" xfId="2470"/>
    <cellStyle name="Заголовок 3 3_46EE.2011(v1.0)" xfId="2471"/>
    <cellStyle name="Заголовок 3 4" xfId="2472"/>
    <cellStyle name="Заголовок 3 4 2" xfId="2473"/>
    <cellStyle name="Заголовок 3 4 2 2" xfId="2474"/>
    <cellStyle name="Заголовок 3 4 3" xfId="2475"/>
    <cellStyle name="Заголовок 3 4_46EE.2011(v1.0)" xfId="2476"/>
    <cellStyle name="Заголовок 3 5" xfId="2477"/>
    <cellStyle name="Заголовок 3 5 2" xfId="2478"/>
    <cellStyle name="Заголовок 3 5 2 2" xfId="2479"/>
    <cellStyle name="Заголовок 3 5 3" xfId="2480"/>
    <cellStyle name="Заголовок 3 5_46EE.2011(v1.0)" xfId="2481"/>
    <cellStyle name="Заголовок 3 6" xfId="2482"/>
    <cellStyle name="Заголовок 3 6 2" xfId="2483"/>
    <cellStyle name="Заголовок 3 6 2 2" xfId="2484"/>
    <cellStyle name="Заголовок 3 6 3" xfId="2485"/>
    <cellStyle name="Заголовок 3 6_46EE.2011(v1.0)" xfId="2486"/>
    <cellStyle name="Заголовок 3 7" xfId="2487"/>
    <cellStyle name="Заголовок 3 7 2" xfId="2488"/>
    <cellStyle name="Заголовок 3 7 2 2" xfId="2489"/>
    <cellStyle name="Заголовок 3 7 3" xfId="2490"/>
    <cellStyle name="Заголовок 3 7_46EE.2011(v1.0)" xfId="2491"/>
    <cellStyle name="Заголовок 3 8" xfId="2492"/>
    <cellStyle name="Заголовок 3 8 2" xfId="2493"/>
    <cellStyle name="Заголовок 3 8 2 2" xfId="2494"/>
    <cellStyle name="Заголовок 3 8 3" xfId="2495"/>
    <cellStyle name="Заголовок 3 8_46EE.2011(v1.0)" xfId="2496"/>
    <cellStyle name="Заголовок 3 9" xfId="2497"/>
    <cellStyle name="Заголовок 3 9 2" xfId="2498"/>
    <cellStyle name="Заголовок 3 9 2 2" xfId="2499"/>
    <cellStyle name="Заголовок 3 9 3" xfId="2500"/>
    <cellStyle name="Заголовок 3 9_46EE.2011(v1.0)" xfId="2501"/>
    <cellStyle name="Заголовок 4 10" xfId="2502"/>
    <cellStyle name="Заголовок 4 10 2" xfId="2503"/>
    <cellStyle name="Заголовок 4 11" xfId="2504"/>
    <cellStyle name="Заголовок 4 2" xfId="2505"/>
    <cellStyle name="Заголовок 4 2 2" xfId="2506"/>
    <cellStyle name="Заголовок 4 2 2 2" xfId="2507"/>
    <cellStyle name="Заголовок 4 2 3" xfId="2508"/>
    <cellStyle name="Заголовок 4 2 3 2" xfId="2509"/>
    <cellStyle name="Заголовок 4 2 4" xfId="2510"/>
    <cellStyle name="Заголовок 4 2 5" xfId="2511"/>
    <cellStyle name="Заголовок 4 2_08" xfId="2512"/>
    <cellStyle name="Заголовок 4 3" xfId="2513"/>
    <cellStyle name="Заголовок 4 3 2" xfId="2514"/>
    <cellStyle name="Заголовок 4 3 2 2" xfId="2515"/>
    <cellStyle name="Заголовок 4 3 3" xfId="2516"/>
    <cellStyle name="Заголовок 4 4" xfId="2517"/>
    <cellStyle name="Заголовок 4 4 2" xfId="2518"/>
    <cellStyle name="Заголовок 4 4 2 2" xfId="2519"/>
    <cellStyle name="Заголовок 4 4 3" xfId="2520"/>
    <cellStyle name="Заголовок 4 5" xfId="2521"/>
    <cellStyle name="Заголовок 4 5 2" xfId="2522"/>
    <cellStyle name="Заголовок 4 5 2 2" xfId="2523"/>
    <cellStyle name="Заголовок 4 5 3" xfId="2524"/>
    <cellStyle name="Заголовок 4 6" xfId="2525"/>
    <cellStyle name="Заголовок 4 6 2" xfId="2526"/>
    <cellStyle name="Заголовок 4 6 2 2" xfId="2527"/>
    <cellStyle name="Заголовок 4 6 2 3" xfId="2528"/>
    <cellStyle name="Заголовок 4 6 2 4" xfId="2529"/>
    <cellStyle name="Заголовок 4 6 3" xfId="2530"/>
    <cellStyle name="Заголовок 4 7" xfId="2531"/>
    <cellStyle name="Заголовок 4 7 2" xfId="2532"/>
    <cellStyle name="Заголовок 4 7 2 2" xfId="2533"/>
    <cellStyle name="Заголовок 4 7 2 3" xfId="2534"/>
    <cellStyle name="Заголовок 4 7 3" xfId="2535"/>
    <cellStyle name="Заголовок 4 7 4" xfId="2536"/>
    <cellStyle name="Заголовок 4 8" xfId="2537"/>
    <cellStyle name="Заголовок 4 8 2" xfId="2538"/>
    <cellStyle name="Заголовок 4 8 2 2" xfId="2539"/>
    <cellStyle name="Заголовок 4 8 2 3" xfId="2540"/>
    <cellStyle name="Заголовок 4 8 3" xfId="2541"/>
    <cellStyle name="Заголовок 4 8 4" xfId="2542"/>
    <cellStyle name="Заголовок 4 9" xfId="2543"/>
    <cellStyle name="Заголовок 4 9 2" xfId="2544"/>
    <cellStyle name="Заголовок 4 9 2 2" xfId="2545"/>
    <cellStyle name="Заголовок 4 9 2 3" xfId="2546"/>
    <cellStyle name="Заголовок 4 9 3" xfId="2547"/>
    <cellStyle name="Заголовок 4 9 4" xfId="2548"/>
    <cellStyle name="ЗАГОЛОВОК1" xfId="2549"/>
    <cellStyle name="ЗАГОЛОВОК1 2" xfId="2550"/>
    <cellStyle name="ЗАГОЛОВОК2" xfId="2551"/>
    <cellStyle name="ЗАГОЛОВОК2 2" xfId="2552"/>
    <cellStyle name="ЗаголовокСтолбца" xfId="2553"/>
    <cellStyle name="ЗаголовокСтолбца 2" xfId="2554"/>
    <cellStyle name="ЗаголовокСтолбца 3" xfId="2555"/>
    <cellStyle name="Защитный" xfId="2556"/>
    <cellStyle name="Защитный 2" xfId="2557"/>
    <cellStyle name="Защитный 2 2" xfId="2558"/>
    <cellStyle name="Защитный 3" xfId="2559"/>
    <cellStyle name="Защитный 3 2" xfId="2560"/>
    <cellStyle name="Защитный 4" xfId="2561"/>
    <cellStyle name="Защитный 5" xfId="2562"/>
    <cellStyle name="Значение" xfId="2563"/>
    <cellStyle name="Значение 2" xfId="2564"/>
    <cellStyle name="Значение 3" xfId="2565"/>
    <cellStyle name="Зоголовок" xfId="2566"/>
    <cellStyle name="Зоголовок 2" xfId="2567"/>
    <cellStyle name="Зоголовок 3" xfId="2568"/>
    <cellStyle name="Итог 10" xfId="2569"/>
    <cellStyle name="Итог 10 2" xfId="2570"/>
    <cellStyle name="Итог 10 3" xfId="2571"/>
    <cellStyle name="Итог 11" xfId="2572"/>
    <cellStyle name="Итог 2" xfId="2573"/>
    <cellStyle name="Итог 2 2" xfId="2574"/>
    <cellStyle name="Итог 2 2 2" xfId="2575"/>
    <cellStyle name="Итог 2 2 3" xfId="2576"/>
    <cellStyle name="Итог 2 3" xfId="2577"/>
    <cellStyle name="Итог 2 3 2" xfId="2578"/>
    <cellStyle name="Итог 2 4" xfId="2579"/>
    <cellStyle name="Итог 2 4 2" xfId="2580"/>
    <cellStyle name="Итог 2 5" xfId="2581"/>
    <cellStyle name="Итог 2 6" xfId="2582"/>
    <cellStyle name="Итог 2_08" xfId="2583"/>
    <cellStyle name="Итог 3" xfId="2584"/>
    <cellStyle name="Итог 3 2" xfId="2585"/>
    <cellStyle name="Итог 3 2 2" xfId="2586"/>
    <cellStyle name="Итог 3 2 3" xfId="2587"/>
    <cellStyle name="Итог 3 3" xfId="2588"/>
    <cellStyle name="Итог 3 4" xfId="2589"/>
    <cellStyle name="Итог 3_46EE.2011(v1.0)" xfId="2590"/>
    <cellStyle name="Итог 4" xfId="2591"/>
    <cellStyle name="Итог 4 2" xfId="2592"/>
    <cellStyle name="Итог 4 2 2" xfId="2593"/>
    <cellStyle name="Итог 4 2 3" xfId="2594"/>
    <cellStyle name="Итог 4 3" xfId="2595"/>
    <cellStyle name="Итог 4 4" xfId="2596"/>
    <cellStyle name="Итог 4_46EE.2011(v1.0)" xfId="2597"/>
    <cellStyle name="Итог 5" xfId="2598"/>
    <cellStyle name="Итог 5 2" xfId="2599"/>
    <cellStyle name="Итог 5 2 2" xfId="2600"/>
    <cellStyle name="Итог 5 2 3" xfId="2601"/>
    <cellStyle name="Итог 5 3" xfId="2602"/>
    <cellStyle name="Итог 5 4" xfId="2603"/>
    <cellStyle name="Итог 5_46EE.2011(v1.0)" xfId="2604"/>
    <cellStyle name="Итог 6" xfId="2605"/>
    <cellStyle name="Итог 6 2" xfId="2606"/>
    <cellStyle name="Итог 6 2 2" xfId="2607"/>
    <cellStyle name="Итог 6 2 3" xfId="2608"/>
    <cellStyle name="Итог 6 3" xfId="2609"/>
    <cellStyle name="Итог 6 4" xfId="2610"/>
    <cellStyle name="Итог 6_46EE.2011(v1.0)" xfId="2611"/>
    <cellStyle name="Итог 7" xfId="2612"/>
    <cellStyle name="Итог 7 2" xfId="2613"/>
    <cellStyle name="Итог 7 2 2" xfId="2614"/>
    <cellStyle name="Итог 7 2 3" xfId="2615"/>
    <cellStyle name="Итог 7 3" xfId="2616"/>
    <cellStyle name="Итог 7 4" xfId="2617"/>
    <cellStyle name="Итог 7_46EE.2011(v1.0)" xfId="2618"/>
    <cellStyle name="Итог 8" xfId="2619"/>
    <cellStyle name="Итог 8 2" xfId="2620"/>
    <cellStyle name="Итог 8 2 2" xfId="2621"/>
    <cellStyle name="Итог 8 2 3" xfId="2622"/>
    <cellStyle name="Итог 8 3" xfId="2623"/>
    <cellStyle name="Итог 8 4" xfId="2624"/>
    <cellStyle name="Итог 8_46EE.2011(v1.0)" xfId="2625"/>
    <cellStyle name="Итог 9" xfId="2626"/>
    <cellStyle name="Итог 9 2" xfId="2627"/>
    <cellStyle name="Итог 9 2 2" xfId="2628"/>
    <cellStyle name="Итог 9 2 3" xfId="2629"/>
    <cellStyle name="Итог 9 3" xfId="2630"/>
    <cellStyle name="Итог 9 4" xfId="2631"/>
    <cellStyle name="Итог 9_46EE.2011(v1.0)" xfId="2632"/>
    <cellStyle name="Итого" xfId="2633"/>
    <cellStyle name="Итого 2" xfId="2634"/>
    <cellStyle name="Итого 3" xfId="2635"/>
    <cellStyle name="ИТОГОВЫЙ" xfId="2636"/>
    <cellStyle name="ИТОГОВЫЙ 10" xfId="2637"/>
    <cellStyle name="ИТОГОВЫЙ 2" xfId="2638"/>
    <cellStyle name="ИТОГОВЫЙ 2 2" xfId="2639"/>
    <cellStyle name="ИТОГОВЫЙ 2 3" xfId="2640"/>
    <cellStyle name="ИТОГОВЫЙ 3" xfId="2641"/>
    <cellStyle name="ИТОГОВЫЙ 3 2" xfId="2642"/>
    <cellStyle name="ИТОГОВЫЙ 3 3" xfId="2643"/>
    <cellStyle name="ИТОГОВЫЙ 4" xfId="2644"/>
    <cellStyle name="ИТОГОВЫЙ 4 2" xfId="2645"/>
    <cellStyle name="ИТОГОВЫЙ 4 3" xfId="2646"/>
    <cellStyle name="ИТОГОВЫЙ 5" xfId="2647"/>
    <cellStyle name="ИТОГОВЫЙ 5 2" xfId="2648"/>
    <cellStyle name="ИТОГОВЫЙ 5 3" xfId="2649"/>
    <cellStyle name="ИТОГОВЫЙ 6" xfId="2650"/>
    <cellStyle name="ИТОГОВЫЙ 6 2" xfId="2651"/>
    <cellStyle name="ИТОГОВЫЙ 6 3" xfId="2652"/>
    <cellStyle name="ИТОГОВЫЙ 7" xfId="2653"/>
    <cellStyle name="ИТОГОВЫЙ 7 2" xfId="2654"/>
    <cellStyle name="ИТОГОВЫЙ 7 3" xfId="2655"/>
    <cellStyle name="ИТОГОВЫЙ 8" xfId="2656"/>
    <cellStyle name="ИТОГОВЫЙ 8 2" xfId="2657"/>
    <cellStyle name="ИТОГОВЫЙ 8 3" xfId="2658"/>
    <cellStyle name="ИТОГОВЫЙ 9" xfId="2659"/>
    <cellStyle name="ИТОГОВЫЙ_1" xfId="2660"/>
    <cellStyle name="Контрольная ячейка 10" xfId="2661"/>
    <cellStyle name="Контрольная ячейка 10 2" xfId="2662"/>
    <cellStyle name="Контрольная ячейка 10 3" xfId="2663"/>
    <cellStyle name="Контрольная ячейка 11" xfId="2664"/>
    <cellStyle name="Контрольная ячейка 12" xfId="2665"/>
    <cellStyle name="Контрольная ячейка 2" xfId="2666"/>
    <cellStyle name="Контрольная ячейка 2 2" xfId="2667"/>
    <cellStyle name="Контрольная ячейка 2 2 2" xfId="2668"/>
    <cellStyle name="Контрольная ячейка 2 2 3" xfId="2669"/>
    <cellStyle name="Контрольная ячейка 2 3" xfId="2670"/>
    <cellStyle name="Контрольная ячейка 2 3 2" xfId="2671"/>
    <cellStyle name="Контрольная ячейка 2 4" xfId="2672"/>
    <cellStyle name="Контрольная ячейка 2 4 2" xfId="2673"/>
    <cellStyle name="Контрольная ячейка 2 5" xfId="2674"/>
    <cellStyle name="Контрольная ячейка 2 6" xfId="2675"/>
    <cellStyle name="Контрольная ячейка 2_08" xfId="2676"/>
    <cellStyle name="Контрольная ячейка 3" xfId="2677"/>
    <cellStyle name="Контрольная ячейка 3 2" xfId="2678"/>
    <cellStyle name="Контрольная ячейка 3 2 2" xfId="2679"/>
    <cellStyle name="Контрольная ячейка 3 2 3" xfId="2680"/>
    <cellStyle name="Контрольная ячейка 3 3" xfId="2681"/>
    <cellStyle name="Контрольная ячейка 3 4" xfId="2682"/>
    <cellStyle name="Контрольная ячейка 3_46EE.2011(v1.0)" xfId="2683"/>
    <cellStyle name="Контрольная ячейка 4" xfId="2684"/>
    <cellStyle name="Контрольная ячейка 4 2" xfId="2685"/>
    <cellStyle name="Контрольная ячейка 4 2 2" xfId="2686"/>
    <cellStyle name="Контрольная ячейка 4 2 3" xfId="2687"/>
    <cellStyle name="Контрольная ячейка 4 3" xfId="2688"/>
    <cellStyle name="Контрольная ячейка 4 4" xfId="2689"/>
    <cellStyle name="Контрольная ячейка 4_46EE.2011(v1.0)" xfId="2690"/>
    <cellStyle name="Контрольная ячейка 5" xfId="2691"/>
    <cellStyle name="Контрольная ячейка 5 2" xfId="2692"/>
    <cellStyle name="Контрольная ячейка 5 2 2" xfId="2693"/>
    <cellStyle name="Контрольная ячейка 5 2 3" xfId="2694"/>
    <cellStyle name="Контрольная ячейка 5 3" xfId="2695"/>
    <cellStyle name="Контрольная ячейка 5 4" xfId="2696"/>
    <cellStyle name="Контрольная ячейка 5_46EE.2011(v1.0)" xfId="2697"/>
    <cellStyle name="Контрольная ячейка 6" xfId="2698"/>
    <cellStyle name="Контрольная ячейка 6 2" xfId="2699"/>
    <cellStyle name="Контрольная ячейка 6 2 2" xfId="2700"/>
    <cellStyle name="Контрольная ячейка 6 2 3" xfId="2701"/>
    <cellStyle name="Контрольная ячейка 6 3" xfId="2702"/>
    <cellStyle name="Контрольная ячейка 6 4" xfId="2703"/>
    <cellStyle name="Контрольная ячейка 6_46EE.2011(v1.0)" xfId="2704"/>
    <cellStyle name="Контрольная ячейка 7" xfId="2705"/>
    <cellStyle name="Контрольная ячейка 7 2" xfId="2706"/>
    <cellStyle name="Контрольная ячейка 7 2 2" xfId="2707"/>
    <cellStyle name="Контрольная ячейка 7 2 3" xfId="2708"/>
    <cellStyle name="Контрольная ячейка 7 3" xfId="2709"/>
    <cellStyle name="Контрольная ячейка 7 4" xfId="2710"/>
    <cellStyle name="Контрольная ячейка 7_46EE.2011(v1.0)" xfId="2711"/>
    <cellStyle name="Контрольная ячейка 8" xfId="2712"/>
    <cellStyle name="Контрольная ячейка 8 2" xfId="2713"/>
    <cellStyle name="Контрольная ячейка 8 2 2" xfId="2714"/>
    <cellStyle name="Контрольная ячейка 8 2 3" xfId="2715"/>
    <cellStyle name="Контрольная ячейка 8 3" xfId="2716"/>
    <cellStyle name="Контрольная ячейка 8 4" xfId="2717"/>
    <cellStyle name="Контрольная ячейка 8_46EE.2011(v1.0)" xfId="2718"/>
    <cellStyle name="Контрольная ячейка 9" xfId="2719"/>
    <cellStyle name="Контрольная ячейка 9 2" xfId="2720"/>
    <cellStyle name="Контрольная ячейка 9 2 2" xfId="2721"/>
    <cellStyle name="Контрольная ячейка 9 2 3" xfId="2722"/>
    <cellStyle name="Контрольная ячейка 9 3" xfId="2723"/>
    <cellStyle name="Контрольная ячейка 9 4" xfId="2724"/>
    <cellStyle name="Контрольная ячейка 9_46EE.2011(v1.0)" xfId="2725"/>
    <cellStyle name="Мои наименования показателей" xfId="2726"/>
    <cellStyle name="Мои наименования показателей 10" xfId="2727"/>
    <cellStyle name="Мои наименования показателей 2" xfId="2728"/>
    <cellStyle name="Мои наименования показателей 2 10" xfId="2729"/>
    <cellStyle name="Мои наименования показателей 2 2" xfId="2730"/>
    <cellStyle name="Мои наименования показателей 2 2 2" xfId="2731"/>
    <cellStyle name="Мои наименования показателей 2 2 3" xfId="2732"/>
    <cellStyle name="Мои наименования показателей 2 3" xfId="2733"/>
    <cellStyle name="Мои наименования показателей 2 3 2" xfId="2734"/>
    <cellStyle name="Мои наименования показателей 2 3 3" xfId="2735"/>
    <cellStyle name="Мои наименования показателей 2 4" xfId="2736"/>
    <cellStyle name="Мои наименования показателей 2 4 2" xfId="2737"/>
    <cellStyle name="Мои наименования показателей 2 4 3" xfId="2738"/>
    <cellStyle name="Мои наименования показателей 2 5" xfId="2739"/>
    <cellStyle name="Мои наименования показателей 2 5 2" xfId="2740"/>
    <cellStyle name="Мои наименования показателей 2 5 3" xfId="2741"/>
    <cellStyle name="Мои наименования показателей 2 6" xfId="2742"/>
    <cellStyle name="Мои наименования показателей 2 6 2" xfId="2743"/>
    <cellStyle name="Мои наименования показателей 2 6 3" xfId="2744"/>
    <cellStyle name="Мои наименования показателей 2 7" xfId="2745"/>
    <cellStyle name="Мои наименования показателей 2 7 2" xfId="2746"/>
    <cellStyle name="Мои наименования показателей 2 7 3" xfId="2747"/>
    <cellStyle name="Мои наименования показателей 2 8" xfId="2748"/>
    <cellStyle name="Мои наименования показателей 2 8 2" xfId="2749"/>
    <cellStyle name="Мои наименования показателей 2 8 3" xfId="2750"/>
    <cellStyle name="Мои наименования показателей 2 9" xfId="2751"/>
    <cellStyle name="Мои наименования показателей 2_1" xfId="2752"/>
    <cellStyle name="Мои наименования показателей 3" xfId="2753"/>
    <cellStyle name="Мои наименования показателей 3 10" xfId="2754"/>
    <cellStyle name="Мои наименования показателей 3 2" xfId="2755"/>
    <cellStyle name="Мои наименования показателей 3 2 2" xfId="2756"/>
    <cellStyle name="Мои наименования показателей 3 2 3" xfId="2757"/>
    <cellStyle name="Мои наименования показателей 3 3" xfId="2758"/>
    <cellStyle name="Мои наименования показателей 3 3 2" xfId="2759"/>
    <cellStyle name="Мои наименования показателей 3 3 3" xfId="2760"/>
    <cellStyle name="Мои наименования показателей 3 4" xfId="2761"/>
    <cellStyle name="Мои наименования показателей 3 4 2" xfId="2762"/>
    <cellStyle name="Мои наименования показателей 3 4 3" xfId="2763"/>
    <cellStyle name="Мои наименования показателей 3 5" xfId="2764"/>
    <cellStyle name="Мои наименования показателей 3 5 2" xfId="2765"/>
    <cellStyle name="Мои наименования показателей 3 5 3" xfId="2766"/>
    <cellStyle name="Мои наименования показателей 3 6" xfId="2767"/>
    <cellStyle name="Мои наименования показателей 3 6 2" xfId="2768"/>
    <cellStyle name="Мои наименования показателей 3 6 3" xfId="2769"/>
    <cellStyle name="Мои наименования показателей 3 7" xfId="2770"/>
    <cellStyle name="Мои наименования показателей 3 7 2" xfId="2771"/>
    <cellStyle name="Мои наименования показателей 3 7 3" xfId="2772"/>
    <cellStyle name="Мои наименования показателей 3 8" xfId="2773"/>
    <cellStyle name="Мои наименования показателей 3 8 2" xfId="2774"/>
    <cellStyle name="Мои наименования показателей 3 8 3" xfId="2775"/>
    <cellStyle name="Мои наименования показателей 3 9" xfId="2776"/>
    <cellStyle name="Мои наименования показателей 3_1" xfId="2777"/>
    <cellStyle name="Мои наименования показателей 4" xfId="2778"/>
    <cellStyle name="Мои наименования показателей 4 10" xfId="2779"/>
    <cellStyle name="Мои наименования показателей 4 2" xfId="2780"/>
    <cellStyle name="Мои наименования показателей 4 2 2" xfId="2781"/>
    <cellStyle name="Мои наименования показателей 4 2 3" xfId="2782"/>
    <cellStyle name="Мои наименования показателей 4 3" xfId="2783"/>
    <cellStyle name="Мои наименования показателей 4 3 2" xfId="2784"/>
    <cellStyle name="Мои наименования показателей 4 3 3" xfId="2785"/>
    <cellStyle name="Мои наименования показателей 4 4" xfId="2786"/>
    <cellStyle name="Мои наименования показателей 4 4 2" xfId="2787"/>
    <cellStyle name="Мои наименования показателей 4 4 3" xfId="2788"/>
    <cellStyle name="Мои наименования показателей 4 5" xfId="2789"/>
    <cellStyle name="Мои наименования показателей 4 5 2" xfId="2790"/>
    <cellStyle name="Мои наименования показателей 4 5 3" xfId="2791"/>
    <cellStyle name="Мои наименования показателей 4 6" xfId="2792"/>
    <cellStyle name="Мои наименования показателей 4 6 2" xfId="2793"/>
    <cellStyle name="Мои наименования показателей 4 6 3" xfId="2794"/>
    <cellStyle name="Мои наименования показателей 4 7" xfId="2795"/>
    <cellStyle name="Мои наименования показателей 4 7 2" xfId="2796"/>
    <cellStyle name="Мои наименования показателей 4 7 3" xfId="2797"/>
    <cellStyle name="Мои наименования показателей 4 8" xfId="2798"/>
    <cellStyle name="Мои наименования показателей 4 8 2" xfId="2799"/>
    <cellStyle name="Мои наименования показателей 4 8 3" xfId="2800"/>
    <cellStyle name="Мои наименования показателей 4 9" xfId="2801"/>
    <cellStyle name="Мои наименования показателей 4_1" xfId="2802"/>
    <cellStyle name="Мои наименования показателей 5" xfId="2803"/>
    <cellStyle name="Мои наименования показателей 5 10" xfId="2804"/>
    <cellStyle name="Мои наименования показателей 5 2" xfId="2805"/>
    <cellStyle name="Мои наименования показателей 5 2 2" xfId="2806"/>
    <cellStyle name="Мои наименования показателей 5 2 3" xfId="2807"/>
    <cellStyle name="Мои наименования показателей 5 3" xfId="2808"/>
    <cellStyle name="Мои наименования показателей 5 3 2" xfId="2809"/>
    <cellStyle name="Мои наименования показателей 5 3 3" xfId="2810"/>
    <cellStyle name="Мои наименования показателей 5 4" xfId="2811"/>
    <cellStyle name="Мои наименования показателей 5 4 2" xfId="2812"/>
    <cellStyle name="Мои наименования показателей 5 4 3" xfId="2813"/>
    <cellStyle name="Мои наименования показателей 5 5" xfId="2814"/>
    <cellStyle name="Мои наименования показателей 5 5 2" xfId="2815"/>
    <cellStyle name="Мои наименования показателей 5 5 3" xfId="2816"/>
    <cellStyle name="Мои наименования показателей 5 6" xfId="2817"/>
    <cellStyle name="Мои наименования показателей 5 6 2" xfId="2818"/>
    <cellStyle name="Мои наименования показателей 5 6 3" xfId="2819"/>
    <cellStyle name="Мои наименования показателей 5 7" xfId="2820"/>
    <cellStyle name="Мои наименования показателей 5 7 2" xfId="2821"/>
    <cellStyle name="Мои наименования показателей 5 7 3" xfId="2822"/>
    <cellStyle name="Мои наименования показателей 5 8" xfId="2823"/>
    <cellStyle name="Мои наименования показателей 5 8 2" xfId="2824"/>
    <cellStyle name="Мои наименования показателей 5 8 3" xfId="2825"/>
    <cellStyle name="Мои наименования показателей 5 9" xfId="2826"/>
    <cellStyle name="Мои наименования показателей 5_1" xfId="2827"/>
    <cellStyle name="Мои наименования показателей 6" xfId="2828"/>
    <cellStyle name="Мои наименования показателей 6 2" xfId="2829"/>
    <cellStyle name="Мои наименования показателей 6 2 2" xfId="2830"/>
    <cellStyle name="Мои наименования показателей 6 2 3" xfId="2831"/>
    <cellStyle name="Мои наименования показателей 6 3" xfId="2832"/>
    <cellStyle name="Мои наименования показателей 6 4" xfId="2833"/>
    <cellStyle name="Мои наименования показателей 6_46EE.2011(v1.0)" xfId="2834"/>
    <cellStyle name="Мои наименования показателей 7" xfId="2835"/>
    <cellStyle name="Мои наименования показателей 7 2" xfId="2836"/>
    <cellStyle name="Мои наименования показателей 7 2 2" xfId="2837"/>
    <cellStyle name="Мои наименования показателей 7 2 3" xfId="2838"/>
    <cellStyle name="Мои наименования показателей 7 3" xfId="2839"/>
    <cellStyle name="Мои наименования показателей 7 4" xfId="2840"/>
    <cellStyle name="Мои наименования показателей 7_46EE.2011(v1.0)" xfId="2841"/>
    <cellStyle name="Мои наименования показателей 8" xfId="2842"/>
    <cellStyle name="Мои наименования показателей 8 2" xfId="2843"/>
    <cellStyle name="Мои наименования показателей 8 2 2" xfId="2844"/>
    <cellStyle name="Мои наименования показателей 8 2 3" xfId="2845"/>
    <cellStyle name="Мои наименования показателей 8 3" xfId="2846"/>
    <cellStyle name="Мои наименования показателей 8 4" xfId="2847"/>
    <cellStyle name="Мои наименования показателей 8_46EE.2011(v1.0)" xfId="2848"/>
    <cellStyle name="Мои наименования показателей 9" xfId="2849"/>
    <cellStyle name="Мои наименования показателей_46TE.RT(v1.0)" xfId="2850"/>
    <cellStyle name="Мой заголовок" xfId="2851"/>
    <cellStyle name="Мой заголовок 2" xfId="2852"/>
    <cellStyle name="Мой заголовок 3" xfId="2853"/>
    <cellStyle name="Мой заголовок листа" xfId="2854"/>
    <cellStyle name="Мой заголовок листа 2" xfId="2855"/>
    <cellStyle name="Мой заголовок листа 3" xfId="2856"/>
    <cellStyle name="назв фил" xfId="2857"/>
    <cellStyle name="назв фил 2" xfId="2858"/>
    <cellStyle name="назв фил 3" xfId="2859"/>
    <cellStyle name="Название 10" xfId="2860"/>
    <cellStyle name="Название 10 2" xfId="2861"/>
    <cellStyle name="Название 10 3" xfId="2862"/>
    <cellStyle name="Название 11" xfId="2863"/>
    <cellStyle name="Название 2" xfId="2864"/>
    <cellStyle name="Название 2 2" xfId="2865"/>
    <cellStyle name="Название 2 2 2" xfId="2866"/>
    <cellStyle name="Название 2 2 3" xfId="2867"/>
    <cellStyle name="Название 2 3" xfId="2868"/>
    <cellStyle name="Название 2 3 2" xfId="2869"/>
    <cellStyle name="Название 2 4" xfId="2870"/>
    <cellStyle name="Название 2 4 2" xfId="2871"/>
    <cellStyle name="Название 2 5" xfId="2872"/>
    <cellStyle name="Название 2 6" xfId="2873"/>
    <cellStyle name="Название 2_08" xfId="2874"/>
    <cellStyle name="Название 3" xfId="2875"/>
    <cellStyle name="Название 3 2" xfId="2876"/>
    <cellStyle name="Название 3 2 2" xfId="2877"/>
    <cellStyle name="Название 3 2 3" xfId="2878"/>
    <cellStyle name="Название 3 3" xfId="2879"/>
    <cellStyle name="Название 3 4" xfId="2880"/>
    <cellStyle name="Название 4" xfId="2881"/>
    <cellStyle name="Название 4 2" xfId="2882"/>
    <cellStyle name="Название 4 2 2" xfId="2883"/>
    <cellStyle name="Название 4 2 3" xfId="2884"/>
    <cellStyle name="Название 4 3" xfId="2885"/>
    <cellStyle name="Название 4 4" xfId="2886"/>
    <cellStyle name="Название 5" xfId="2887"/>
    <cellStyle name="Название 5 2" xfId="2888"/>
    <cellStyle name="Название 5 2 2" xfId="2889"/>
    <cellStyle name="Название 5 2 3" xfId="2890"/>
    <cellStyle name="Название 5 3" xfId="2891"/>
    <cellStyle name="Название 5 4" xfId="2892"/>
    <cellStyle name="Название 6" xfId="2893"/>
    <cellStyle name="Название 6 2" xfId="2894"/>
    <cellStyle name="Название 6 2 2" xfId="2895"/>
    <cellStyle name="Название 6 2 3" xfId="2896"/>
    <cellStyle name="Название 6 3" xfId="2897"/>
    <cellStyle name="Название 6 4" xfId="2898"/>
    <cellStyle name="Название 7" xfId="2899"/>
    <cellStyle name="Название 7 2" xfId="2900"/>
    <cellStyle name="Название 7 2 2" xfId="2901"/>
    <cellStyle name="Название 7 2 3" xfId="2902"/>
    <cellStyle name="Название 7 3" xfId="2903"/>
    <cellStyle name="Название 7 4" xfId="2904"/>
    <cellStyle name="Название 8" xfId="2905"/>
    <cellStyle name="Название 8 2" xfId="2906"/>
    <cellStyle name="Название 8 2 2" xfId="2907"/>
    <cellStyle name="Название 8 2 3" xfId="2908"/>
    <cellStyle name="Название 8 3" xfId="2909"/>
    <cellStyle name="Название 8 4" xfId="2910"/>
    <cellStyle name="Название 9" xfId="2911"/>
    <cellStyle name="Название 9 2" xfId="2912"/>
    <cellStyle name="Название 9 2 2" xfId="2913"/>
    <cellStyle name="Название 9 2 3" xfId="2914"/>
    <cellStyle name="Название 9 3" xfId="2915"/>
    <cellStyle name="Название 9 4" xfId="2916"/>
    <cellStyle name="Нейтральный 10" xfId="2917"/>
    <cellStyle name="Нейтральный 10 2" xfId="2918"/>
    <cellStyle name="Нейтральный 10 3" xfId="2919"/>
    <cellStyle name="Нейтральный 11" xfId="2920"/>
    <cellStyle name="Нейтральный 12" xfId="2921"/>
    <cellStyle name="Нейтральный 2" xfId="2922"/>
    <cellStyle name="Нейтральный 2 2" xfId="2923"/>
    <cellStyle name="Нейтральный 2 2 2" xfId="2924"/>
    <cellStyle name="Нейтральный 2 2 3" xfId="2925"/>
    <cellStyle name="Нейтральный 2 3" xfId="2926"/>
    <cellStyle name="Нейтральный 2 3 2" xfId="2927"/>
    <cellStyle name="Нейтральный 2 4" xfId="2928"/>
    <cellStyle name="Нейтральный 2 4 2" xfId="2929"/>
    <cellStyle name="Нейтральный 2 5" xfId="2930"/>
    <cellStyle name="Нейтральный 2 6" xfId="2931"/>
    <cellStyle name="Нейтральный 2_08" xfId="2932"/>
    <cellStyle name="Нейтральный 3" xfId="2933"/>
    <cellStyle name="Нейтральный 3 2" xfId="2934"/>
    <cellStyle name="Нейтральный 3 2 2" xfId="2935"/>
    <cellStyle name="Нейтральный 3 2 3" xfId="2936"/>
    <cellStyle name="Нейтральный 3 3" xfId="2937"/>
    <cellStyle name="Нейтральный 3 4" xfId="2938"/>
    <cellStyle name="Нейтральный 4" xfId="2939"/>
    <cellStyle name="Нейтральный 4 2" xfId="2940"/>
    <cellStyle name="Нейтральный 4 2 2" xfId="2941"/>
    <cellStyle name="Нейтральный 4 2 3" xfId="2942"/>
    <cellStyle name="Нейтральный 4 3" xfId="2943"/>
    <cellStyle name="Нейтральный 4 4" xfId="2944"/>
    <cellStyle name="Нейтральный 5" xfId="2945"/>
    <cellStyle name="Нейтральный 5 2" xfId="2946"/>
    <cellStyle name="Нейтральный 5 2 2" xfId="2947"/>
    <cellStyle name="Нейтральный 5 2 3" xfId="2948"/>
    <cellStyle name="Нейтральный 5 3" xfId="2949"/>
    <cellStyle name="Нейтральный 5 4" xfId="2950"/>
    <cellStyle name="Нейтральный 6" xfId="2951"/>
    <cellStyle name="Нейтральный 6 2" xfId="2952"/>
    <cellStyle name="Нейтральный 6 2 2" xfId="2953"/>
    <cellStyle name="Нейтральный 6 2 3" xfId="2954"/>
    <cellStyle name="Нейтральный 6 3" xfId="2955"/>
    <cellStyle name="Нейтральный 6 4" xfId="2956"/>
    <cellStyle name="Нейтральный 7" xfId="2957"/>
    <cellStyle name="Нейтральный 7 2" xfId="2958"/>
    <cellStyle name="Нейтральный 7 2 2" xfId="2959"/>
    <cellStyle name="Нейтральный 7 2 3" xfId="2960"/>
    <cellStyle name="Нейтральный 7 3" xfId="2961"/>
    <cellStyle name="Нейтральный 7 4" xfId="2962"/>
    <cellStyle name="Нейтральный 8" xfId="2963"/>
    <cellStyle name="Нейтральный 8 2" xfId="2964"/>
    <cellStyle name="Нейтральный 8 2 2" xfId="2965"/>
    <cellStyle name="Нейтральный 8 2 3" xfId="2966"/>
    <cellStyle name="Нейтральный 8 3" xfId="2967"/>
    <cellStyle name="Нейтральный 8 4" xfId="2968"/>
    <cellStyle name="Нейтральный 9" xfId="2969"/>
    <cellStyle name="Нейтральный 9 2" xfId="2970"/>
    <cellStyle name="Нейтральный 9 2 2" xfId="2971"/>
    <cellStyle name="Нейтральный 9 2 3" xfId="2972"/>
    <cellStyle name="Нейтральный 9 3" xfId="2973"/>
    <cellStyle name="Нейтральный 9 4" xfId="2974"/>
    <cellStyle name="Обычный" xfId="0" builtinId="0"/>
    <cellStyle name="Обычный 10" xfId="2975"/>
    <cellStyle name="Обычный 10 2" xfId="2976"/>
    <cellStyle name="Обычный 10 2 2" xfId="2977"/>
    <cellStyle name="Обычный 10 2 2 2" xfId="2978"/>
    <cellStyle name="Обычный 10 2 3" xfId="2979"/>
    <cellStyle name="Обычный 10 2 3 2" xfId="2980"/>
    <cellStyle name="Обычный 10 2 4" xfId="2981"/>
    <cellStyle name="Обычный 10 2 4 2" xfId="2982"/>
    <cellStyle name="Обычный 10 2 4 2 2" xfId="2983"/>
    <cellStyle name="Обычный 10 2 4 3" xfId="2984"/>
    <cellStyle name="Обычный 10 2 4 4" xfId="2985"/>
    <cellStyle name="Обычный 10 2 5" xfId="2986"/>
    <cellStyle name="Обычный 10 2 6" xfId="2987"/>
    <cellStyle name="Обычный 10 3" xfId="2988"/>
    <cellStyle name="Обычный 10 3 2" xfId="2989"/>
    <cellStyle name="Обычный 10 3 3" xfId="2990"/>
    <cellStyle name="Обычный 10 4" xfId="2991"/>
    <cellStyle name="Обычный 10 5" xfId="2992"/>
    <cellStyle name="Обычный 10 5 2" xfId="2993"/>
    <cellStyle name="Обычный 10 6" xfId="2994"/>
    <cellStyle name="Обычный 10 7" xfId="2995"/>
    <cellStyle name="Обычный 10_сверка" xfId="2996"/>
    <cellStyle name="Обычный 11" xfId="2997"/>
    <cellStyle name="Обычный 11 2" xfId="2998"/>
    <cellStyle name="Обычный 11 3" xfId="2999"/>
    <cellStyle name="Обычный 11 4" xfId="3000"/>
    <cellStyle name="Обычный 11 5" xfId="3001"/>
    <cellStyle name="Обычный 11 6" xfId="3002"/>
    <cellStyle name="Обычный 11_сверка" xfId="3003"/>
    <cellStyle name="Обычный 12" xfId="3004"/>
    <cellStyle name="Обычный 12 2" xfId="3005"/>
    <cellStyle name="Обычный 12 3" xfId="3006"/>
    <cellStyle name="Обычный 13" xfId="3007"/>
    <cellStyle name="Обычный 13 2" xfId="3008"/>
    <cellStyle name="Обычный 13 3" xfId="3009"/>
    <cellStyle name="Обычный 14" xfId="3010"/>
    <cellStyle name="Обычный 14 2" xfId="3011"/>
    <cellStyle name="Обычный 14 3" xfId="3012"/>
    <cellStyle name="Обычный 15" xfId="3013"/>
    <cellStyle name="Обычный 15 2" xfId="3014"/>
    <cellStyle name="Обычный 15 2 2" xfId="3015"/>
    <cellStyle name="Обычный 15 3" xfId="3016"/>
    <cellStyle name="Обычный 15 4" xfId="3017"/>
    <cellStyle name="Обычный 16" xfId="3018"/>
    <cellStyle name="Обычный 16 2" xfId="3019"/>
    <cellStyle name="Обычный 16 2 2" xfId="3020"/>
    <cellStyle name="Обычный 16 2 3" xfId="3021"/>
    <cellStyle name="Обычный 16 3" xfId="3022"/>
    <cellStyle name="Обычный 16 4" xfId="3023"/>
    <cellStyle name="Обычный 17" xfId="3024"/>
    <cellStyle name="Обычный 17 2" xfId="3025"/>
    <cellStyle name="Обычный 17 2 2" xfId="3026"/>
    <cellStyle name="Обычный 17 3" xfId="3027"/>
    <cellStyle name="Обычный 17 3 2" xfId="3028"/>
    <cellStyle name="Обычный 17 4" xfId="3029"/>
    <cellStyle name="Обычный 18" xfId="3030"/>
    <cellStyle name="Обычный 18 2" xfId="3031"/>
    <cellStyle name="Обычный 19" xfId="3032"/>
    <cellStyle name="Обычный 19 2" xfId="3033"/>
    <cellStyle name="Обычный 19 3" xfId="3034"/>
    <cellStyle name="Обычный 19 4" xfId="3035"/>
    <cellStyle name="Обычный 19_НОВЫЙ_Информация по поставщикам о стоимости" xfId="3036"/>
    <cellStyle name="Обычный 2" xfId="3037"/>
    <cellStyle name="Обычный 2 10" xfId="3038"/>
    <cellStyle name="Обычный 2 10 2" xfId="3039"/>
    <cellStyle name="Обычный 2 10 2 2" xfId="3040"/>
    <cellStyle name="Обычный 2 10 3" xfId="3041"/>
    <cellStyle name="Обычный 2 11" xfId="3042"/>
    <cellStyle name="Обычный 2 11 2" xfId="3043"/>
    <cellStyle name="Обычный 2 11 3" xfId="3044"/>
    <cellStyle name="Обычный 2 12" xfId="3045"/>
    <cellStyle name="Обычный 2 12 2" xfId="3046"/>
    <cellStyle name="Обычный 2 12 2 2" xfId="3047"/>
    <cellStyle name="Обычный 2 12 3" xfId="3048"/>
    <cellStyle name="Обычный 2 12 4" xfId="3049"/>
    <cellStyle name="Обычный 2 13" xfId="3050"/>
    <cellStyle name="Обычный 2 13 2" xfId="3051"/>
    <cellStyle name="Обычный 2 13 2 2" xfId="3052"/>
    <cellStyle name="Обычный 2 13 3" xfId="3053"/>
    <cellStyle name="Обычный 2 13 4" xfId="3054"/>
    <cellStyle name="Обычный 2 14" xfId="3055"/>
    <cellStyle name="Обычный 2 15" xfId="3056"/>
    <cellStyle name="Обычный 2 16" xfId="3057"/>
    <cellStyle name="Обычный 2 19" xfId="3058"/>
    <cellStyle name="Обычный 2 2" xfId="3059"/>
    <cellStyle name="Обычный 2 2 2" xfId="3060"/>
    <cellStyle name="Обычный 2 2 2 2" xfId="3061"/>
    <cellStyle name="Обычный 2 2 2 2 2" xfId="3062"/>
    <cellStyle name="Обычный 2 2 2 3" xfId="3063"/>
    <cellStyle name="Обычный 2 2 2 4" xfId="3064"/>
    <cellStyle name="Обычный 2 2 3" xfId="3065"/>
    <cellStyle name="Обычный 2 2 3 2" xfId="3066"/>
    <cellStyle name="Обычный 2 2 3 3" xfId="3067"/>
    <cellStyle name="Обычный 2 2 4" xfId="3068"/>
    <cellStyle name="Обычный 2 2 4 2" xfId="3069"/>
    <cellStyle name="Обычный 2 2 4 3" xfId="3070"/>
    <cellStyle name="Обычный 2 2 5" xfId="3071"/>
    <cellStyle name="Обычный 2 2 6" xfId="3072"/>
    <cellStyle name="Обычный 2 2 7" xfId="3073"/>
    <cellStyle name="Обычный 2 2 8" xfId="3074"/>
    <cellStyle name="Обычный 2 2_46EE.2011(v1.0)" xfId="3075"/>
    <cellStyle name="Обычный 2 3" xfId="3076"/>
    <cellStyle name="Обычный 2 3 2" xfId="3077"/>
    <cellStyle name="Обычный 2 3 2 2" xfId="3078"/>
    <cellStyle name="Обычный 2 3 2 3" xfId="3079"/>
    <cellStyle name="Обычный 2 3 2 4" xfId="3080"/>
    <cellStyle name="Обычный 2 3 3" xfId="3081"/>
    <cellStyle name="Обычный 2 3 3 2" xfId="3082"/>
    <cellStyle name="Обычный 2 3 3 3" xfId="3083"/>
    <cellStyle name="Обычный 2 3 4" xfId="3084"/>
    <cellStyle name="Обычный 2 3 4 2" xfId="3085"/>
    <cellStyle name="Обычный 2 3 5" xfId="3086"/>
    <cellStyle name="Обычный 2 3 6" xfId="3087"/>
    <cellStyle name="Обычный 2 3 7" xfId="3088"/>
    <cellStyle name="Обычный 2 3_46EE.2011(v1.0)" xfId="3089"/>
    <cellStyle name="Обычный 2 4" xfId="3090"/>
    <cellStyle name="Обычный 2 4 2" xfId="3091"/>
    <cellStyle name="Обычный 2 4 2 2" xfId="3092"/>
    <cellStyle name="Обычный 2 4 2 2 2" xfId="3093"/>
    <cellStyle name="Обычный 2 4 2 3" xfId="3094"/>
    <cellStyle name="Обычный 2 4 2 4" xfId="3095"/>
    <cellStyle name="Обычный 2 4 2 4 2" xfId="3096"/>
    <cellStyle name="Обычный 2 4 2 5" xfId="3097"/>
    <cellStyle name="Обычный 2 4 2 6" xfId="3098"/>
    <cellStyle name="Обычный 2 4 2_сверка" xfId="3099"/>
    <cellStyle name="Обычный 2 4 3" xfId="3100"/>
    <cellStyle name="Обычный 2 4 3 2" xfId="3101"/>
    <cellStyle name="Обычный 2 4 4" xfId="3102"/>
    <cellStyle name="Обычный 2 4 5" xfId="3103"/>
    <cellStyle name="Обычный 2 4 5 2" xfId="3104"/>
    <cellStyle name="Обычный 2 4 6" xfId="3105"/>
    <cellStyle name="Обычный 2 4 7" xfId="3106"/>
    <cellStyle name="Обычный 2 4 8" xfId="3107"/>
    <cellStyle name="Обычный 2 4_46EE.2011(v1.0)" xfId="3108"/>
    <cellStyle name="Обычный 2 5" xfId="3109"/>
    <cellStyle name="Обычный 2 5 2" xfId="3110"/>
    <cellStyle name="Обычный 2 5 2 2" xfId="3111"/>
    <cellStyle name="Обычный 2 5 2 3" xfId="3112"/>
    <cellStyle name="Обычный 2 5 3" xfId="3113"/>
    <cellStyle name="Обычный 2 5 4" xfId="3114"/>
    <cellStyle name="Обычный 2 5 5" xfId="3115"/>
    <cellStyle name="Обычный 2 5_46EE.2011(v1.0)" xfId="3116"/>
    <cellStyle name="Обычный 2 6" xfId="3117"/>
    <cellStyle name="Обычный 2 6 2" xfId="3118"/>
    <cellStyle name="Обычный 2 6 2 2" xfId="3119"/>
    <cellStyle name="Обычный 2 6 2 3" xfId="3120"/>
    <cellStyle name="Обычный 2 6 3" xfId="3121"/>
    <cellStyle name="Обычный 2 6 4" xfId="3122"/>
    <cellStyle name="Обычный 2 6 5" xfId="3123"/>
    <cellStyle name="Обычный 2 6 6" xfId="3124"/>
    <cellStyle name="Обычный 2 6_46EE.2011(v1.0)" xfId="3125"/>
    <cellStyle name="Обычный 2 7" xfId="3126"/>
    <cellStyle name="Обычный 2 7 2" xfId="3127"/>
    <cellStyle name="Обычный 2 7 3" xfId="3128"/>
    <cellStyle name="Обычный 2 7 4" xfId="3129"/>
    <cellStyle name="Обычный 2 7_сверка" xfId="3130"/>
    <cellStyle name="Обычный 2 8" xfId="3131"/>
    <cellStyle name="Обычный 2 8 2" xfId="3132"/>
    <cellStyle name="Обычный 2 8 3" xfId="3133"/>
    <cellStyle name="Обычный 2 9" xfId="3134"/>
    <cellStyle name="Обычный 2 9 2" xfId="3135"/>
    <cellStyle name="Обычный 2 9 3" xfId="3136"/>
    <cellStyle name="Обычный 2_08" xfId="3137"/>
    <cellStyle name="Обычный 20" xfId="3138"/>
    <cellStyle name="Обычный 20 2" xfId="3139"/>
    <cellStyle name="Обычный 20 3" xfId="3140"/>
    <cellStyle name="Обычный 21" xfId="3141"/>
    <cellStyle name="Обычный 22" xfId="3142"/>
    <cellStyle name="Обычный 23" xfId="3143"/>
    <cellStyle name="Обычный 24" xfId="3144"/>
    <cellStyle name="Обычный 25" xfId="3145"/>
    <cellStyle name="Обычный 26" xfId="3146"/>
    <cellStyle name="Обычный 27" xfId="3147"/>
    <cellStyle name="Обычный 28" xfId="3148"/>
    <cellStyle name="Обычный 29" xfId="3149"/>
    <cellStyle name="Обычный 3" xfId="3150"/>
    <cellStyle name="Обычный 3 10" xfId="3151"/>
    <cellStyle name="Обычный 3 2" xfId="3152"/>
    <cellStyle name="Обычный 3 2 2" xfId="3153"/>
    <cellStyle name="Обычный 3 2 2 2" xfId="3154"/>
    <cellStyle name="Обычный 3 2 2 2 2" xfId="3155"/>
    <cellStyle name="Обычный 3 2 2 2 2 2" xfId="3156"/>
    <cellStyle name="Обычный 3 2 2 2 3" xfId="3157"/>
    <cellStyle name="Обычный 3 2 2 2 4" xfId="3158"/>
    <cellStyle name="Обычный 3 2 2 2 5" xfId="3159"/>
    <cellStyle name="Обычный 3 2 2 3" xfId="3160"/>
    <cellStyle name="Обычный 3 2 2 3 2" xfId="3161"/>
    <cellStyle name="Обычный 3 2 2 4" xfId="3162"/>
    <cellStyle name="Обычный 3 2 2 5" xfId="3163"/>
    <cellStyle name="Обычный 3 2 2 6" xfId="3164"/>
    <cellStyle name="Обычный 3 2 3" xfId="3165"/>
    <cellStyle name="Обычный 3 2 3 2" xfId="3166"/>
    <cellStyle name="Обычный 3 2 3 2 2" xfId="3167"/>
    <cellStyle name="Обычный 3 2 3 2 2 2" xfId="3168"/>
    <cellStyle name="Обычный 3 2 3 2 3" xfId="3169"/>
    <cellStyle name="Обычный 3 2 3 2 4" xfId="3170"/>
    <cellStyle name="Обычный 3 2 3 2 4 2" xfId="3171"/>
    <cellStyle name="Обычный 3 2 3 2 5" xfId="3172"/>
    <cellStyle name="Обычный 3 2 3 2_сверка" xfId="3173"/>
    <cellStyle name="Обычный 3 2 3 3" xfId="3174"/>
    <cellStyle name="Обычный 3 2 3 3 2" xfId="3175"/>
    <cellStyle name="Обычный 3 2 3 4" xfId="3176"/>
    <cellStyle name="Обычный 3 2 3 5" xfId="3177"/>
    <cellStyle name="Обычный 3 2 3 5 2" xfId="3178"/>
    <cellStyle name="Обычный 3 2 3 6" xfId="3179"/>
    <cellStyle name="Обычный 3 2 3 7" xfId="3180"/>
    <cellStyle name="Обычный 3 2 3_сверка" xfId="3181"/>
    <cellStyle name="Обычный 3 2 4" xfId="3182"/>
    <cellStyle name="Обычный 3 2 4 2" xfId="3183"/>
    <cellStyle name="Обычный 3 2 4 3" xfId="3184"/>
    <cellStyle name="Обычный 3 2 5" xfId="3185"/>
    <cellStyle name="Обычный 3 2 5 2" xfId="3186"/>
    <cellStyle name="Обычный 3 2 6" xfId="3187"/>
    <cellStyle name="Обычный 3 2 7" xfId="3188"/>
    <cellStyle name="Обычный 3 3" xfId="3189"/>
    <cellStyle name="Обычный 3 3 2" xfId="3190"/>
    <cellStyle name="Обычный 3 3 2 2" xfId="3191"/>
    <cellStyle name="Обычный 3 3 2 2 2" xfId="3192"/>
    <cellStyle name="Обычный 3 3 2 3" xfId="3193"/>
    <cellStyle name="Обычный 3 3 2 4" xfId="3194"/>
    <cellStyle name="Обычный 3 3 2 5" xfId="3195"/>
    <cellStyle name="Обычный 3 3 3" xfId="3196"/>
    <cellStyle name="Обычный 3 3 3 2" xfId="3197"/>
    <cellStyle name="Обычный 3 3 3 3" xfId="3198"/>
    <cellStyle name="Обычный 3 3 4" xfId="3199"/>
    <cellStyle name="Обычный 3 3 5" xfId="3200"/>
    <cellStyle name="Обычный 3 3 6" xfId="3201"/>
    <cellStyle name="Обычный 3 4" xfId="3202"/>
    <cellStyle name="Обычный 3 4 2" xfId="3203"/>
    <cellStyle name="Обычный 3 4 2 2" xfId="3204"/>
    <cellStyle name="Обычный 3 4 3" xfId="3205"/>
    <cellStyle name="Обычный 3 4 4" xfId="3206"/>
    <cellStyle name="Обычный 3 4 5" xfId="3207"/>
    <cellStyle name="Обычный 3 4_сверка" xfId="3208"/>
    <cellStyle name="Обычный 3 5" xfId="3209"/>
    <cellStyle name="Обычный 3 5 2" xfId="3210"/>
    <cellStyle name="Обычный 3 5 3" xfId="3211"/>
    <cellStyle name="Обычный 3 5 4" xfId="3212"/>
    <cellStyle name="Обычный 3 5_сверка" xfId="3213"/>
    <cellStyle name="Обычный 3 6" xfId="3214"/>
    <cellStyle name="Обычный 3 6 2" xfId="3215"/>
    <cellStyle name="Обычный 3 7" xfId="3216"/>
    <cellStyle name="Обычный 3 8" xfId="3217"/>
    <cellStyle name="Обычный 3 9" xfId="3218"/>
    <cellStyle name="Обычный 3_08" xfId="3219"/>
    <cellStyle name="Обычный 30" xfId="3220"/>
    <cellStyle name="Обычный 31" xfId="3221"/>
    <cellStyle name="Обычный 32" xfId="3222"/>
    <cellStyle name="Обычный 33" xfId="3223"/>
    <cellStyle name="Обычный 34" xfId="3224"/>
    <cellStyle name="Обычный 35" xfId="3225"/>
    <cellStyle name="Обычный 36" xfId="3226"/>
    <cellStyle name="Обычный 37" xfId="3227"/>
    <cellStyle name="Обычный 38" xfId="3228"/>
    <cellStyle name="Обычный 39" xfId="3229"/>
    <cellStyle name="Обычный 4" xfId="3230"/>
    <cellStyle name="Обычный 4 10" xfId="3231"/>
    <cellStyle name="Обычный 4 11" xfId="3232"/>
    <cellStyle name="Обычный 4 12" xfId="3233"/>
    <cellStyle name="Обычный 4 13" xfId="3234"/>
    <cellStyle name="Обычный 4 2" xfId="3235"/>
    <cellStyle name="Обычный 4 2 2" xfId="3236"/>
    <cellStyle name="Обычный 4 2 2 2" xfId="3237"/>
    <cellStyle name="Обычный 4 2 2 2 2" xfId="3238"/>
    <cellStyle name="Обычный 4 2 2 3" xfId="3239"/>
    <cellStyle name="Обычный 4 2 2 4" xfId="3240"/>
    <cellStyle name="Обычный 4 2 2 5" xfId="3241"/>
    <cellStyle name="Обычный 4 2 3" xfId="3242"/>
    <cellStyle name="Обычный 4 2 3 2" xfId="3243"/>
    <cellStyle name="Обычный 4 2 3 2 2" xfId="3244"/>
    <cellStyle name="Обычный 4 2 3 3" xfId="3245"/>
    <cellStyle name="Обычный 4 2 3 4" xfId="3246"/>
    <cellStyle name="Обычный 4 2 3 5" xfId="3247"/>
    <cellStyle name="Обычный 4 2 3_сверка" xfId="3248"/>
    <cellStyle name="Обычный 4 2 4" xfId="3249"/>
    <cellStyle name="Обычный 4 2 4 2" xfId="3250"/>
    <cellStyle name="Обычный 4 2 5" xfId="3251"/>
    <cellStyle name="Обычный 4 2 5 2" xfId="3252"/>
    <cellStyle name="Обычный 4 2 6" xfId="3253"/>
    <cellStyle name="Обычный 4 2 7" xfId="3254"/>
    <cellStyle name="Обычный 4 2 8" xfId="3255"/>
    <cellStyle name="Обычный 4 2_08" xfId="3256"/>
    <cellStyle name="Обычный 4 3" xfId="3257"/>
    <cellStyle name="Обычный 4 3 2" xfId="3258"/>
    <cellStyle name="Обычный 4 3 2 2" xfId="3259"/>
    <cellStyle name="Обычный 4 3 2 2 2" xfId="3260"/>
    <cellStyle name="Обычный 4 3 2 3" xfId="3261"/>
    <cellStyle name="Обычный 4 3 2 4" xfId="3262"/>
    <cellStyle name="Обычный 4 3 2 5" xfId="3263"/>
    <cellStyle name="Обычный 4 3 3" xfId="3264"/>
    <cellStyle name="Обычный 4 3 4" xfId="3265"/>
    <cellStyle name="Обычный 4 3 5" xfId="3266"/>
    <cellStyle name="Обычный 4 4" xfId="3267"/>
    <cellStyle name="Обычный 4 4 2" xfId="3268"/>
    <cellStyle name="Обычный 4 4 3" xfId="3269"/>
    <cellStyle name="Обычный 4 4 4" xfId="3270"/>
    <cellStyle name="Обычный 4 4_сверка" xfId="3271"/>
    <cellStyle name="Обычный 4 5" xfId="3272"/>
    <cellStyle name="Обычный 4 5 2" xfId="3273"/>
    <cellStyle name="Обычный 4 5 2 2" xfId="3274"/>
    <cellStyle name="Обычный 4 5 3" xfId="3275"/>
    <cellStyle name="Обычный 4 5 4" xfId="3276"/>
    <cellStyle name="Обычный 4 6" xfId="3277"/>
    <cellStyle name="Обычный 4 6 2" xfId="3278"/>
    <cellStyle name="Обычный 4 7" xfId="3279"/>
    <cellStyle name="Обычный 4 8" xfId="3280"/>
    <cellStyle name="Обычный 4 9" xfId="3281"/>
    <cellStyle name="Обычный 4_08" xfId="3282"/>
    <cellStyle name="Обычный 40" xfId="3283"/>
    <cellStyle name="Обычный 41" xfId="3284"/>
    <cellStyle name="Обычный 42" xfId="3285"/>
    <cellStyle name="Обычный 43" xfId="3286"/>
    <cellStyle name="Обычный 44" xfId="3287"/>
    <cellStyle name="Обычный 45" xfId="3288"/>
    <cellStyle name="Обычный 46" xfId="3289"/>
    <cellStyle name="Обычный 47" xfId="3290"/>
    <cellStyle name="Обычный 48" xfId="3291"/>
    <cellStyle name="Обычный 49" xfId="3292"/>
    <cellStyle name="Обычный 5" xfId="3293"/>
    <cellStyle name="Обычный 5 2" xfId="3294"/>
    <cellStyle name="Обычный 5 2 2" xfId="3295"/>
    <cellStyle name="Обычный 5 2 2 2" xfId="3296"/>
    <cellStyle name="Обычный 5 2 2 3" xfId="3297"/>
    <cellStyle name="Обычный 5 2 2 4" xfId="3298"/>
    <cellStyle name="Обычный 5 2 3" xfId="3299"/>
    <cellStyle name="Обычный 5 2 3 2" xfId="3300"/>
    <cellStyle name="Обычный 5 2 3 3" xfId="3301"/>
    <cellStyle name="Обычный 5 2 4" xfId="3302"/>
    <cellStyle name="Обычный 5 2 5" xfId="3303"/>
    <cellStyle name="Обычный 5 2 6" xfId="3304"/>
    <cellStyle name="Обычный 5 3" xfId="3305"/>
    <cellStyle name="Обычный 5 3 2" xfId="3306"/>
    <cellStyle name="Обычный 5 3 2 2" xfId="3307"/>
    <cellStyle name="Обычный 5 3 3" xfId="3308"/>
    <cellStyle name="Обычный 5 3 4" xfId="3309"/>
    <cellStyle name="Обычный 5 3 5" xfId="3310"/>
    <cellStyle name="Обычный 5 4" xfId="3311"/>
    <cellStyle name="Обычный 5 4 2" xfId="3312"/>
    <cellStyle name="Обычный 5 4 3" xfId="3313"/>
    <cellStyle name="Обычный 5 4 4" xfId="3314"/>
    <cellStyle name="Обычный 5 5" xfId="3315"/>
    <cellStyle name="Обычный 5 5 2" xfId="3316"/>
    <cellStyle name="Обычный 5 5 3" xfId="3317"/>
    <cellStyle name="Обычный 5 5_сверка" xfId="3318"/>
    <cellStyle name="Обычный 5 6" xfId="3319"/>
    <cellStyle name="Обычный 5 6 2" xfId="3320"/>
    <cellStyle name="Обычный 5 6_сверка" xfId="3321"/>
    <cellStyle name="Обычный 5 7" xfId="3322"/>
    <cellStyle name="Обычный 5 8" xfId="3323"/>
    <cellStyle name="Обычный 5 9" xfId="3324"/>
    <cellStyle name="Обычный 5_08" xfId="3325"/>
    <cellStyle name="Обычный 50" xfId="3326"/>
    <cellStyle name="Обычный 51" xfId="3327"/>
    <cellStyle name="Обычный 52" xfId="3328"/>
    <cellStyle name="Обычный 53" xfId="3329"/>
    <cellStyle name="Обычный 54" xfId="3330"/>
    <cellStyle name="Обычный 55" xfId="3331"/>
    <cellStyle name="Обычный 56" xfId="3332"/>
    <cellStyle name="Обычный 57" xfId="3333"/>
    <cellStyle name="Обычный 58" xfId="3334"/>
    <cellStyle name="Обычный 59" xfId="3335"/>
    <cellStyle name="Обычный 6" xfId="3336"/>
    <cellStyle name="Обычный 6 2" xfId="3337"/>
    <cellStyle name="Обычный 6 2 2" xfId="3338"/>
    <cellStyle name="Обычный 6 2 2 2" xfId="3339"/>
    <cellStyle name="Обычный 6 2 2 3" xfId="3340"/>
    <cellStyle name="Обычный 6 2 2 4" xfId="3341"/>
    <cellStyle name="Обычный 6 2 2 4 2" xfId="3342"/>
    <cellStyle name="Обычный 6 2 2 5" xfId="3343"/>
    <cellStyle name="Обычный 6 2 2_сверка" xfId="3344"/>
    <cellStyle name="Обычный 6 2 3" xfId="3345"/>
    <cellStyle name="Обычный 6 2 4" xfId="3346"/>
    <cellStyle name="Обычный 6 2 5" xfId="3347"/>
    <cellStyle name="Обычный 6 2 5 2" xfId="3348"/>
    <cellStyle name="Обычный 6 2 6" xfId="3349"/>
    <cellStyle name="Обычный 6 2 7" xfId="3350"/>
    <cellStyle name="Обычный 6 2_сверка" xfId="3351"/>
    <cellStyle name="Обычный 6 3" xfId="3352"/>
    <cellStyle name="Обычный 6 3 2" xfId="3353"/>
    <cellStyle name="Обычный 6 3 3" xfId="3354"/>
    <cellStyle name="Обычный 6 3 4" xfId="3355"/>
    <cellStyle name="Обычный 6 4" xfId="3356"/>
    <cellStyle name="Обычный 6 4 2" xfId="3357"/>
    <cellStyle name="Обычный 6 5" xfId="3358"/>
    <cellStyle name="Обычный 6 5 2" xfId="3359"/>
    <cellStyle name="Обычный 6 6" xfId="3360"/>
    <cellStyle name="Обычный 6 7" xfId="3361"/>
    <cellStyle name="Обычный 60" xfId="3362"/>
    <cellStyle name="Обычный 61" xfId="3363"/>
    <cellStyle name="Обычный 62" xfId="3364"/>
    <cellStyle name="Обычный 63" xfId="3365"/>
    <cellStyle name="Обычный 64" xfId="3366"/>
    <cellStyle name="Обычный 65" xfId="3367"/>
    <cellStyle name="Обычный 66" xfId="3368"/>
    <cellStyle name="Обычный 67" xfId="3369"/>
    <cellStyle name="Обычный 68" xfId="3370"/>
    <cellStyle name="Обычный 68 2" xfId="3371"/>
    <cellStyle name="Обычный 69" xfId="3372"/>
    <cellStyle name="Обычный 7" xfId="3373"/>
    <cellStyle name="Обычный 7 2" xfId="3374"/>
    <cellStyle name="Обычный 7 2 2" xfId="3375"/>
    <cellStyle name="Обычный 7 2 2 2" xfId="3376"/>
    <cellStyle name="Обычный 7 2 3" xfId="3377"/>
    <cellStyle name="Обычный 7 2 4" xfId="3378"/>
    <cellStyle name="Обычный 7 2 5" xfId="3379"/>
    <cellStyle name="Обычный 7 3" xfId="3380"/>
    <cellStyle name="Обычный 7 3 2" xfId="3381"/>
    <cellStyle name="Обычный 7 3 3" xfId="3382"/>
    <cellStyle name="Обычный 7 4" xfId="3383"/>
    <cellStyle name="Обычный 7 5" xfId="3384"/>
    <cellStyle name="Обычный 7 6" xfId="3385"/>
    <cellStyle name="Обычный 7 7" xfId="3386"/>
    <cellStyle name="Обычный 70" xfId="3387"/>
    <cellStyle name="Обычный 71" xfId="3388"/>
    <cellStyle name="Обычный 72" xfId="3389"/>
    <cellStyle name="Обычный 73" xfId="3390"/>
    <cellStyle name="Обычный 74" xfId="3391"/>
    <cellStyle name="Обычный 75" xfId="3392"/>
    <cellStyle name="Обычный 76" xfId="3393"/>
    <cellStyle name="Обычный 77" xfId="3394"/>
    <cellStyle name="Обычный 77 2" xfId="3395"/>
    <cellStyle name="Обычный 78" xfId="3396"/>
    <cellStyle name="Обычный 79" xfId="3397"/>
    <cellStyle name="Обычный 8" xfId="3398"/>
    <cellStyle name="Обычный 8 2" xfId="3399"/>
    <cellStyle name="Обычный 8 2 2" xfId="3400"/>
    <cellStyle name="Обычный 8 2 2 2" xfId="3401"/>
    <cellStyle name="Обычный 8 2 3" xfId="3402"/>
    <cellStyle name="Обычный 8 2 4" xfId="3403"/>
    <cellStyle name="Обычный 8 3" xfId="3404"/>
    <cellStyle name="Обычный 8 3 2" xfId="3405"/>
    <cellStyle name="Обычный 8 4" xfId="3406"/>
    <cellStyle name="Обычный 80" xfId="3407"/>
    <cellStyle name="Обычный 81" xfId="3408"/>
    <cellStyle name="Обычный 82" xfId="3409"/>
    <cellStyle name="Обычный 83" xfId="3410"/>
    <cellStyle name="Обычный 84" xfId="3411"/>
    <cellStyle name="Обычный 85" xfId="3412"/>
    <cellStyle name="Обычный 86" xfId="3413"/>
    <cellStyle name="Обычный 87" xfId="3414"/>
    <cellStyle name="Обычный 88" xfId="3415"/>
    <cellStyle name="Обычный 89" xfId="3416"/>
    <cellStyle name="Обычный 9" xfId="3417"/>
    <cellStyle name="Обычный 9 2" xfId="3418"/>
    <cellStyle name="Обычный 9 2 2" xfId="3419"/>
    <cellStyle name="Обычный 9 2 2 2" xfId="3420"/>
    <cellStyle name="Обычный 9 2 3" xfId="3421"/>
    <cellStyle name="Обычный 9 2 4" xfId="3422"/>
    <cellStyle name="Обычный 9 3" xfId="3423"/>
    <cellStyle name="Обычный 9 4" xfId="3424"/>
    <cellStyle name="Обычный 9 5" xfId="3425"/>
    <cellStyle name="Обычный 9 5 2" xfId="3426"/>
    <cellStyle name="Обычный 9 6" xfId="3427"/>
    <cellStyle name="Обычный 9 7" xfId="3428"/>
    <cellStyle name="Обычный 9_сверка" xfId="3429"/>
    <cellStyle name="Обычный 90" xfId="3430"/>
    <cellStyle name="Обычный 91" xfId="3431"/>
    <cellStyle name="Плохой 10" xfId="3432"/>
    <cellStyle name="Плохой 10 2" xfId="3433"/>
    <cellStyle name="Плохой 10 3" xfId="3434"/>
    <cellStyle name="Плохой 11" xfId="3435"/>
    <cellStyle name="Плохой 12" xfId="3436"/>
    <cellStyle name="Плохой 2" xfId="3437"/>
    <cellStyle name="Плохой 2 2" xfId="3438"/>
    <cellStyle name="Плохой 2 2 2" xfId="3439"/>
    <cellStyle name="Плохой 2 2 3" xfId="3440"/>
    <cellStyle name="Плохой 2 3" xfId="3441"/>
    <cellStyle name="Плохой 2 3 2" xfId="3442"/>
    <cellStyle name="Плохой 2 4" xfId="3443"/>
    <cellStyle name="Плохой 2 4 2" xfId="3444"/>
    <cellStyle name="Плохой 2 5" xfId="3445"/>
    <cellStyle name="Плохой 2 6" xfId="3446"/>
    <cellStyle name="Плохой 2_08" xfId="3447"/>
    <cellStyle name="Плохой 3" xfId="3448"/>
    <cellStyle name="Плохой 3 2" xfId="3449"/>
    <cellStyle name="Плохой 3 2 2" xfId="3450"/>
    <cellStyle name="Плохой 3 2 3" xfId="3451"/>
    <cellStyle name="Плохой 3 3" xfId="3452"/>
    <cellStyle name="Плохой 3 4" xfId="3453"/>
    <cellStyle name="Плохой 4" xfId="3454"/>
    <cellStyle name="Плохой 4 2" xfId="3455"/>
    <cellStyle name="Плохой 4 2 2" xfId="3456"/>
    <cellStyle name="Плохой 4 2 3" xfId="3457"/>
    <cellStyle name="Плохой 4 3" xfId="3458"/>
    <cellStyle name="Плохой 4 4" xfId="3459"/>
    <cellStyle name="Плохой 5" xfId="3460"/>
    <cellStyle name="Плохой 5 2" xfId="3461"/>
    <cellStyle name="Плохой 5 2 2" xfId="3462"/>
    <cellStyle name="Плохой 5 2 3" xfId="3463"/>
    <cellStyle name="Плохой 5 3" xfId="3464"/>
    <cellStyle name="Плохой 5 4" xfId="3465"/>
    <cellStyle name="Плохой 6" xfId="3466"/>
    <cellStyle name="Плохой 6 2" xfId="3467"/>
    <cellStyle name="Плохой 6 2 2" xfId="3468"/>
    <cellStyle name="Плохой 6 2 3" xfId="3469"/>
    <cellStyle name="Плохой 6 3" xfId="3470"/>
    <cellStyle name="Плохой 6 4" xfId="3471"/>
    <cellStyle name="Плохой 7" xfId="3472"/>
    <cellStyle name="Плохой 7 2" xfId="3473"/>
    <cellStyle name="Плохой 7 2 2" xfId="3474"/>
    <cellStyle name="Плохой 7 2 3" xfId="3475"/>
    <cellStyle name="Плохой 7 3" xfId="3476"/>
    <cellStyle name="Плохой 7 4" xfId="3477"/>
    <cellStyle name="Плохой 8" xfId="3478"/>
    <cellStyle name="Плохой 8 2" xfId="3479"/>
    <cellStyle name="Плохой 8 2 2" xfId="3480"/>
    <cellStyle name="Плохой 8 2 3" xfId="3481"/>
    <cellStyle name="Плохой 8 3" xfId="3482"/>
    <cellStyle name="Плохой 8 4" xfId="3483"/>
    <cellStyle name="Плохой 9" xfId="3484"/>
    <cellStyle name="Плохой 9 2" xfId="3485"/>
    <cellStyle name="Плохой 9 2 2" xfId="3486"/>
    <cellStyle name="Плохой 9 2 3" xfId="3487"/>
    <cellStyle name="Плохой 9 3" xfId="3488"/>
    <cellStyle name="Плохой 9 4" xfId="3489"/>
    <cellStyle name="По центру с переносом" xfId="3490"/>
    <cellStyle name="По центру с переносом 2" xfId="3491"/>
    <cellStyle name="По центру с переносом 3" xfId="3492"/>
    <cellStyle name="По ширине с переносом" xfId="3493"/>
    <cellStyle name="По ширине с переносом 2" xfId="3494"/>
    <cellStyle name="По ширине с переносом 3" xfId="3495"/>
    <cellStyle name="Поле ввода" xfId="3496"/>
    <cellStyle name="Поле ввода 2" xfId="3497"/>
    <cellStyle name="Поле ввода 3" xfId="3498"/>
    <cellStyle name="Пояснение 10" xfId="3499"/>
    <cellStyle name="Пояснение 10 2" xfId="3500"/>
    <cellStyle name="Пояснение 10 3" xfId="3501"/>
    <cellStyle name="Пояснение 11" xfId="3502"/>
    <cellStyle name="Пояснение 2" xfId="3503"/>
    <cellStyle name="Пояснение 2 2" xfId="3504"/>
    <cellStyle name="Пояснение 2 2 2" xfId="3505"/>
    <cellStyle name="Пояснение 2 2 3" xfId="3506"/>
    <cellStyle name="Пояснение 2 3" xfId="3507"/>
    <cellStyle name="Пояснение 2 3 2" xfId="3508"/>
    <cellStyle name="Пояснение 2 4" xfId="3509"/>
    <cellStyle name="Пояснение 2 4 2" xfId="3510"/>
    <cellStyle name="Пояснение 2 5" xfId="3511"/>
    <cellStyle name="Пояснение 2 6" xfId="3512"/>
    <cellStyle name="Пояснение 2_08" xfId="3513"/>
    <cellStyle name="Пояснение 3" xfId="3514"/>
    <cellStyle name="Пояснение 3 2" xfId="3515"/>
    <cellStyle name="Пояснение 3 2 2" xfId="3516"/>
    <cellStyle name="Пояснение 3 2 3" xfId="3517"/>
    <cellStyle name="Пояснение 3 3" xfId="3518"/>
    <cellStyle name="Пояснение 3 4" xfId="3519"/>
    <cellStyle name="Пояснение 4" xfId="3520"/>
    <cellStyle name="Пояснение 4 2" xfId="3521"/>
    <cellStyle name="Пояснение 4 2 2" xfId="3522"/>
    <cellStyle name="Пояснение 4 2 3" xfId="3523"/>
    <cellStyle name="Пояснение 4 3" xfId="3524"/>
    <cellStyle name="Пояснение 4 4" xfId="3525"/>
    <cellStyle name="Пояснение 5" xfId="3526"/>
    <cellStyle name="Пояснение 5 2" xfId="3527"/>
    <cellStyle name="Пояснение 5 2 2" xfId="3528"/>
    <cellStyle name="Пояснение 5 2 3" xfId="3529"/>
    <cellStyle name="Пояснение 5 3" xfId="3530"/>
    <cellStyle name="Пояснение 5 4" xfId="3531"/>
    <cellStyle name="Пояснение 6" xfId="3532"/>
    <cellStyle name="Пояснение 6 2" xfId="3533"/>
    <cellStyle name="Пояснение 6 2 2" xfId="3534"/>
    <cellStyle name="Пояснение 6 2 3" xfId="3535"/>
    <cellStyle name="Пояснение 6 3" xfId="3536"/>
    <cellStyle name="Пояснение 6 4" xfId="3537"/>
    <cellStyle name="Пояснение 7" xfId="3538"/>
    <cellStyle name="Пояснение 7 2" xfId="3539"/>
    <cellStyle name="Пояснение 7 2 2" xfId="3540"/>
    <cellStyle name="Пояснение 7 2 3" xfId="3541"/>
    <cellStyle name="Пояснение 7 3" xfId="3542"/>
    <cellStyle name="Пояснение 7 4" xfId="3543"/>
    <cellStyle name="Пояснение 8" xfId="3544"/>
    <cellStyle name="Пояснение 8 2" xfId="3545"/>
    <cellStyle name="Пояснение 8 2 2" xfId="3546"/>
    <cellStyle name="Пояснение 8 2 3" xfId="3547"/>
    <cellStyle name="Пояснение 8 3" xfId="3548"/>
    <cellStyle name="Пояснение 8 4" xfId="3549"/>
    <cellStyle name="Пояснение 9" xfId="3550"/>
    <cellStyle name="Пояснение 9 2" xfId="3551"/>
    <cellStyle name="Пояснение 9 2 2" xfId="3552"/>
    <cellStyle name="Пояснение 9 2 3" xfId="3553"/>
    <cellStyle name="Пояснение 9 3" xfId="3554"/>
    <cellStyle name="Пояснение 9 4" xfId="3555"/>
    <cellStyle name="Примечание 10" xfId="3556"/>
    <cellStyle name="Примечание 10 2" xfId="3557"/>
    <cellStyle name="Примечание 10 2 2" xfId="3558"/>
    <cellStyle name="Примечание 10 2 3" xfId="3559"/>
    <cellStyle name="Примечание 10 3" xfId="3560"/>
    <cellStyle name="Примечание 10 4" xfId="3561"/>
    <cellStyle name="Примечание 10_46EE.2011(v1.0)" xfId="3562"/>
    <cellStyle name="Примечание 11" xfId="3563"/>
    <cellStyle name="Примечание 11 2" xfId="3564"/>
    <cellStyle name="Примечание 11 2 2" xfId="3565"/>
    <cellStyle name="Примечание 11 2 3" xfId="3566"/>
    <cellStyle name="Примечание 11 3" xfId="3567"/>
    <cellStyle name="Примечание 11 4" xfId="3568"/>
    <cellStyle name="Примечание 11_46EE.2011(v1.0)" xfId="3569"/>
    <cellStyle name="Примечание 12" xfId="3570"/>
    <cellStyle name="Примечание 12 2" xfId="3571"/>
    <cellStyle name="Примечание 12 2 2" xfId="3572"/>
    <cellStyle name="Примечание 12 2 3" xfId="3573"/>
    <cellStyle name="Примечание 12 3" xfId="3574"/>
    <cellStyle name="Примечание 12 4" xfId="3575"/>
    <cellStyle name="Примечание 12_46EE.2011(v1.0)" xfId="3576"/>
    <cellStyle name="Примечание 13" xfId="3577"/>
    <cellStyle name="Примечание 13 2" xfId="3578"/>
    <cellStyle name="Примечание 13 3" xfId="3579"/>
    <cellStyle name="Примечание 14" xfId="3580"/>
    <cellStyle name="Примечание 14 2" xfId="3581"/>
    <cellStyle name="Примечание 14 3" xfId="3582"/>
    <cellStyle name="Примечание 15" xfId="3583"/>
    <cellStyle name="Примечание 16" xfId="3584"/>
    <cellStyle name="Примечание 17" xfId="3585"/>
    <cellStyle name="Примечание 18" xfId="3586"/>
    <cellStyle name="Примечание 19" xfId="3587"/>
    <cellStyle name="Примечание 2" xfId="3588"/>
    <cellStyle name="Примечание 2 10" xfId="3589"/>
    <cellStyle name="Примечание 2 10 2" xfId="3590"/>
    <cellStyle name="Примечание 2 11" xfId="3591"/>
    <cellStyle name="Примечание 2 12" xfId="3592"/>
    <cellStyle name="Примечание 2 2" xfId="3593"/>
    <cellStyle name="Примечание 2 2 2" xfId="3594"/>
    <cellStyle name="Примечание 2 2 3" xfId="3595"/>
    <cellStyle name="Примечание 2 3" xfId="3596"/>
    <cellStyle name="Примечание 2 3 2" xfId="3597"/>
    <cellStyle name="Примечание 2 3 3" xfId="3598"/>
    <cellStyle name="Примечание 2 4" xfId="3599"/>
    <cellStyle name="Примечание 2 4 2" xfId="3600"/>
    <cellStyle name="Примечание 2 4 3" xfId="3601"/>
    <cellStyle name="Примечание 2 5" xfId="3602"/>
    <cellStyle name="Примечание 2 5 2" xfId="3603"/>
    <cellStyle name="Примечание 2 5 3" xfId="3604"/>
    <cellStyle name="Примечание 2 6" xfId="3605"/>
    <cellStyle name="Примечание 2 6 2" xfId="3606"/>
    <cellStyle name="Примечание 2 6 3" xfId="3607"/>
    <cellStyle name="Примечание 2 7" xfId="3608"/>
    <cellStyle name="Примечание 2 7 2" xfId="3609"/>
    <cellStyle name="Примечание 2 7 3" xfId="3610"/>
    <cellStyle name="Примечание 2 8" xfId="3611"/>
    <cellStyle name="Примечание 2 8 2" xfId="3612"/>
    <cellStyle name="Примечание 2 8 3" xfId="3613"/>
    <cellStyle name="Примечание 2 9" xfId="3614"/>
    <cellStyle name="Примечание 2 9 2" xfId="3615"/>
    <cellStyle name="Примечание 2_08" xfId="3616"/>
    <cellStyle name="Примечание 20" xfId="3617"/>
    <cellStyle name="Примечание 21" xfId="3618"/>
    <cellStyle name="Примечание 22" xfId="3619"/>
    <cellStyle name="Примечание 23" xfId="3620"/>
    <cellStyle name="Примечание 24" xfId="3621"/>
    <cellStyle name="Примечание 25" xfId="3622"/>
    <cellStyle name="Примечание 26" xfId="3623"/>
    <cellStyle name="Примечание 27" xfId="3624"/>
    <cellStyle name="Примечание 28" xfId="3625"/>
    <cellStyle name="Примечание 29" xfId="3626"/>
    <cellStyle name="Примечание 3" xfId="3627"/>
    <cellStyle name="Примечание 3 10" xfId="3628"/>
    <cellStyle name="Примечание 3 2" xfId="3629"/>
    <cellStyle name="Примечание 3 2 2" xfId="3630"/>
    <cellStyle name="Примечание 3 2 3" xfId="3631"/>
    <cellStyle name="Примечание 3 3" xfId="3632"/>
    <cellStyle name="Примечание 3 3 2" xfId="3633"/>
    <cellStyle name="Примечание 3 3 3" xfId="3634"/>
    <cellStyle name="Примечание 3 4" xfId="3635"/>
    <cellStyle name="Примечание 3 4 2" xfId="3636"/>
    <cellStyle name="Примечание 3 4 3" xfId="3637"/>
    <cellStyle name="Примечание 3 5" xfId="3638"/>
    <cellStyle name="Примечание 3 5 2" xfId="3639"/>
    <cellStyle name="Примечание 3 5 3" xfId="3640"/>
    <cellStyle name="Примечание 3 6" xfId="3641"/>
    <cellStyle name="Примечание 3 6 2" xfId="3642"/>
    <cellStyle name="Примечание 3 6 3" xfId="3643"/>
    <cellStyle name="Примечание 3 7" xfId="3644"/>
    <cellStyle name="Примечание 3 7 2" xfId="3645"/>
    <cellStyle name="Примечание 3 7 3" xfId="3646"/>
    <cellStyle name="Примечание 3 8" xfId="3647"/>
    <cellStyle name="Примечание 3 8 2" xfId="3648"/>
    <cellStyle name="Примечание 3 8 3" xfId="3649"/>
    <cellStyle name="Примечание 3 9" xfId="3650"/>
    <cellStyle name="Примечание 3_46EE.2011(v1.0)" xfId="3651"/>
    <cellStyle name="Примечание 30" xfId="3652"/>
    <cellStyle name="Примечание 31" xfId="3653"/>
    <cellStyle name="Примечание 32" xfId="3654"/>
    <cellStyle name="Примечание 33" xfId="3655"/>
    <cellStyle name="Примечание 34" xfId="3656"/>
    <cellStyle name="Примечание 35" xfId="3657"/>
    <cellStyle name="Примечание 36" xfId="3658"/>
    <cellStyle name="Примечание 37" xfId="3659"/>
    <cellStyle name="Примечание 4" xfId="3660"/>
    <cellStyle name="Примечание 4 10" xfId="3661"/>
    <cellStyle name="Примечание 4 2" xfId="3662"/>
    <cellStyle name="Примечание 4 2 2" xfId="3663"/>
    <cellStyle name="Примечание 4 2 3" xfId="3664"/>
    <cellStyle name="Примечание 4 3" xfId="3665"/>
    <cellStyle name="Примечание 4 3 2" xfId="3666"/>
    <cellStyle name="Примечание 4 3 3" xfId="3667"/>
    <cellStyle name="Примечание 4 4" xfId="3668"/>
    <cellStyle name="Примечание 4 4 2" xfId="3669"/>
    <cellStyle name="Примечание 4 4 3" xfId="3670"/>
    <cellStyle name="Примечание 4 5" xfId="3671"/>
    <cellStyle name="Примечание 4 5 2" xfId="3672"/>
    <cellStyle name="Примечание 4 5 3" xfId="3673"/>
    <cellStyle name="Примечание 4 6" xfId="3674"/>
    <cellStyle name="Примечание 4 6 2" xfId="3675"/>
    <cellStyle name="Примечание 4 6 3" xfId="3676"/>
    <cellStyle name="Примечание 4 7" xfId="3677"/>
    <cellStyle name="Примечание 4 7 2" xfId="3678"/>
    <cellStyle name="Примечание 4 7 3" xfId="3679"/>
    <cellStyle name="Примечание 4 8" xfId="3680"/>
    <cellStyle name="Примечание 4 8 2" xfId="3681"/>
    <cellStyle name="Примечание 4 8 3" xfId="3682"/>
    <cellStyle name="Примечание 4 9" xfId="3683"/>
    <cellStyle name="Примечание 4_46EE.2011(v1.0)" xfId="3684"/>
    <cellStyle name="Примечание 5" xfId="3685"/>
    <cellStyle name="Примечание 5 10" xfId="3686"/>
    <cellStyle name="Примечание 5 2" xfId="3687"/>
    <cellStyle name="Примечание 5 2 2" xfId="3688"/>
    <cellStyle name="Примечание 5 2 3" xfId="3689"/>
    <cellStyle name="Примечание 5 3" xfId="3690"/>
    <cellStyle name="Примечание 5 3 2" xfId="3691"/>
    <cellStyle name="Примечание 5 3 3" xfId="3692"/>
    <cellStyle name="Примечание 5 4" xfId="3693"/>
    <cellStyle name="Примечание 5 4 2" xfId="3694"/>
    <cellStyle name="Примечание 5 4 3" xfId="3695"/>
    <cellStyle name="Примечание 5 5" xfId="3696"/>
    <cellStyle name="Примечание 5 5 2" xfId="3697"/>
    <cellStyle name="Примечание 5 5 3" xfId="3698"/>
    <cellStyle name="Примечание 5 6" xfId="3699"/>
    <cellStyle name="Примечание 5 6 2" xfId="3700"/>
    <cellStyle name="Примечание 5 6 3" xfId="3701"/>
    <cellStyle name="Примечание 5 7" xfId="3702"/>
    <cellStyle name="Примечание 5 7 2" xfId="3703"/>
    <cellStyle name="Примечание 5 7 3" xfId="3704"/>
    <cellStyle name="Примечание 5 8" xfId="3705"/>
    <cellStyle name="Примечание 5 8 2" xfId="3706"/>
    <cellStyle name="Примечание 5 8 3" xfId="3707"/>
    <cellStyle name="Примечание 5 9" xfId="3708"/>
    <cellStyle name="Примечание 5_46EE.2011(v1.0)" xfId="3709"/>
    <cellStyle name="Примечание 6" xfId="3710"/>
    <cellStyle name="Примечание 6 2" xfId="3711"/>
    <cellStyle name="Примечание 6 2 2" xfId="3712"/>
    <cellStyle name="Примечание 6 2 3" xfId="3713"/>
    <cellStyle name="Примечание 6 3" xfId="3714"/>
    <cellStyle name="Примечание 6 4" xfId="3715"/>
    <cellStyle name="Примечание 6_46EE.2011(v1.0)" xfId="3716"/>
    <cellStyle name="Примечание 7" xfId="3717"/>
    <cellStyle name="Примечание 7 2" xfId="3718"/>
    <cellStyle name="Примечание 7 2 2" xfId="3719"/>
    <cellStyle name="Примечание 7 2 3" xfId="3720"/>
    <cellStyle name="Примечание 7 3" xfId="3721"/>
    <cellStyle name="Примечание 7 4" xfId="3722"/>
    <cellStyle name="Примечание 7_46EE.2011(v1.0)" xfId="3723"/>
    <cellStyle name="Примечание 8" xfId="3724"/>
    <cellStyle name="Примечание 8 2" xfId="3725"/>
    <cellStyle name="Примечание 8 2 2" xfId="3726"/>
    <cellStyle name="Примечание 8 2 3" xfId="3727"/>
    <cellStyle name="Примечание 8 3" xfId="3728"/>
    <cellStyle name="Примечание 8 4" xfId="3729"/>
    <cellStyle name="Примечание 8_46EE.2011(v1.0)" xfId="3730"/>
    <cellStyle name="Примечание 9" xfId="3731"/>
    <cellStyle name="Примечание 9 2" xfId="3732"/>
    <cellStyle name="Примечание 9 2 2" xfId="3733"/>
    <cellStyle name="Примечание 9 2 3" xfId="3734"/>
    <cellStyle name="Примечание 9 3" xfId="3735"/>
    <cellStyle name="Примечание 9 4" xfId="3736"/>
    <cellStyle name="Примечание 9_46EE.2011(v1.0)" xfId="3737"/>
    <cellStyle name="Процентный 2" xfId="3738"/>
    <cellStyle name="Процентный 2 2" xfId="3739"/>
    <cellStyle name="Процентный 2 2 2" xfId="3740"/>
    <cellStyle name="Процентный 2 2 3" xfId="3741"/>
    <cellStyle name="Процентный 2 3" xfId="3742"/>
    <cellStyle name="Процентный 2 3 2" xfId="3743"/>
    <cellStyle name="Процентный 2 3 3" xfId="3744"/>
    <cellStyle name="Процентный 2 4" xfId="3745"/>
    <cellStyle name="Процентный 2 5" xfId="3746"/>
    <cellStyle name="Процентный 2 6" xfId="3747"/>
    <cellStyle name="Процентный 2_сверка" xfId="3748"/>
    <cellStyle name="Процентный 3" xfId="3749"/>
    <cellStyle name="Процентный 3 2" xfId="3750"/>
    <cellStyle name="Процентный 3 3" xfId="3751"/>
    <cellStyle name="Процентный 4" xfId="3752"/>
    <cellStyle name="Процентный 4 2" xfId="3753"/>
    <cellStyle name="Процентный 4 3" xfId="3754"/>
    <cellStyle name="Процентный 5" xfId="3755"/>
    <cellStyle name="Процентный 6" xfId="3756"/>
    <cellStyle name="Процентный 7" xfId="3757"/>
    <cellStyle name="Связанная ячейка 10" xfId="3758"/>
    <cellStyle name="Связанная ячейка 10 2" xfId="3759"/>
    <cellStyle name="Связанная ячейка 10 3" xfId="3760"/>
    <cellStyle name="Связанная ячейка 11" xfId="3761"/>
    <cellStyle name="Связанная ячейка 2" xfId="3762"/>
    <cellStyle name="Связанная ячейка 2 2" xfId="3763"/>
    <cellStyle name="Связанная ячейка 2 2 2" xfId="3764"/>
    <cellStyle name="Связанная ячейка 2 2 3" xfId="3765"/>
    <cellStyle name="Связанная ячейка 2 3" xfId="3766"/>
    <cellStyle name="Связанная ячейка 2 3 2" xfId="3767"/>
    <cellStyle name="Связанная ячейка 2 4" xfId="3768"/>
    <cellStyle name="Связанная ячейка 2 4 2" xfId="3769"/>
    <cellStyle name="Связанная ячейка 2 5" xfId="3770"/>
    <cellStyle name="Связанная ячейка 2 6" xfId="3771"/>
    <cellStyle name="Связанная ячейка 2_08" xfId="3772"/>
    <cellStyle name="Связанная ячейка 3" xfId="3773"/>
    <cellStyle name="Связанная ячейка 3 2" xfId="3774"/>
    <cellStyle name="Связанная ячейка 3 2 2" xfId="3775"/>
    <cellStyle name="Связанная ячейка 3 2 3" xfId="3776"/>
    <cellStyle name="Связанная ячейка 3 3" xfId="3777"/>
    <cellStyle name="Связанная ячейка 3 4" xfId="3778"/>
    <cellStyle name="Связанная ячейка 3_46EE.2011(v1.0)" xfId="3779"/>
    <cellStyle name="Связанная ячейка 4" xfId="3780"/>
    <cellStyle name="Связанная ячейка 4 2" xfId="3781"/>
    <cellStyle name="Связанная ячейка 4 2 2" xfId="3782"/>
    <cellStyle name="Связанная ячейка 4 2 3" xfId="3783"/>
    <cellStyle name="Связанная ячейка 4 3" xfId="3784"/>
    <cellStyle name="Связанная ячейка 4 4" xfId="3785"/>
    <cellStyle name="Связанная ячейка 4_46EE.2011(v1.0)" xfId="3786"/>
    <cellStyle name="Связанная ячейка 5" xfId="3787"/>
    <cellStyle name="Связанная ячейка 5 2" xfId="3788"/>
    <cellStyle name="Связанная ячейка 5 2 2" xfId="3789"/>
    <cellStyle name="Связанная ячейка 5 2 3" xfId="3790"/>
    <cellStyle name="Связанная ячейка 5 3" xfId="3791"/>
    <cellStyle name="Связанная ячейка 5 4" xfId="3792"/>
    <cellStyle name="Связанная ячейка 5_46EE.2011(v1.0)" xfId="3793"/>
    <cellStyle name="Связанная ячейка 6" xfId="3794"/>
    <cellStyle name="Связанная ячейка 6 2" xfId="3795"/>
    <cellStyle name="Связанная ячейка 6 2 2" xfId="3796"/>
    <cellStyle name="Связанная ячейка 6 2 3" xfId="3797"/>
    <cellStyle name="Связанная ячейка 6 3" xfId="3798"/>
    <cellStyle name="Связанная ячейка 6 4" xfId="3799"/>
    <cellStyle name="Связанная ячейка 6_46EE.2011(v1.0)" xfId="3800"/>
    <cellStyle name="Связанная ячейка 7" xfId="3801"/>
    <cellStyle name="Связанная ячейка 7 2" xfId="3802"/>
    <cellStyle name="Связанная ячейка 7 2 2" xfId="3803"/>
    <cellStyle name="Связанная ячейка 7 2 3" xfId="3804"/>
    <cellStyle name="Связанная ячейка 7 3" xfId="3805"/>
    <cellStyle name="Связанная ячейка 7 4" xfId="3806"/>
    <cellStyle name="Связанная ячейка 7_46EE.2011(v1.0)" xfId="3807"/>
    <cellStyle name="Связанная ячейка 8" xfId="3808"/>
    <cellStyle name="Связанная ячейка 8 2" xfId="3809"/>
    <cellStyle name="Связанная ячейка 8 2 2" xfId="3810"/>
    <cellStyle name="Связанная ячейка 8 2 3" xfId="3811"/>
    <cellStyle name="Связанная ячейка 8 3" xfId="3812"/>
    <cellStyle name="Связанная ячейка 8 4" xfId="3813"/>
    <cellStyle name="Связанная ячейка 8_46EE.2011(v1.0)" xfId="3814"/>
    <cellStyle name="Связанная ячейка 9" xfId="3815"/>
    <cellStyle name="Связанная ячейка 9 2" xfId="3816"/>
    <cellStyle name="Связанная ячейка 9 2 2" xfId="3817"/>
    <cellStyle name="Связанная ячейка 9 2 3" xfId="3818"/>
    <cellStyle name="Связанная ячейка 9 3" xfId="3819"/>
    <cellStyle name="Связанная ячейка 9 4" xfId="3820"/>
    <cellStyle name="Связанная ячейка 9_46EE.2011(v1.0)" xfId="3821"/>
    <cellStyle name="Стиль 1" xfId="3822"/>
    <cellStyle name="Стиль 1 2" xfId="3823"/>
    <cellStyle name="Стиль 1 2 2" xfId="3824"/>
    <cellStyle name="Стиль 1 2 2 2" xfId="3825"/>
    <cellStyle name="Стиль 1 2 3" xfId="3826"/>
    <cellStyle name="Стиль 1 2 4" xfId="3827"/>
    <cellStyle name="Стиль 1 2_сверка" xfId="3828"/>
    <cellStyle name="Стиль 1 3" xfId="3829"/>
    <cellStyle name="Стиль 1 3 2" xfId="3830"/>
    <cellStyle name="Стиль 1 4" xfId="3831"/>
    <cellStyle name="Стиль 1 4 2" xfId="3832"/>
    <cellStyle name="Стиль 1 5" xfId="3833"/>
    <cellStyle name="Стиль 1 6" xfId="3834"/>
    <cellStyle name="Стиль 1 7" xfId="3835"/>
    <cellStyle name="Стиль 1 8" xfId="3836"/>
    <cellStyle name="Стиль 1_08" xfId="3837"/>
    <cellStyle name="ТЕКСТ" xfId="3838"/>
    <cellStyle name="ТЕКСТ 10" xfId="3839"/>
    <cellStyle name="ТЕКСТ 2" xfId="3840"/>
    <cellStyle name="ТЕКСТ 2 2" xfId="3841"/>
    <cellStyle name="ТЕКСТ 2 3" xfId="3842"/>
    <cellStyle name="ТЕКСТ 3" xfId="3843"/>
    <cellStyle name="ТЕКСТ 3 2" xfId="3844"/>
    <cellStyle name="ТЕКСТ 3 3" xfId="3845"/>
    <cellStyle name="ТЕКСТ 4" xfId="3846"/>
    <cellStyle name="ТЕКСТ 4 2" xfId="3847"/>
    <cellStyle name="ТЕКСТ 4 3" xfId="3848"/>
    <cellStyle name="ТЕКСТ 5" xfId="3849"/>
    <cellStyle name="ТЕКСТ 5 2" xfId="3850"/>
    <cellStyle name="ТЕКСТ 5 3" xfId="3851"/>
    <cellStyle name="ТЕКСТ 6" xfId="3852"/>
    <cellStyle name="ТЕКСТ 6 2" xfId="3853"/>
    <cellStyle name="ТЕКСТ 6 3" xfId="3854"/>
    <cellStyle name="ТЕКСТ 7" xfId="3855"/>
    <cellStyle name="ТЕКСТ 7 2" xfId="3856"/>
    <cellStyle name="ТЕКСТ 7 3" xfId="3857"/>
    <cellStyle name="ТЕКСТ 8" xfId="3858"/>
    <cellStyle name="ТЕКСТ 8 2" xfId="3859"/>
    <cellStyle name="ТЕКСТ 8 3" xfId="3860"/>
    <cellStyle name="ТЕКСТ 9" xfId="3861"/>
    <cellStyle name="Текст предупреждения 10" xfId="3862"/>
    <cellStyle name="Текст предупреждения 10 2" xfId="3863"/>
    <cellStyle name="Текст предупреждения 10 3" xfId="3864"/>
    <cellStyle name="Текст предупреждения 11" xfId="3865"/>
    <cellStyle name="Текст предупреждения 2" xfId="3866"/>
    <cellStyle name="Текст предупреждения 2 2" xfId="3867"/>
    <cellStyle name="Текст предупреждения 2 2 2" xfId="3868"/>
    <cellStyle name="Текст предупреждения 2 2 3" xfId="3869"/>
    <cellStyle name="Текст предупреждения 2 3" xfId="3870"/>
    <cellStyle name="Текст предупреждения 2 3 2" xfId="3871"/>
    <cellStyle name="Текст предупреждения 2 4" xfId="3872"/>
    <cellStyle name="Текст предупреждения 2 4 2" xfId="3873"/>
    <cellStyle name="Текст предупреждения 2 5" xfId="3874"/>
    <cellStyle name="Текст предупреждения 2 6" xfId="3875"/>
    <cellStyle name="Текст предупреждения 2_08" xfId="3876"/>
    <cellStyle name="Текст предупреждения 3" xfId="3877"/>
    <cellStyle name="Текст предупреждения 3 2" xfId="3878"/>
    <cellStyle name="Текст предупреждения 3 2 2" xfId="3879"/>
    <cellStyle name="Текст предупреждения 3 2 3" xfId="3880"/>
    <cellStyle name="Текст предупреждения 3 3" xfId="3881"/>
    <cellStyle name="Текст предупреждения 3 4" xfId="3882"/>
    <cellStyle name="Текст предупреждения 4" xfId="3883"/>
    <cellStyle name="Текст предупреждения 4 2" xfId="3884"/>
    <cellStyle name="Текст предупреждения 4 2 2" xfId="3885"/>
    <cellStyle name="Текст предупреждения 4 2 3" xfId="3886"/>
    <cellStyle name="Текст предупреждения 4 3" xfId="3887"/>
    <cellStyle name="Текст предупреждения 4 4" xfId="3888"/>
    <cellStyle name="Текст предупреждения 5" xfId="3889"/>
    <cellStyle name="Текст предупреждения 5 2" xfId="3890"/>
    <cellStyle name="Текст предупреждения 5 2 2" xfId="3891"/>
    <cellStyle name="Текст предупреждения 5 2 3" xfId="3892"/>
    <cellStyle name="Текст предупреждения 5 3" xfId="3893"/>
    <cellStyle name="Текст предупреждения 5 4" xfId="3894"/>
    <cellStyle name="Текст предупреждения 6" xfId="3895"/>
    <cellStyle name="Текст предупреждения 6 2" xfId="3896"/>
    <cellStyle name="Текст предупреждения 6 2 2" xfId="3897"/>
    <cellStyle name="Текст предупреждения 6 2 3" xfId="3898"/>
    <cellStyle name="Текст предупреждения 6 3" xfId="3899"/>
    <cellStyle name="Текст предупреждения 6 4" xfId="3900"/>
    <cellStyle name="Текст предупреждения 7" xfId="3901"/>
    <cellStyle name="Текст предупреждения 7 2" xfId="3902"/>
    <cellStyle name="Текст предупреждения 7 2 2" xfId="3903"/>
    <cellStyle name="Текст предупреждения 7 2 3" xfId="3904"/>
    <cellStyle name="Текст предупреждения 7 3" xfId="3905"/>
    <cellStyle name="Текст предупреждения 7 4" xfId="3906"/>
    <cellStyle name="Текст предупреждения 8" xfId="3907"/>
    <cellStyle name="Текст предупреждения 8 2" xfId="3908"/>
    <cellStyle name="Текст предупреждения 8 2 2" xfId="3909"/>
    <cellStyle name="Текст предупреждения 8 2 3" xfId="3910"/>
    <cellStyle name="Текст предупреждения 8 3" xfId="3911"/>
    <cellStyle name="Текст предупреждения 8 4" xfId="3912"/>
    <cellStyle name="Текст предупреждения 9" xfId="3913"/>
    <cellStyle name="Текст предупреждения 9 2" xfId="3914"/>
    <cellStyle name="Текст предупреждения 9 2 2" xfId="3915"/>
    <cellStyle name="Текст предупреждения 9 2 3" xfId="3916"/>
    <cellStyle name="Текст предупреждения 9 3" xfId="3917"/>
    <cellStyle name="Текст предупреждения 9 4" xfId="3918"/>
    <cellStyle name="Текстовый" xfId="3919"/>
    <cellStyle name="Текстовый 10" xfId="3920"/>
    <cellStyle name="Текстовый 2" xfId="3921"/>
    <cellStyle name="Текстовый 2 2" xfId="3922"/>
    <cellStyle name="Текстовый 2 3" xfId="3923"/>
    <cellStyle name="Текстовый 3" xfId="3924"/>
    <cellStyle name="Текстовый 3 2" xfId="3925"/>
    <cellStyle name="Текстовый 3 3" xfId="3926"/>
    <cellStyle name="Текстовый 4" xfId="3927"/>
    <cellStyle name="Текстовый 4 2" xfId="3928"/>
    <cellStyle name="Текстовый 4 3" xfId="3929"/>
    <cellStyle name="Текстовый 5" xfId="3930"/>
    <cellStyle name="Текстовый 5 2" xfId="3931"/>
    <cellStyle name="Текстовый 5 3" xfId="3932"/>
    <cellStyle name="Текстовый 6" xfId="3933"/>
    <cellStyle name="Текстовый 6 2" xfId="3934"/>
    <cellStyle name="Текстовый 6 3" xfId="3935"/>
    <cellStyle name="Текстовый 7" xfId="3936"/>
    <cellStyle name="Текстовый 7 2" xfId="3937"/>
    <cellStyle name="Текстовый 7 3" xfId="3938"/>
    <cellStyle name="Текстовый 8" xfId="3939"/>
    <cellStyle name="Текстовый 8 2" xfId="3940"/>
    <cellStyle name="Текстовый 8 3" xfId="3941"/>
    <cellStyle name="Текстовый 9" xfId="3942"/>
    <cellStyle name="Текстовый_1" xfId="3943"/>
    <cellStyle name="Тысячи [0]_22гк" xfId="3944"/>
    <cellStyle name="Тысячи_22гк" xfId="3945"/>
    <cellStyle name="ФИКСИРОВАННЫЙ" xfId="3946"/>
    <cellStyle name="ФИКСИРОВАННЫЙ 10" xfId="3947"/>
    <cellStyle name="ФИКСИРОВАННЫЙ 2" xfId="3948"/>
    <cellStyle name="ФИКСИРОВАННЫЙ 2 2" xfId="3949"/>
    <cellStyle name="ФИКСИРОВАННЫЙ 2 3" xfId="3950"/>
    <cellStyle name="ФИКСИРОВАННЫЙ 3" xfId="3951"/>
    <cellStyle name="ФИКСИРОВАННЫЙ 3 2" xfId="3952"/>
    <cellStyle name="ФИКСИРОВАННЫЙ 3 3" xfId="3953"/>
    <cellStyle name="ФИКСИРОВАННЫЙ 4" xfId="3954"/>
    <cellStyle name="ФИКСИРОВАННЫЙ 4 2" xfId="3955"/>
    <cellStyle name="ФИКСИРОВАННЫЙ 4 3" xfId="3956"/>
    <cellStyle name="ФИКСИРОВАННЫЙ 5" xfId="3957"/>
    <cellStyle name="ФИКСИРОВАННЫЙ 5 2" xfId="3958"/>
    <cellStyle name="ФИКСИРОВАННЫЙ 5 3" xfId="3959"/>
    <cellStyle name="ФИКСИРОВАННЫЙ 6" xfId="3960"/>
    <cellStyle name="ФИКСИРОВАННЫЙ 6 2" xfId="3961"/>
    <cellStyle name="ФИКСИРОВАННЫЙ 6 3" xfId="3962"/>
    <cellStyle name="ФИКСИРОВАННЫЙ 7" xfId="3963"/>
    <cellStyle name="ФИКСИРОВАННЫЙ 7 2" xfId="3964"/>
    <cellStyle name="ФИКСИРОВАННЫЙ 7 3" xfId="3965"/>
    <cellStyle name="ФИКСИРОВАННЫЙ 8" xfId="3966"/>
    <cellStyle name="ФИКСИРОВАННЫЙ 8 2" xfId="3967"/>
    <cellStyle name="ФИКСИРОВАННЫЙ 8 3" xfId="3968"/>
    <cellStyle name="ФИКСИРОВАННЫЙ 9" xfId="3969"/>
    <cellStyle name="ФИКСИРОВАННЫЙ_1" xfId="3970"/>
    <cellStyle name="Финансовый 10" xfId="3971"/>
    <cellStyle name="Финансовый 11" xfId="3972"/>
    <cellStyle name="Финансовый 2" xfId="3973"/>
    <cellStyle name="Финансовый 2 2" xfId="3974"/>
    <cellStyle name="Финансовый 2 2 2" xfId="3975"/>
    <cellStyle name="Финансовый 2 2 3" xfId="3976"/>
    <cellStyle name="Финансовый 2 3" xfId="3977"/>
    <cellStyle name="Финансовый 2 3 2" xfId="3978"/>
    <cellStyle name="Финансовый 2 3 2 2" xfId="3979"/>
    <cellStyle name="Финансовый 2 3 3" xfId="3980"/>
    <cellStyle name="Финансовый 2 3 4" xfId="3981"/>
    <cellStyle name="Финансовый 2 4" xfId="3982"/>
    <cellStyle name="Финансовый 2 5" xfId="3983"/>
    <cellStyle name="Финансовый 2 6" xfId="3984"/>
    <cellStyle name="Финансовый 2 7" xfId="3985"/>
    <cellStyle name="Финансовый 2_46EE.2011(v1.0)" xfId="3986"/>
    <cellStyle name="Финансовый 3" xfId="3987"/>
    <cellStyle name="Финансовый 3 2" xfId="3988"/>
    <cellStyle name="Финансовый 3 3" xfId="3989"/>
    <cellStyle name="Финансовый 3 4" xfId="3990"/>
    <cellStyle name="Финансовый 3 5" xfId="3991"/>
    <cellStyle name="Финансовый 3_сверка" xfId="3992"/>
    <cellStyle name="Финансовый 4" xfId="3993"/>
    <cellStyle name="Финансовый 4 2" xfId="3994"/>
    <cellStyle name="Финансовый 4 3" xfId="3995"/>
    <cellStyle name="Финансовый 5" xfId="3996"/>
    <cellStyle name="Финансовый 5 2" xfId="3997"/>
    <cellStyle name="Финансовый 6" xfId="3998"/>
    <cellStyle name="Финансовый 7" xfId="3999"/>
    <cellStyle name="Финансовый 8" xfId="4000"/>
    <cellStyle name="Финансовый 9" xfId="4001"/>
    <cellStyle name="Формула" xfId="4002"/>
    <cellStyle name="Формула 2" xfId="4003"/>
    <cellStyle name="Формула 2 2" xfId="4004"/>
    <cellStyle name="Формула 2 3" xfId="4005"/>
    <cellStyle name="Формула 3" xfId="4006"/>
    <cellStyle name="Формула 4" xfId="4007"/>
    <cellStyle name="Формула_A РТ 2009 Рязаньэнерго" xfId="4008"/>
    <cellStyle name="ФормулаВБ" xfId="4009"/>
    <cellStyle name="ФормулаВБ 2" xfId="4010"/>
    <cellStyle name="ФормулаВБ 2 2" xfId="4011"/>
    <cellStyle name="ФормулаВБ 3" xfId="4012"/>
    <cellStyle name="ФормулаВБ 3 2" xfId="4013"/>
    <cellStyle name="ФормулаВБ 4" xfId="4014"/>
    <cellStyle name="ФормулаВБ 5" xfId="4015"/>
    <cellStyle name="ФормулаВБ 6" xfId="4016"/>
    <cellStyle name="ФормулаВБ 7" xfId="4017"/>
    <cellStyle name="ФормулаНаКонтроль" xfId="4018"/>
    <cellStyle name="ФормулаНаКонтроль 2" xfId="4019"/>
    <cellStyle name="ФормулаНаКонтроль 3" xfId="4020"/>
    <cellStyle name="Хороший 10" xfId="4021"/>
    <cellStyle name="Хороший 10 2" xfId="4022"/>
    <cellStyle name="Хороший 10 3" xfId="4023"/>
    <cellStyle name="Хороший 11" xfId="4024"/>
    <cellStyle name="Хороший 12" xfId="4025"/>
    <cellStyle name="Хороший 2" xfId="4026"/>
    <cellStyle name="Хороший 2 2" xfId="4027"/>
    <cellStyle name="Хороший 2 2 2" xfId="4028"/>
    <cellStyle name="Хороший 2 2 3" xfId="4029"/>
    <cellStyle name="Хороший 2 3" xfId="4030"/>
    <cellStyle name="Хороший 2 3 2" xfId="4031"/>
    <cellStyle name="Хороший 2 4" xfId="4032"/>
    <cellStyle name="Хороший 2 4 2" xfId="4033"/>
    <cellStyle name="Хороший 2 5" xfId="4034"/>
    <cellStyle name="Хороший 2 6" xfId="4035"/>
    <cellStyle name="Хороший 2_08" xfId="4036"/>
    <cellStyle name="Хороший 3" xfId="4037"/>
    <cellStyle name="Хороший 3 2" xfId="4038"/>
    <cellStyle name="Хороший 3 2 2" xfId="4039"/>
    <cellStyle name="Хороший 3 2 3" xfId="4040"/>
    <cellStyle name="Хороший 3 3" xfId="4041"/>
    <cellStyle name="Хороший 3 4" xfId="4042"/>
    <cellStyle name="Хороший 4" xfId="4043"/>
    <cellStyle name="Хороший 4 2" xfId="4044"/>
    <cellStyle name="Хороший 4 2 2" xfId="4045"/>
    <cellStyle name="Хороший 4 2 3" xfId="4046"/>
    <cellStyle name="Хороший 4 3" xfId="4047"/>
    <cellStyle name="Хороший 4 4" xfId="4048"/>
    <cellStyle name="Хороший 5" xfId="4049"/>
    <cellStyle name="Хороший 5 2" xfId="4050"/>
    <cellStyle name="Хороший 5 2 2" xfId="4051"/>
    <cellStyle name="Хороший 5 2 3" xfId="4052"/>
    <cellStyle name="Хороший 5 3" xfId="4053"/>
    <cellStyle name="Хороший 5 4" xfId="4054"/>
    <cellStyle name="Хороший 6" xfId="4055"/>
    <cellStyle name="Хороший 6 2" xfId="4056"/>
    <cellStyle name="Хороший 6 2 2" xfId="4057"/>
    <cellStyle name="Хороший 6 2 3" xfId="4058"/>
    <cellStyle name="Хороший 6 3" xfId="4059"/>
    <cellStyle name="Хороший 6 4" xfId="4060"/>
    <cellStyle name="Хороший 7" xfId="4061"/>
    <cellStyle name="Хороший 7 2" xfId="4062"/>
    <cellStyle name="Хороший 7 2 2" xfId="4063"/>
    <cellStyle name="Хороший 7 2 3" xfId="4064"/>
    <cellStyle name="Хороший 7 3" xfId="4065"/>
    <cellStyle name="Хороший 7 4" xfId="4066"/>
    <cellStyle name="Хороший 8" xfId="4067"/>
    <cellStyle name="Хороший 8 2" xfId="4068"/>
    <cellStyle name="Хороший 8 2 2" xfId="4069"/>
    <cellStyle name="Хороший 8 2 3" xfId="4070"/>
    <cellStyle name="Хороший 8 3" xfId="4071"/>
    <cellStyle name="Хороший 8 4" xfId="4072"/>
    <cellStyle name="Хороший 9" xfId="4073"/>
    <cellStyle name="Хороший 9 2" xfId="4074"/>
    <cellStyle name="Хороший 9 2 2" xfId="4075"/>
    <cellStyle name="Хороший 9 2 3" xfId="4076"/>
    <cellStyle name="Хороший 9 3" xfId="4077"/>
    <cellStyle name="Хороший 9 4" xfId="4078"/>
    <cellStyle name="Цифры по центру с десятыми" xfId="4079"/>
    <cellStyle name="Цифры по центру с десятыми 2" xfId="4080"/>
    <cellStyle name="Цифры по центру с десятыми 3" xfId="4081"/>
    <cellStyle name="Џђћ–…ќ’ќ›‰" xfId="4082"/>
    <cellStyle name="Шапка таблицы" xfId="4083"/>
    <cellStyle name="Шапка таблицы 2" xfId="4084"/>
    <cellStyle name="Шапка таблицы 3" xfId="4085"/>
    <cellStyle name="㼿" xfId="4086"/>
    <cellStyle name="㼿 2" xfId="4087"/>
    <cellStyle name="㼿 2 2" xfId="4088"/>
    <cellStyle name="㼿 2 3" xfId="4089"/>
    <cellStyle name="㼿 3" xfId="4090"/>
    <cellStyle name="㼿 4" xfId="4091"/>
    <cellStyle name="㼿?" xfId="4092"/>
    <cellStyle name="㼿? 2" xfId="4093"/>
    <cellStyle name="㼿? 3" xfId="4094"/>
    <cellStyle name="㼿㼿" xfId="4095"/>
    <cellStyle name="㼿㼿 2" xfId="4096"/>
    <cellStyle name="㼿㼿 3" xfId="4097"/>
    <cellStyle name="㼿㼿?" xfId="4098"/>
    <cellStyle name="㼿㼿? 2" xfId="4099"/>
    <cellStyle name="㼿㼿? 2 2" xfId="4100"/>
    <cellStyle name="㼿㼿? 2 2 2" xfId="4101"/>
    <cellStyle name="㼿㼿? 2 2 3" xfId="4102"/>
    <cellStyle name="㼿㼿? 2 3" xfId="4103"/>
    <cellStyle name="㼿㼿? 2 4" xfId="4104"/>
    <cellStyle name="㼿㼿? 3" xfId="4105"/>
    <cellStyle name="㼿㼿㼿" xfId="4106"/>
    <cellStyle name="㼿㼿㼿 2" xfId="4107"/>
    <cellStyle name="㼿㼿㼿?" xfId="4108"/>
    <cellStyle name="㼿㼿㼿? 2" xfId="4109"/>
    <cellStyle name="㼿㼿㼿? 3" xfId="4110"/>
    <cellStyle name="㼿㼿㼿㼿" xfId="4111"/>
    <cellStyle name="㼿㼿㼿㼿 2" xfId="4112"/>
    <cellStyle name="㼿㼿㼿㼿 3" xfId="4113"/>
    <cellStyle name="㼿㼿㼿㼿?" xfId="4114"/>
    <cellStyle name="㼿㼿㼿㼿? 2" xfId="4115"/>
    <cellStyle name="㼿㼿㼿㼿? 3" xfId="4116"/>
    <cellStyle name="㼿㼿㼿㼿㼿" xfId="4117"/>
    <cellStyle name="㼿㼿㼿㼿㼿 2" xfId="4118"/>
    <cellStyle name="㼿㼿㼿㼿㼿 3" xfId="41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7"/>
  <sheetViews>
    <sheetView zoomScale="90" zoomScaleNormal="90" workbookViewId="0">
      <pane xSplit="1" ySplit="6" topLeftCell="B109" activePane="bottomRight" state="frozen"/>
      <selection pane="topRight" activeCell="I1" sqref="I1"/>
      <selection pane="bottomLeft" activeCell="A29" sqref="A29"/>
      <selection pane="bottomRight" activeCell="P119" sqref="P119"/>
    </sheetView>
  </sheetViews>
  <sheetFormatPr defaultColWidth="9" defaultRowHeight="15"/>
  <cols>
    <col min="1" max="1" width="4.5703125" style="1" customWidth="1"/>
    <col min="2" max="2" width="58.140625" style="1" customWidth="1"/>
    <col min="3" max="12" width="12.7109375" style="1" customWidth="1"/>
    <col min="13" max="16384" width="9" style="1"/>
  </cols>
  <sheetData>
    <row r="1" spans="1:13" ht="15.75"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30"/>
    </row>
    <row r="2" spans="1:13" ht="15.75">
      <c r="B2" s="58" t="s">
        <v>87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30"/>
    </row>
    <row r="3" spans="1:13">
      <c r="C3" s="2" t="s">
        <v>1</v>
      </c>
      <c r="D3" s="3"/>
      <c r="E3" s="3"/>
      <c r="F3" s="3"/>
      <c r="G3" s="3"/>
      <c r="H3" s="4"/>
      <c r="M3" s="5"/>
    </row>
    <row r="4" spans="1:13" ht="15" customHeight="1">
      <c r="A4" s="59" t="s">
        <v>2</v>
      </c>
      <c r="B4" s="60" t="s">
        <v>3</v>
      </c>
      <c r="C4" s="61" t="s">
        <v>4</v>
      </c>
      <c r="D4" s="61"/>
      <c r="E4" s="61"/>
      <c r="F4" s="61"/>
      <c r="G4" s="61"/>
      <c r="H4" s="61" t="s">
        <v>5</v>
      </c>
      <c r="I4" s="61"/>
      <c r="J4" s="61"/>
      <c r="K4" s="61"/>
      <c r="L4" s="61"/>
    </row>
    <row r="5" spans="1:13">
      <c r="A5" s="59"/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3">
      <c r="A6" s="59"/>
      <c r="B6" s="60"/>
      <c r="C6" s="31" t="s">
        <v>6</v>
      </c>
      <c r="D6" s="31" t="s">
        <v>7</v>
      </c>
      <c r="E6" s="31" t="s">
        <v>8</v>
      </c>
      <c r="F6" s="31" t="s">
        <v>9</v>
      </c>
      <c r="G6" s="45" t="s">
        <v>10</v>
      </c>
      <c r="H6" s="45" t="s">
        <v>6</v>
      </c>
      <c r="I6" s="45" t="s">
        <v>7</v>
      </c>
      <c r="J6" s="45" t="s">
        <v>8</v>
      </c>
      <c r="K6" s="45" t="s">
        <v>9</v>
      </c>
      <c r="L6" s="45" t="s">
        <v>10</v>
      </c>
    </row>
    <row r="7" spans="1:13" s="15" customFormat="1">
      <c r="A7" s="6">
        <v>1</v>
      </c>
      <c r="B7" s="7" t="s">
        <v>78</v>
      </c>
      <c r="C7" s="8">
        <v>98210</v>
      </c>
      <c r="D7" s="8">
        <v>0</v>
      </c>
      <c r="E7" s="8">
        <v>143864</v>
      </c>
      <c r="F7" s="8">
        <v>0</v>
      </c>
      <c r="G7" s="8">
        <f>SUM(C7:F7)</f>
        <v>242074</v>
      </c>
      <c r="H7" s="9">
        <v>151.80309139784944</v>
      </c>
      <c r="I7" s="9" t="s">
        <v>86</v>
      </c>
      <c r="J7" s="9">
        <v>222.37043010752689</v>
      </c>
      <c r="K7" s="9" t="s">
        <v>86</v>
      </c>
      <c r="L7" s="9">
        <f>SUM(H7:K7)</f>
        <v>374.17352150537636</v>
      </c>
    </row>
    <row r="8" spans="1:13" s="15" customFormat="1">
      <c r="A8" s="32"/>
      <c r="B8" s="33" t="s">
        <v>88</v>
      </c>
      <c r="C8" s="13">
        <v>98210</v>
      </c>
      <c r="D8" s="13">
        <v>0</v>
      </c>
      <c r="E8" s="13">
        <v>143864</v>
      </c>
      <c r="F8" s="13">
        <v>0</v>
      </c>
      <c r="G8" s="13">
        <f>G7</f>
        <v>242074</v>
      </c>
      <c r="H8" s="23">
        <v>151.80309139784944</v>
      </c>
      <c r="I8" s="23" t="s">
        <v>86</v>
      </c>
      <c r="J8" s="23">
        <v>222.37043010752689</v>
      </c>
      <c r="K8" s="23" t="s">
        <v>86</v>
      </c>
      <c r="L8" s="23">
        <f t="shared" ref="L8" si="0">L7</f>
        <v>374.17352150537636</v>
      </c>
    </row>
    <row r="9" spans="1:13" s="15" customFormat="1">
      <c r="A9" s="6">
        <v>2</v>
      </c>
      <c r="B9" s="7" t="s">
        <v>11</v>
      </c>
      <c r="C9" s="8">
        <v>566680</v>
      </c>
      <c r="D9" s="8">
        <v>151965</v>
      </c>
      <c r="E9" s="8">
        <v>1930630</v>
      </c>
      <c r="F9" s="8">
        <v>638092</v>
      </c>
      <c r="G9" s="8">
        <f t="shared" ref="G9" si="1">SUM(C9:F9)</f>
        <v>3287367</v>
      </c>
      <c r="H9" s="9">
        <v>875.91666666666652</v>
      </c>
      <c r="I9" s="9">
        <v>234.89213709677418</v>
      </c>
      <c r="J9" s="9">
        <v>2984.1727150537631</v>
      </c>
      <c r="K9" s="9">
        <v>986.29811827956974</v>
      </c>
      <c r="L9" s="9">
        <f t="shared" ref="L9" si="2">SUM(H9:K9)</f>
        <v>5081.2796370967735</v>
      </c>
    </row>
    <row r="10" spans="1:13" s="15" customFormat="1">
      <c r="A10" s="32"/>
      <c r="B10" s="33" t="s">
        <v>89</v>
      </c>
      <c r="C10" s="13">
        <v>566680</v>
      </c>
      <c r="D10" s="13">
        <v>151965</v>
      </c>
      <c r="E10" s="13">
        <v>1930630</v>
      </c>
      <c r="F10" s="13">
        <v>638092</v>
      </c>
      <c r="G10" s="13">
        <f t="shared" ref="G10:L10" si="3">G9</f>
        <v>3287367</v>
      </c>
      <c r="H10" s="23">
        <v>875.91666666666652</v>
      </c>
      <c r="I10" s="23">
        <v>234.89213709677418</v>
      </c>
      <c r="J10" s="23">
        <v>2984.1727150537631</v>
      </c>
      <c r="K10" s="23">
        <v>986.29811827956974</v>
      </c>
      <c r="L10" s="23">
        <f t="shared" si="3"/>
        <v>5081.2796370967735</v>
      </c>
    </row>
    <row r="11" spans="1:13" s="15" customFormat="1">
      <c r="A11" s="10">
        <v>3</v>
      </c>
      <c r="B11" s="11" t="s">
        <v>12</v>
      </c>
      <c r="C11" s="8">
        <v>0</v>
      </c>
      <c r="D11" s="8">
        <v>0</v>
      </c>
      <c r="E11" s="8">
        <v>597360.40999999992</v>
      </c>
      <c r="F11" s="8">
        <v>1019827.6900000001</v>
      </c>
      <c r="G11" s="8">
        <f t="shared" ref="G11" si="4">SUM(C11:F11)</f>
        <v>1617188.1</v>
      </c>
      <c r="H11" s="9" t="s">
        <v>86</v>
      </c>
      <c r="I11" s="9" t="s">
        <v>86</v>
      </c>
      <c r="J11" s="9">
        <v>923.33934341397833</v>
      </c>
      <c r="K11" s="9">
        <v>1576.3465638440862</v>
      </c>
      <c r="L11" s="9">
        <f t="shared" ref="L11" si="5">SUM(H11:K11)</f>
        <v>2499.6859072580646</v>
      </c>
    </row>
    <row r="12" spans="1:13" s="15" customFormat="1">
      <c r="A12" s="33"/>
      <c r="B12" s="33" t="s">
        <v>90</v>
      </c>
      <c r="C12" s="13">
        <v>0</v>
      </c>
      <c r="D12" s="13">
        <v>0</v>
      </c>
      <c r="E12" s="13">
        <v>597360.40999999992</v>
      </c>
      <c r="F12" s="13">
        <v>1019827.6900000001</v>
      </c>
      <c r="G12" s="13">
        <f t="shared" ref="G12:L12" si="6">G11</f>
        <v>1617188.1</v>
      </c>
      <c r="H12" s="23" t="s">
        <v>86</v>
      </c>
      <c r="I12" s="23" t="s">
        <v>86</v>
      </c>
      <c r="J12" s="23">
        <v>923.33934341397833</v>
      </c>
      <c r="K12" s="23">
        <v>1576.3465638440862</v>
      </c>
      <c r="L12" s="23">
        <f t="shared" si="6"/>
        <v>2499.6859072580646</v>
      </c>
    </row>
    <row r="13" spans="1:13" s="15" customFormat="1">
      <c r="A13" s="12">
        <v>4</v>
      </c>
      <c r="B13" s="34" t="s">
        <v>13</v>
      </c>
      <c r="C13" s="8">
        <v>31757</v>
      </c>
      <c r="D13" s="8">
        <v>0</v>
      </c>
      <c r="E13" s="8">
        <v>1353134</v>
      </c>
      <c r="F13" s="8">
        <v>1573136</v>
      </c>
      <c r="G13" s="8">
        <f t="shared" ref="G13" si="7">SUM(C13:F13)</f>
        <v>2958027</v>
      </c>
      <c r="H13" s="9">
        <v>49.086760752688171</v>
      </c>
      <c r="I13" s="9" t="s">
        <v>86</v>
      </c>
      <c r="J13" s="9">
        <v>2091.5377688172043</v>
      </c>
      <c r="K13" s="9">
        <v>2431.5946236559139</v>
      </c>
      <c r="L13" s="9">
        <f t="shared" ref="L13" si="8">SUM(H13:K13)</f>
        <v>4572.2191532258057</v>
      </c>
    </row>
    <row r="14" spans="1:13" s="15" customFormat="1">
      <c r="A14" s="33"/>
      <c r="B14" s="33" t="s">
        <v>91</v>
      </c>
      <c r="C14" s="13">
        <v>31757</v>
      </c>
      <c r="D14" s="13">
        <v>0</v>
      </c>
      <c r="E14" s="13">
        <v>1353134</v>
      </c>
      <c r="F14" s="13">
        <v>1573136</v>
      </c>
      <c r="G14" s="13">
        <f t="shared" ref="G14:L14" si="9">G13</f>
        <v>2958027</v>
      </c>
      <c r="H14" s="23">
        <v>49.086760752688171</v>
      </c>
      <c r="I14" s="23" t="s">
        <v>86</v>
      </c>
      <c r="J14" s="23">
        <v>2091.5377688172043</v>
      </c>
      <c r="K14" s="23">
        <v>2431.5946236559139</v>
      </c>
      <c r="L14" s="23">
        <f t="shared" si="9"/>
        <v>4572.2191532258057</v>
      </c>
    </row>
    <row r="15" spans="1:13" s="15" customFormat="1">
      <c r="A15" s="12">
        <v>5</v>
      </c>
      <c r="B15" s="34" t="s">
        <v>14</v>
      </c>
      <c r="C15" s="8">
        <v>680086.98117500008</v>
      </c>
      <c r="D15" s="8">
        <v>16244.78405</v>
      </c>
      <c r="E15" s="8">
        <v>2670130.3993300004</v>
      </c>
      <c r="F15" s="8">
        <v>1050946.1577650001</v>
      </c>
      <c r="G15" s="8">
        <f t="shared" ref="G15" si="10">SUM(C15:F15)</f>
        <v>4417408.3223200012</v>
      </c>
      <c r="H15" s="9">
        <v>1051.2097155258737</v>
      </c>
      <c r="I15" s="9">
        <v>25.109545238575265</v>
      </c>
      <c r="J15" s="9">
        <v>4127.2176871364254</v>
      </c>
      <c r="K15" s="9">
        <v>1624.4463460077284</v>
      </c>
      <c r="L15" s="9">
        <f t="shared" ref="L15" si="11">SUM(H15:K15)</f>
        <v>6827.9832939086027</v>
      </c>
    </row>
    <row r="16" spans="1:13" s="15" customFormat="1">
      <c r="A16" s="33"/>
      <c r="B16" s="33" t="s">
        <v>92</v>
      </c>
      <c r="C16" s="13">
        <v>680086.98117500008</v>
      </c>
      <c r="D16" s="13">
        <v>16244.78405</v>
      </c>
      <c r="E16" s="13">
        <v>2670130.3993300004</v>
      </c>
      <c r="F16" s="13">
        <v>1050946.1577650001</v>
      </c>
      <c r="G16" s="13">
        <f t="shared" ref="G16:L16" si="12">G15</f>
        <v>4417408.3223200012</v>
      </c>
      <c r="H16" s="23">
        <v>1051.2097155258737</v>
      </c>
      <c r="I16" s="23">
        <v>25.109545238575265</v>
      </c>
      <c r="J16" s="23">
        <v>4127.2176871364254</v>
      </c>
      <c r="K16" s="23">
        <v>1624.4463460077284</v>
      </c>
      <c r="L16" s="23">
        <f t="shared" si="12"/>
        <v>6827.9832939086027</v>
      </c>
    </row>
    <row r="17" spans="1:12" s="15" customFormat="1">
      <c r="A17" s="12">
        <v>6</v>
      </c>
      <c r="B17" s="34" t="s">
        <v>15</v>
      </c>
      <c r="C17" s="8">
        <v>337507</v>
      </c>
      <c r="D17" s="8">
        <v>111696</v>
      </c>
      <c r="E17" s="8">
        <v>5475965</v>
      </c>
      <c r="F17" s="8">
        <v>2460216</v>
      </c>
      <c r="G17" s="8">
        <f t="shared" ref="G17" si="13">SUM(C17:F17)</f>
        <v>8385384</v>
      </c>
      <c r="H17" s="9">
        <v>521.68420698924729</v>
      </c>
      <c r="I17" s="9">
        <v>172.64838709677417</v>
      </c>
      <c r="J17" s="9">
        <v>8464.1932123655915</v>
      </c>
      <c r="K17" s="9">
        <v>3802.7532258064512</v>
      </c>
      <c r="L17" s="9">
        <f t="shared" ref="L17" si="14">SUM(H17:K17)</f>
        <v>12961.279032258064</v>
      </c>
    </row>
    <row r="18" spans="1:12" s="15" customFormat="1" ht="15" customHeight="1">
      <c r="A18" s="33"/>
      <c r="B18" s="33" t="s">
        <v>93</v>
      </c>
      <c r="C18" s="13">
        <v>337507</v>
      </c>
      <c r="D18" s="13">
        <v>111696</v>
      </c>
      <c r="E18" s="13">
        <v>5475965</v>
      </c>
      <c r="F18" s="13">
        <v>2460216</v>
      </c>
      <c r="G18" s="13">
        <f t="shared" ref="G18:L18" si="15">G17</f>
        <v>8385384</v>
      </c>
      <c r="H18" s="23">
        <v>521.68420698924729</v>
      </c>
      <c r="I18" s="23">
        <v>172.64838709677417</v>
      </c>
      <c r="J18" s="23">
        <v>8464.1932123655915</v>
      </c>
      <c r="K18" s="23">
        <v>3802.7532258064512</v>
      </c>
      <c r="L18" s="23">
        <f t="shared" si="15"/>
        <v>12961.279032258064</v>
      </c>
    </row>
    <row r="19" spans="1:12" s="15" customFormat="1">
      <c r="A19" s="12">
        <v>7</v>
      </c>
      <c r="B19" s="34" t="s">
        <v>16</v>
      </c>
      <c r="C19" s="8">
        <v>0</v>
      </c>
      <c r="D19" s="8">
        <v>0</v>
      </c>
      <c r="E19" s="8">
        <v>1536991.7324999999</v>
      </c>
      <c r="F19" s="8">
        <v>1275891.2320000001</v>
      </c>
      <c r="G19" s="8">
        <f t="shared" ref="G19" si="16">SUM(C19:F19)</f>
        <v>2812882.9644999998</v>
      </c>
      <c r="H19" s="9" t="s">
        <v>86</v>
      </c>
      <c r="I19" s="9" t="s">
        <v>86</v>
      </c>
      <c r="J19" s="9">
        <v>2375.7264682459672</v>
      </c>
      <c r="K19" s="9">
        <v>1972.1437053763441</v>
      </c>
      <c r="L19" s="9">
        <f t="shared" ref="L19" si="17">SUM(H19:K19)</f>
        <v>4347.8701736223111</v>
      </c>
    </row>
    <row r="20" spans="1:12" s="15" customFormat="1">
      <c r="A20" s="33"/>
      <c r="B20" s="33" t="s">
        <v>94</v>
      </c>
      <c r="C20" s="13">
        <v>0</v>
      </c>
      <c r="D20" s="13">
        <v>0</v>
      </c>
      <c r="E20" s="13">
        <v>1536991.7324999999</v>
      </c>
      <c r="F20" s="13">
        <v>1275891.2320000001</v>
      </c>
      <c r="G20" s="13">
        <f t="shared" ref="G20:L20" si="18">G19</f>
        <v>2812882.9644999998</v>
      </c>
      <c r="H20" s="23" t="s">
        <v>86</v>
      </c>
      <c r="I20" s="23" t="s">
        <v>86</v>
      </c>
      <c r="J20" s="23">
        <v>2375.7264682459672</v>
      </c>
      <c r="K20" s="23">
        <v>1972.1437053763441</v>
      </c>
      <c r="L20" s="23">
        <f t="shared" si="18"/>
        <v>4347.8701736223111</v>
      </c>
    </row>
    <row r="21" spans="1:12" s="15" customFormat="1">
      <c r="A21" s="12">
        <v>8</v>
      </c>
      <c r="B21" s="34" t="s">
        <v>17</v>
      </c>
      <c r="C21" s="8">
        <v>687289</v>
      </c>
      <c r="D21" s="8">
        <v>0</v>
      </c>
      <c r="E21" s="8">
        <v>2073935</v>
      </c>
      <c r="F21" s="8">
        <v>2261647</v>
      </c>
      <c r="G21" s="8">
        <f t="shared" ref="G21" si="19">SUM(C21:F21)</f>
        <v>5022871</v>
      </c>
      <c r="H21" s="9">
        <v>1062.3418682795698</v>
      </c>
      <c r="I21" s="9" t="s">
        <v>86</v>
      </c>
      <c r="J21" s="9">
        <v>3205.6790994623652</v>
      </c>
      <c r="K21" s="9">
        <v>3495.8253360215053</v>
      </c>
      <c r="L21" s="9">
        <f t="shared" ref="L21" si="20">SUM(H21:K21)</f>
        <v>7763.846303763441</v>
      </c>
    </row>
    <row r="22" spans="1:12" s="15" customFormat="1">
      <c r="A22" s="33"/>
      <c r="B22" s="33" t="s">
        <v>95</v>
      </c>
      <c r="C22" s="13">
        <v>687289</v>
      </c>
      <c r="D22" s="13">
        <v>0</v>
      </c>
      <c r="E22" s="13">
        <v>2073935</v>
      </c>
      <c r="F22" s="13">
        <v>2261647</v>
      </c>
      <c r="G22" s="13">
        <f t="shared" ref="G22:L22" si="21">G21</f>
        <v>5022871</v>
      </c>
      <c r="H22" s="23">
        <v>1062.3418682795698</v>
      </c>
      <c r="I22" s="23" t="s">
        <v>86</v>
      </c>
      <c r="J22" s="23">
        <v>3205.6790994623652</v>
      </c>
      <c r="K22" s="23">
        <v>3495.8253360215053</v>
      </c>
      <c r="L22" s="23">
        <f t="shared" si="21"/>
        <v>7763.846303763441</v>
      </c>
    </row>
    <row r="23" spans="1:12" s="15" customFormat="1">
      <c r="A23" s="12">
        <v>9</v>
      </c>
      <c r="B23" s="34" t="s">
        <v>18</v>
      </c>
      <c r="C23" s="8">
        <v>0</v>
      </c>
      <c r="D23" s="8">
        <v>0</v>
      </c>
      <c r="E23" s="8">
        <v>2509409</v>
      </c>
      <c r="F23" s="8">
        <v>849832</v>
      </c>
      <c r="G23" s="8">
        <f t="shared" ref="G23" si="22">SUM(C23:F23)</f>
        <v>3359241</v>
      </c>
      <c r="H23" s="9" t="s">
        <v>86</v>
      </c>
      <c r="I23" s="9" t="s">
        <v>86</v>
      </c>
      <c r="J23" s="9">
        <v>3878.7907930107522</v>
      </c>
      <c r="K23" s="9">
        <v>1313.5844086021505</v>
      </c>
      <c r="L23" s="9">
        <f t="shared" ref="L23" si="23">SUM(H23:K23)</f>
        <v>5192.3752016129029</v>
      </c>
    </row>
    <row r="24" spans="1:12" s="15" customFormat="1">
      <c r="A24" s="33"/>
      <c r="B24" s="33" t="s">
        <v>96</v>
      </c>
      <c r="C24" s="13">
        <v>0</v>
      </c>
      <c r="D24" s="13">
        <v>0</v>
      </c>
      <c r="E24" s="13">
        <v>2509409</v>
      </c>
      <c r="F24" s="13">
        <v>849832</v>
      </c>
      <c r="G24" s="13">
        <f t="shared" ref="G24:L24" si="24">G23</f>
        <v>3359241</v>
      </c>
      <c r="H24" s="23" t="s">
        <v>86</v>
      </c>
      <c r="I24" s="23" t="s">
        <v>86</v>
      </c>
      <c r="J24" s="23">
        <v>3878.7907930107522</v>
      </c>
      <c r="K24" s="23">
        <v>1313.5844086021505</v>
      </c>
      <c r="L24" s="23">
        <f t="shared" si="24"/>
        <v>5192.3752016129029</v>
      </c>
    </row>
    <row r="25" spans="1:12" s="15" customFormat="1">
      <c r="A25" s="12">
        <v>10</v>
      </c>
      <c r="B25" s="34" t="s">
        <v>19</v>
      </c>
      <c r="C25" s="8">
        <v>4124438</v>
      </c>
      <c r="D25" s="8">
        <v>471902</v>
      </c>
      <c r="E25" s="8">
        <v>2621185</v>
      </c>
      <c r="F25" s="8">
        <v>1567654</v>
      </c>
      <c r="G25" s="8">
        <f t="shared" ref="G25" si="25">SUM(C25:F25)</f>
        <v>8785179</v>
      </c>
      <c r="H25" s="9">
        <v>6375.1393817204298</v>
      </c>
      <c r="I25" s="9">
        <v>729.41841397849453</v>
      </c>
      <c r="J25" s="9">
        <v>4051.5628360215051</v>
      </c>
      <c r="K25" s="9">
        <v>2423.1211021505378</v>
      </c>
      <c r="L25" s="9">
        <f t="shared" ref="L25" si="26">SUM(H25:K25)</f>
        <v>13579.241733870967</v>
      </c>
    </row>
    <row r="26" spans="1:12" s="15" customFormat="1" ht="15.75" customHeight="1">
      <c r="A26" s="33"/>
      <c r="B26" s="33" t="s">
        <v>40</v>
      </c>
      <c r="C26" s="13">
        <v>4124438</v>
      </c>
      <c r="D26" s="13">
        <v>471902</v>
      </c>
      <c r="E26" s="13">
        <v>2621185</v>
      </c>
      <c r="F26" s="13">
        <v>1567654</v>
      </c>
      <c r="G26" s="13">
        <f t="shared" ref="G26:L26" si="27">G25</f>
        <v>8785179</v>
      </c>
      <c r="H26" s="23">
        <v>6375.1393817204298</v>
      </c>
      <c r="I26" s="23">
        <v>729.41841397849453</v>
      </c>
      <c r="J26" s="23">
        <v>4051.5628360215051</v>
      </c>
      <c r="K26" s="23">
        <v>2423.1211021505378</v>
      </c>
      <c r="L26" s="23">
        <f t="shared" si="27"/>
        <v>13579.241733870967</v>
      </c>
    </row>
    <row r="27" spans="1:12" s="15" customFormat="1">
      <c r="A27" s="12">
        <v>11</v>
      </c>
      <c r="B27" s="34" t="s">
        <v>20</v>
      </c>
      <c r="C27" s="8">
        <v>0</v>
      </c>
      <c r="D27" s="8">
        <v>18649</v>
      </c>
      <c r="E27" s="8">
        <v>1189637</v>
      </c>
      <c r="F27" s="8">
        <v>1694349</v>
      </c>
      <c r="G27" s="8">
        <f t="shared" ref="G27" si="28">SUM(C27:F27)</f>
        <v>2902635</v>
      </c>
      <c r="H27" s="9" t="s">
        <v>86</v>
      </c>
      <c r="I27" s="9">
        <v>28.825739247311827</v>
      </c>
      <c r="J27" s="9">
        <v>1838.8206317204299</v>
      </c>
      <c r="K27" s="9">
        <v>2618.9534274193543</v>
      </c>
      <c r="L27" s="9">
        <f t="shared" ref="L27" si="29">SUM(H27:K27)</f>
        <v>4486.5997983870957</v>
      </c>
    </row>
    <row r="28" spans="1:12" s="15" customFormat="1">
      <c r="A28" s="33"/>
      <c r="B28" s="33" t="s">
        <v>97</v>
      </c>
      <c r="C28" s="13">
        <v>0</v>
      </c>
      <c r="D28" s="13">
        <v>18649</v>
      </c>
      <c r="E28" s="13">
        <v>1189637</v>
      </c>
      <c r="F28" s="13">
        <v>1694349</v>
      </c>
      <c r="G28" s="13">
        <f t="shared" ref="G28:L28" si="30">G27</f>
        <v>2902635</v>
      </c>
      <c r="H28" s="23" t="s">
        <v>86</v>
      </c>
      <c r="I28" s="23">
        <v>28.825739247311827</v>
      </c>
      <c r="J28" s="23">
        <v>1838.8206317204299</v>
      </c>
      <c r="K28" s="23">
        <v>2618.9534274193543</v>
      </c>
      <c r="L28" s="23">
        <f t="shared" si="30"/>
        <v>4486.5997983870957</v>
      </c>
    </row>
    <row r="29" spans="1:12" s="15" customFormat="1">
      <c r="A29" s="12">
        <v>12</v>
      </c>
      <c r="B29" s="34" t="s">
        <v>21</v>
      </c>
      <c r="C29" s="8">
        <v>23720064</v>
      </c>
      <c r="D29" s="8">
        <v>1087967</v>
      </c>
      <c r="E29" s="8">
        <v>21543245</v>
      </c>
      <c r="F29" s="8">
        <v>4914403</v>
      </c>
      <c r="G29" s="8">
        <f t="shared" ref="G29" si="31">SUM(C29:F29)</f>
        <v>51265679</v>
      </c>
      <c r="H29" s="9">
        <v>36664.077419354835</v>
      </c>
      <c r="I29" s="9">
        <v>1681.6694220430106</v>
      </c>
      <c r="J29" s="9">
        <v>33299.370631720427</v>
      </c>
      <c r="K29" s="9">
        <v>7596.1874327956984</v>
      </c>
      <c r="L29" s="9">
        <f t="shared" ref="L29" si="32">SUM(H29:K29)</f>
        <v>79241.304905913974</v>
      </c>
    </row>
    <row r="30" spans="1:12" s="15" customFormat="1">
      <c r="A30" s="14"/>
      <c r="B30" s="14" t="s">
        <v>98</v>
      </c>
      <c r="C30" s="13">
        <v>23720064</v>
      </c>
      <c r="D30" s="13">
        <v>1087967</v>
      </c>
      <c r="E30" s="13">
        <v>21543245</v>
      </c>
      <c r="F30" s="13">
        <v>4914403</v>
      </c>
      <c r="G30" s="13">
        <f t="shared" ref="G30:L30" si="33">G29</f>
        <v>51265679</v>
      </c>
      <c r="H30" s="23">
        <v>36664.077419354835</v>
      </c>
      <c r="I30" s="23">
        <v>1681.6694220430106</v>
      </c>
      <c r="J30" s="23">
        <v>33299.370631720427</v>
      </c>
      <c r="K30" s="23">
        <v>7596.1874327956984</v>
      </c>
      <c r="L30" s="23">
        <f t="shared" si="33"/>
        <v>79241.304905913974</v>
      </c>
    </row>
    <row r="31" spans="1:12" s="15" customFormat="1">
      <c r="A31" s="12">
        <v>13</v>
      </c>
      <c r="B31" s="34" t="s">
        <v>22</v>
      </c>
      <c r="C31" s="8">
        <v>0</v>
      </c>
      <c r="D31" s="8">
        <v>0</v>
      </c>
      <c r="E31" s="8">
        <v>464268</v>
      </c>
      <c r="F31" s="8">
        <v>132083</v>
      </c>
      <c r="G31" s="8">
        <f t="shared" ref="G31" si="34">SUM(C31:F31)</f>
        <v>596351</v>
      </c>
      <c r="H31" s="9" t="s">
        <v>86</v>
      </c>
      <c r="I31" s="9" t="s">
        <v>86</v>
      </c>
      <c r="J31" s="9">
        <v>717.61854838709667</v>
      </c>
      <c r="K31" s="9">
        <v>204.16055107526881</v>
      </c>
      <c r="L31" s="9">
        <f t="shared" ref="L31" si="35">SUM(H31:K31)</f>
        <v>921.77909946236548</v>
      </c>
    </row>
    <row r="32" spans="1:12" s="15" customFormat="1">
      <c r="A32" s="14"/>
      <c r="B32" s="14" t="s">
        <v>84</v>
      </c>
      <c r="C32" s="13">
        <v>0</v>
      </c>
      <c r="D32" s="13">
        <v>0</v>
      </c>
      <c r="E32" s="13">
        <v>464268</v>
      </c>
      <c r="F32" s="13">
        <v>132083</v>
      </c>
      <c r="G32" s="13">
        <f t="shared" ref="G32:L32" si="36">G31</f>
        <v>596351</v>
      </c>
      <c r="H32" s="23" t="s">
        <v>86</v>
      </c>
      <c r="I32" s="23" t="s">
        <v>86</v>
      </c>
      <c r="J32" s="23">
        <v>717.61854838709667</v>
      </c>
      <c r="K32" s="23">
        <v>204.16055107526881</v>
      </c>
      <c r="L32" s="23">
        <f t="shared" si="36"/>
        <v>921.77909946236548</v>
      </c>
    </row>
    <row r="33" spans="1:12" s="15" customFormat="1">
      <c r="A33" s="12">
        <v>14</v>
      </c>
      <c r="B33" s="34" t="s">
        <v>23</v>
      </c>
      <c r="C33" s="8">
        <v>0</v>
      </c>
      <c r="D33" s="8">
        <v>157148</v>
      </c>
      <c r="E33" s="8">
        <v>1279628</v>
      </c>
      <c r="F33" s="8">
        <v>928780</v>
      </c>
      <c r="G33" s="8">
        <f t="shared" ref="G33" si="37">SUM(C33:F33)</f>
        <v>2365556</v>
      </c>
      <c r="H33" s="9" t="s">
        <v>86</v>
      </c>
      <c r="I33" s="9">
        <v>242.90349462365589</v>
      </c>
      <c r="J33" s="9">
        <v>1977.9196236559139</v>
      </c>
      <c r="K33" s="9">
        <v>1435.6142473118277</v>
      </c>
      <c r="L33" s="9">
        <f t="shared" ref="L33" si="38">SUM(H33:K33)</f>
        <v>3656.4373655913978</v>
      </c>
    </row>
    <row r="34" spans="1:12" s="15" customFormat="1" ht="14.25" customHeight="1">
      <c r="A34" s="14"/>
      <c r="B34" s="14" t="s">
        <v>99</v>
      </c>
      <c r="C34" s="13">
        <v>0</v>
      </c>
      <c r="D34" s="13">
        <v>157148</v>
      </c>
      <c r="E34" s="13">
        <v>1279628</v>
      </c>
      <c r="F34" s="13">
        <v>928780</v>
      </c>
      <c r="G34" s="13">
        <f t="shared" ref="G34:L34" si="39">G33</f>
        <v>2365556</v>
      </c>
      <c r="H34" s="23" t="s">
        <v>86</v>
      </c>
      <c r="I34" s="23">
        <v>242.90349462365589</v>
      </c>
      <c r="J34" s="23">
        <v>1977.9196236559139</v>
      </c>
      <c r="K34" s="23">
        <v>1435.6142473118277</v>
      </c>
      <c r="L34" s="23">
        <f t="shared" si="39"/>
        <v>3656.4373655913978</v>
      </c>
    </row>
    <row r="35" spans="1:12" s="15" customFormat="1">
      <c r="A35" s="12">
        <v>15</v>
      </c>
      <c r="B35" s="34" t="s">
        <v>24</v>
      </c>
      <c r="C35" s="8">
        <v>0</v>
      </c>
      <c r="D35" s="8">
        <v>0</v>
      </c>
      <c r="E35" s="8">
        <v>2381555</v>
      </c>
      <c r="F35" s="8">
        <v>855997</v>
      </c>
      <c r="G35" s="8">
        <f t="shared" ref="G35" si="40">SUM(C35:F35)</f>
        <v>3237552</v>
      </c>
      <c r="H35" s="9" t="s">
        <v>86</v>
      </c>
      <c r="I35" s="9" t="s">
        <v>86</v>
      </c>
      <c r="J35" s="9">
        <v>3681.1670026881716</v>
      </c>
      <c r="K35" s="9">
        <v>1323.1136424731183</v>
      </c>
      <c r="L35" s="9">
        <f t="shared" ref="L35" si="41">SUM(H35:K35)</f>
        <v>5004.2806451612896</v>
      </c>
    </row>
    <row r="36" spans="1:12" s="15" customFormat="1">
      <c r="A36" s="14"/>
      <c r="B36" s="14" t="s">
        <v>100</v>
      </c>
      <c r="C36" s="13">
        <v>0</v>
      </c>
      <c r="D36" s="13">
        <v>0</v>
      </c>
      <c r="E36" s="13">
        <v>2381555</v>
      </c>
      <c r="F36" s="13">
        <v>855997</v>
      </c>
      <c r="G36" s="13">
        <f t="shared" ref="G36:L36" si="42">G35</f>
        <v>3237552</v>
      </c>
      <c r="H36" s="23" t="s">
        <v>86</v>
      </c>
      <c r="I36" s="23" t="s">
        <v>86</v>
      </c>
      <c r="J36" s="23">
        <v>3681.1670026881716</v>
      </c>
      <c r="K36" s="23">
        <v>1323.1136424731183</v>
      </c>
      <c r="L36" s="23">
        <f t="shared" si="42"/>
        <v>5004.2806451612896</v>
      </c>
    </row>
    <row r="37" spans="1:12" s="15" customFormat="1">
      <c r="A37" s="25">
        <v>16</v>
      </c>
      <c r="B37" s="26" t="s">
        <v>25</v>
      </c>
      <c r="C37" s="8">
        <v>0</v>
      </c>
      <c r="D37" s="8">
        <v>0</v>
      </c>
      <c r="E37" s="8">
        <v>186622</v>
      </c>
      <c r="F37" s="8">
        <v>396436</v>
      </c>
      <c r="G37" s="8">
        <f t="shared" ref="G37" si="43">SUM(C37:F37)</f>
        <v>583058</v>
      </c>
      <c r="H37" s="9" t="s">
        <v>86</v>
      </c>
      <c r="I37" s="9" t="s">
        <v>86</v>
      </c>
      <c r="J37" s="9">
        <v>288.46142473118277</v>
      </c>
      <c r="K37" s="9">
        <v>612.77069892473116</v>
      </c>
      <c r="L37" s="9">
        <f t="shared" ref="L37" si="44">SUM(H37:K37)</f>
        <v>901.23212365591394</v>
      </c>
    </row>
    <row r="38" spans="1:12" s="15" customFormat="1">
      <c r="A38" s="14"/>
      <c r="B38" s="14" t="s">
        <v>101</v>
      </c>
      <c r="C38" s="13">
        <v>0</v>
      </c>
      <c r="D38" s="13">
        <v>0</v>
      </c>
      <c r="E38" s="13">
        <v>186622</v>
      </c>
      <c r="F38" s="13">
        <v>396436</v>
      </c>
      <c r="G38" s="13">
        <f t="shared" ref="G38:L38" si="45">G37</f>
        <v>583058</v>
      </c>
      <c r="H38" s="23" t="s">
        <v>86</v>
      </c>
      <c r="I38" s="23" t="s">
        <v>86</v>
      </c>
      <c r="J38" s="23">
        <v>288.46142473118277</v>
      </c>
      <c r="K38" s="23">
        <v>612.77069892473116</v>
      </c>
      <c r="L38" s="23">
        <f t="shared" si="45"/>
        <v>901.23212365591394</v>
      </c>
    </row>
    <row r="39" spans="1:12" s="15" customFormat="1">
      <c r="A39" s="12">
        <v>17</v>
      </c>
      <c r="B39" s="34" t="s">
        <v>26</v>
      </c>
      <c r="C39" s="8">
        <v>0</v>
      </c>
      <c r="D39" s="8">
        <v>0</v>
      </c>
      <c r="E39" s="8">
        <v>604949</v>
      </c>
      <c r="F39" s="8">
        <v>477800</v>
      </c>
      <c r="G39" s="8">
        <f t="shared" ref="G39" si="46">SUM(C39:F39)</f>
        <v>1082749</v>
      </c>
      <c r="H39" s="9" t="s">
        <v>86</v>
      </c>
      <c r="I39" s="9" t="s">
        <v>86</v>
      </c>
      <c r="J39" s="9">
        <v>935.06901881720421</v>
      </c>
      <c r="K39" s="9">
        <v>738.53494623655911</v>
      </c>
      <c r="L39" s="9">
        <f t="shared" ref="L39" si="47">SUM(H39:K39)</f>
        <v>1673.6039650537632</v>
      </c>
    </row>
    <row r="40" spans="1:12" s="15" customFormat="1">
      <c r="A40" s="14"/>
      <c r="B40" s="33" t="s">
        <v>102</v>
      </c>
      <c r="C40" s="13">
        <v>0</v>
      </c>
      <c r="D40" s="13">
        <v>0</v>
      </c>
      <c r="E40" s="13">
        <v>604949</v>
      </c>
      <c r="F40" s="13">
        <v>477800</v>
      </c>
      <c r="G40" s="13">
        <f t="shared" ref="G40:L40" si="48">G39</f>
        <v>1082749</v>
      </c>
      <c r="H40" s="23" t="s">
        <v>86</v>
      </c>
      <c r="I40" s="23" t="s">
        <v>86</v>
      </c>
      <c r="J40" s="23">
        <v>935.06901881720421</v>
      </c>
      <c r="K40" s="23">
        <v>738.53494623655911</v>
      </c>
      <c r="L40" s="23">
        <f t="shared" si="48"/>
        <v>1673.6039650537632</v>
      </c>
    </row>
    <row r="41" spans="1:12" s="15" customFormat="1">
      <c r="A41" s="12">
        <v>18</v>
      </c>
      <c r="B41" s="34" t="s">
        <v>27</v>
      </c>
      <c r="C41" s="8">
        <v>0</v>
      </c>
      <c r="D41" s="8">
        <v>0</v>
      </c>
      <c r="E41" s="8">
        <v>706563</v>
      </c>
      <c r="F41" s="8">
        <v>795879</v>
      </c>
      <c r="G41" s="8">
        <f t="shared" ref="G41" si="49">SUM(C41:F41)</f>
        <v>1502442</v>
      </c>
      <c r="H41" s="9" t="s">
        <v>86</v>
      </c>
      <c r="I41" s="9" t="s">
        <v>86</v>
      </c>
      <c r="J41" s="9">
        <v>1092.1336693548385</v>
      </c>
      <c r="K41" s="9">
        <v>1230.1893145161289</v>
      </c>
      <c r="L41" s="9">
        <f t="shared" ref="L41" si="50">SUM(H41:K41)</f>
        <v>2322.3229838709676</v>
      </c>
    </row>
    <row r="42" spans="1:12" s="15" customFormat="1">
      <c r="A42" s="14"/>
      <c r="B42" s="14" t="s">
        <v>103</v>
      </c>
      <c r="C42" s="13">
        <v>0</v>
      </c>
      <c r="D42" s="13">
        <v>0</v>
      </c>
      <c r="E42" s="13">
        <v>706563</v>
      </c>
      <c r="F42" s="13">
        <v>795879</v>
      </c>
      <c r="G42" s="13">
        <f t="shared" ref="G42:L42" si="51">G41</f>
        <v>1502442</v>
      </c>
      <c r="H42" s="23" t="s">
        <v>86</v>
      </c>
      <c r="I42" s="23" t="s">
        <v>86</v>
      </c>
      <c r="J42" s="23">
        <v>1092.1336693548385</v>
      </c>
      <c r="K42" s="23">
        <v>1230.1893145161289</v>
      </c>
      <c r="L42" s="23">
        <f t="shared" si="51"/>
        <v>2322.3229838709676</v>
      </c>
    </row>
    <row r="43" spans="1:12" s="15" customFormat="1">
      <c r="A43" s="12">
        <v>19</v>
      </c>
      <c r="B43" s="34" t="s">
        <v>28</v>
      </c>
      <c r="C43" s="8">
        <v>27850</v>
      </c>
      <c r="D43" s="8">
        <v>0</v>
      </c>
      <c r="E43" s="8">
        <v>4276065</v>
      </c>
      <c r="F43" s="8">
        <v>5693354</v>
      </c>
      <c r="G43" s="8">
        <f t="shared" ref="G43" si="52">SUM(C43:F43)</f>
        <v>9997269</v>
      </c>
      <c r="H43" s="9">
        <v>43.047715053763433</v>
      </c>
      <c r="I43" s="9" t="s">
        <v>86</v>
      </c>
      <c r="J43" s="9">
        <v>6609.5090725806449</v>
      </c>
      <c r="K43" s="9">
        <v>8800.2111559139776</v>
      </c>
      <c r="L43" s="9">
        <f t="shared" ref="L43" si="53">SUM(H43:K43)</f>
        <v>15452.767943548386</v>
      </c>
    </row>
    <row r="44" spans="1:12" s="15" customFormat="1">
      <c r="A44" s="14"/>
      <c r="B44" s="14" t="s">
        <v>104</v>
      </c>
      <c r="C44" s="13">
        <v>27850</v>
      </c>
      <c r="D44" s="13">
        <v>0</v>
      </c>
      <c r="E44" s="13">
        <v>4276065</v>
      </c>
      <c r="F44" s="13">
        <v>5693354</v>
      </c>
      <c r="G44" s="13">
        <f t="shared" ref="G44:L44" si="54">G43</f>
        <v>9997269</v>
      </c>
      <c r="H44" s="23">
        <v>43.047715053763433</v>
      </c>
      <c r="I44" s="23" t="s">
        <v>86</v>
      </c>
      <c r="J44" s="23">
        <v>6609.5090725806449</v>
      </c>
      <c r="K44" s="23">
        <v>8800.2111559139776</v>
      </c>
      <c r="L44" s="23">
        <f t="shared" si="54"/>
        <v>15452.767943548386</v>
      </c>
    </row>
    <row r="45" spans="1:12" s="15" customFormat="1">
      <c r="A45" s="12">
        <v>20</v>
      </c>
      <c r="B45" s="34" t="s">
        <v>29</v>
      </c>
      <c r="C45" s="8">
        <v>181837</v>
      </c>
      <c r="D45" s="8">
        <v>7584</v>
      </c>
      <c r="E45" s="8">
        <v>1236218</v>
      </c>
      <c r="F45" s="8">
        <v>858777</v>
      </c>
      <c r="G45" s="8">
        <f t="shared" ref="G45" si="55">SUM(C45:F45)</f>
        <v>2284416</v>
      </c>
      <c r="H45" s="9">
        <v>281.06525537634406</v>
      </c>
      <c r="I45" s="9">
        <v>11.722580645161289</v>
      </c>
      <c r="J45" s="9">
        <v>1910.8208333333332</v>
      </c>
      <c r="K45" s="9">
        <v>1327.410685483871</v>
      </c>
      <c r="L45" s="9">
        <f t="shared" ref="L45" si="56">SUM(H45:K45)</f>
        <v>3531.0193548387097</v>
      </c>
    </row>
    <row r="46" spans="1:12" s="15" customFormat="1">
      <c r="A46" s="14"/>
      <c r="B46" s="14" t="s">
        <v>105</v>
      </c>
      <c r="C46" s="13">
        <v>181837</v>
      </c>
      <c r="D46" s="13">
        <v>7584</v>
      </c>
      <c r="E46" s="13">
        <v>1236218</v>
      </c>
      <c r="F46" s="13">
        <v>858777</v>
      </c>
      <c r="G46" s="13">
        <f t="shared" ref="G46:L46" si="57">G45</f>
        <v>2284416</v>
      </c>
      <c r="H46" s="23">
        <v>281.06525537634406</v>
      </c>
      <c r="I46" s="23">
        <v>11.722580645161289</v>
      </c>
      <c r="J46" s="23">
        <v>1910.8208333333332</v>
      </c>
      <c r="K46" s="23">
        <v>1327.410685483871</v>
      </c>
      <c r="L46" s="23">
        <f t="shared" si="57"/>
        <v>3531.0193548387097</v>
      </c>
    </row>
    <row r="47" spans="1:12" s="15" customFormat="1">
      <c r="A47" s="12">
        <v>21</v>
      </c>
      <c r="B47" s="34" t="s">
        <v>30</v>
      </c>
      <c r="C47" s="8">
        <v>18621</v>
      </c>
      <c r="D47" s="8">
        <v>0</v>
      </c>
      <c r="E47" s="8">
        <v>10080268</v>
      </c>
      <c r="F47" s="8">
        <v>4026119</v>
      </c>
      <c r="G47" s="8">
        <f t="shared" ref="G47" si="58">SUM(C47:F47)</f>
        <v>14125008</v>
      </c>
      <c r="H47" s="9">
        <v>28.78245967741935</v>
      </c>
      <c r="I47" s="9" t="s">
        <v>86</v>
      </c>
      <c r="J47" s="9">
        <v>15581.05940860215</v>
      </c>
      <c r="K47" s="9">
        <v>6223.1678091397844</v>
      </c>
      <c r="L47" s="9">
        <f t="shared" ref="L47" si="59">SUM(H47:K47)</f>
        <v>21833.009677419352</v>
      </c>
    </row>
    <row r="48" spans="1:12" s="15" customFormat="1" ht="15.75" customHeight="1">
      <c r="A48" s="14"/>
      <c r="B48" s="14" t="s">
        <v>106</v>
      </c>
      <c r="C48" s="13">
        <v>18621</v>
      </c>
      <c r="D48" s="13">
        <v>0</v>
      </c>
      <c r="E48" s="13">
        <v>10080268</v>
      </c>
      <c r="F48" s="13">
        <v>4026119</v>
      </c>
      <c r="G48" s="13">
        <f t="shared" ref="G48:L48" si="60">G47</f>
        <v>14125008</v>
      </c>
      <c r="H48" s="23">
        <v>28.78245967741935</v>
      </c>
      <c r="I48" s="23" t="s">
        <v>86</v>
      </c>
      <c r="J48" s="23">
        <v>15581.05940860215</v>
      </c>
      <c r="K48" s="23">
        <v>6223.1678091397844</v>
      </c>
      <c r="L48" s="23">
        <f t="shared" si="60"/>
        <v>21833.009677419352</v>
      </c>
    </row>
    <row r="49" spans="1:16" s="15" customFormat="1">
      <c r="A49" s="12">
        <v>22</v>
      </c>
      <c r="B49" s="34" t="s">
        <v>31</v>
      </c>
      <c r="C49" s="8">
        <v>0</v>
      </c>
      <c r="D49" s="8">
        <v>522146</v>
      </c>
      <c r="E49" s="8">
        <v>1378573</v>
      </c>
      <c r="F49" s="8">
        <v>1062709</v>
      </c>
      <c r="G49" s="8">
        <f t="shared" ref="G49" si="61">SUM(C49:F49)</f>
        <v>2963428</v>
      </c>
      <c r="H49" s="9" t="s">
        <v>86</v>
      </c>
      <c r="I49" s="9">
        <v>807.08051075268804</v>
      </c>
      <c r="J49" s="9">
        <v>2130.8588037634408</v>
      </c>
      <c r="K49" s="9">
        <v>1642.6281586021505</v>
      </c>
      <c r="L49" s="9">
        <f t="shared" ref="L49" si="62">SUM(H49:K49)</f>
        <v>4580.5674731182789</v>
      </c>
      <c r="M49" s="35"/>
    </row>
    <row r="50" spans="1:16" s="35" customFormat="1" ht="16.5" customHeight="1">
      <c r="A50" s="14"/>
      <c r="B50" s="14" t="s">
        <v>107</v>
      </c>
      <c r="C50" s="13">
        <v>0</v>
      </c>
      <c r="D50" s="13">
        <v>522146</v>
      </c>
      <c r="E50" s="13">
        <v>1378573</v>
      </c>
      <c r="F50" s="13">
        <v>1062709</v>
      </c>
      <c r="G50" s="13">
        <f t="shared" ref="G50:L50" si="63">G49</f>
        <v>2963428</v>
      </c>
      <c r="H50" s="23" t="s">
        <v>86</v>
      </c>
      <c r="I50" s="23">
        <v>807.08051075268804</v>
      </c>
      <c r="J50" s="23">
        <v>2130.8588037634408</v>
      </c>
      <c r="K50" s="23">
        <v>1642.6281586021505</v>
      </c>
      <c r="L50" s="23">
        <f t="shared" si="63"/>
        <v>4580.5674731182789</v>
      </c>
      <c r="M50" s="15"/>
      <c r="P50" s="36"/>
    </row>
    <row r="51" spans="1:16" s="15" customFormat="1">
      <c r="A51" s="10">
        <v>23</v>
      </c>
      <c r="B51" s="11" t="s">
        <v>32</v>
      </c>
      <c r="C51" s="8">
        <v>68278</v>
      </c>
      <c r="D51" s="8">
        <v>0</v>
      </c>
      <c r="E51" s="8">
        <v>2455526</v>
      </c>
      <c r="F51" s="8">
        <v>972710</v>
      </c>
      <c r="G51" s="8">
        <f t="shared" ref="G51" si="64">SUM(C51:F51)</f>
        <v>3496514</v>
      </c>
      <c r="H51" s="9">
        <v>105.53723118279568</v>
      </c>
      <c r="I51" s="9" t="s">
        <v>86</v>
      </c>
      <c r="J51" s="9">
        <v>3795.5038978494617</v>
      </c>
      <c r="K51" s="9">
        <v>1503.5168010752689</v>
      </c>
      <c r="L51" s="9">
        <f t="shared" ref="L51" si="65">SUM(H51:K51)</f>
        <v>5404.5579301075259</v>
      </c>
    </row>
    <row r="52" spans="1:16" s="15" customFormat="1">
      <c r="A52" s="14"/>
      <c r="B52" s="14" t="s">
        <v>108</v>
      </c>
      <c r="C52" s="13">
        <v>68278</v>
      </c>
      <c r="D52" s="13">
        <v>0</v>
      </c>
      <c r="E52" s="13">
        <v>2455526</v>
      </c>
      <c r="F52" s="13">
        <v>972710</v>
      </c>
      <c r="G52" s="13">
        <f t="shared" ref="G52:L52" si="66">G51</f>
        <v>3496514</v>
      </c>
      <c r="H52" s="23">
        <v>105.53723118279568</v>
      </c>
      <c r="I52" s="23" t="s">
        <v>86</v>
      </c>
      <c r="J52" s="23">
        <v>3795.5038978494617</v>
      </c>
      <c r="K52" s="23">
        <v>1503.5168010752689</v>
      </c>
      <c r="L52" s="23">
        <f t="shared" si="66"/>
        <v>5404.5579301075259</v>
      </c>
    </row>
    <row r="53" spans="1:16" s="15" customFormat="1">
      <c r="A53" s="12">
        <v>24</v>
      </c>
      <c r="B53" s="34" t="s">
        <v>33</v>
      </c>
      <c r="C53" s="8">
        <v>777038</v>
      </c>
      <c r="D53" s="8">
        <v>9665</v>
      </c>
      <c r="E53" s="8">
        <v>566103</v>
      </c>
      <c r="F53" s="8">
        <v>687153</v>
      </c>
      <c r="G53" s="8">
        <f t="shared" ref="G53" si="67">SUM(C53:F53)</f>
        <v>2039959</v>
      </c>
      <c r="H53" s="9">
        <v>1201.0668010752688</v>
      </c>
      <c r="I53" s="9">
        <v>14.93918010752688</v>
      </c>
      <c r="J53" s="9">
        <v>875.02479838709667</v>
      </c>
      <c r="K53" s="9">
        <v>1062.1316532258063</v>
      </c>
      <c r="L53" s="9">
        <f t="shared" ref="L53" si="68">SUM(H53:K53)</f>
        <v>3153.1624327956988</v>
      </c>
    </row>
    <row r="54" spans="1:16" s="15" customFormat="1">
      <c r="A54" s="14"/>
      <c r="B54" s="14" t="s">
        <v>109</v>
      </c>
      <c r="C54" s="13">
        <v>777038</v>
      </c>
      <c r="D54" s="13">
        <v>9665</v>
      </c>
      <c r="E54" s="13">
        <v>566103</v>
      </c>
      <c r="F54" s="13">
        <v>687153</v>
      </c>
      <c r="G54" s="13">
        <f t="shared" ref="G54:L54" si="69">G53</f>
        <v>2039959</v>
      </c>
      <c r="H54" s="23">
        <v>1201.0668010752688</v>
      </c>
      <c r="I54" s="23">
        <v>14.93918010752688</v>
      </c>
      <c r="J54" s="23">
        <v>875.02479838709667</v>
      </c>
      <c r="K54" s="23">
        <v>1062.1316532258063</v>
      </c>
      <c r="L54" s="23">
        <f t="shared" si="69"/>
        <v>3153.1624327956988</v>
      </c>
    </row>
    <row r="55" spans="1:16" s="15" customFormat="1">
      <c r="A55" s="12">
        <v>25</v>
      </c>
      <c r="B55" s="34" t="s">
        <v>34</v>
      </c>
      <c r="C55" s="8">
        <v>10990</v>
      </c>
      <c r="D55" s="8">
        <v>0</v>
      </c>
      <c r="E55" s="8">
        <v>1192814</v>
      </c>
      <c r="F55" s="8">
        <v>1234667</v>
      </c>
      <c r="G55" s="8">
        <f t="shared" ref="G55" si="70">SUM(C55:F55)</f>
        <v>2438471</v>
      </c>
      <c r="H55" s="9">
        <v>16.987231182795696</v>
      </c>
      <c r="I55" s="9" t="s">
        <v>86</v>
      </c>
      <c r="J55" s="9">
        <v>1843.7313172043009</v>
      </c>
      <c r="K55" s="9">
        <v>1908.423454301075</v>
      </c>
      <c r="L55" s="9">
        <f t="shared" ref="L55" si="71">SUM(H55:K55)</f>
        <v>3769.1420026881715</v>
      </c>
    </row>
    <row r="56" spans="1:16" s="15" customFormat="1">
      <c r="A56" s="14"/>
      <c r="B56" s="14" t="s">
        <v>71</v>
      </c>
      <c r="C56" s="13">
        <v>10990</v>
      </c>
      <c r="D56" s="13">
        <v>0</v>
      </c>
      <c r="E56" s="13">
        <v>1192814</v>
      </c>
      <c r="F56" s="13">
        <v>1234667</v>
      </c>
      <c r="G56" s="13">
        <f t="shared" ref="G56:L56" si="72">G55</f>
        <v>2438471</v>
      </c>
      <c r="H56" s="23">
        <v>16.987231182795696</v>
      </c>
      <c r="I56" s="23" t="s">
        <v>86</v>
      </c>
      <c r="J56" s="23">
        <v>1843.7313172043009</v>
      </c>
      <c r="K56" s="23">
        <v>1908.423454301075</v>
      </c>
      <c r="L56" s="23">
        <f t="shared" si="72"/>
        <v>3769.1420026881715</v>
      </c>
    </row>
    <row r="57" spans="1:16" s="15" customFormat="1">
      <c r="A57" s="12">
        <v>26</v>
      </c>
      <c r="B57" s="34" t="s">
        <v>35</v>
      </c>
      <c r="C57" s="8">
        <v>267175</v>
      </c>
      <c r="D57" s="8">
        <v>0</v>
      </c>
      <c r="E57" s="8">
        <v>2505169.0254000002</v>
      </c>
      <c r="F57" s="8">
        <v>1223691.8530000001</v>
      </c>
      <c r="G57" s="8">
        <f t="shared" ref="G57" si="73">SUM(C57:F57)</f>
        <v>3996035.8784000003</v>
      </c>
      <c r="H57" s="9">
        <v>412.97211021505376</v>
      </c>
      <c r="I57" s="9" t="s">
        <v>86</v>
      </c>
      <c r="J57" s="9">
        <v>3872.2370688306455</v>
      </c>
      <c r="K57" s="9">
        <v>1891.4591813844088</v>
      </c>
      <c r="L57" s="9">
        <f t="shared" ref="L57" si="74">SUM(H57:K57)</f>
        <v>6176.6683604301079</v>
      </c>
    </row>
    <row r="58" spans="1:16" s="15" customFormat="1" ht="14.25" customHeight="1">
      <c r="A58" s="14"/>
      <c r="B58" s="14" t="s">
        <v>110</v>
      </c>
      <c r="C58" s="13">
        <v>267175</v>
      </c>
      <c r="D58" s="13">
        <v>0</v>
      </c>
      <c r="E58" s="13">
        <v>2505169.0254000002</v>
      </c>
      <c r="F58" s="13">
        <v>1223691.8530000001</v>
      </c>
      <c r="G58" s="13">
        <f t="shared" ref="G58:L58" si="75">G57</f>
        <v>3996035.8784000003</v>
      </c>
      <c r="H58" s="23">
        <v>412.97211021505376</v>
      </c>
      <c r="I58" s="23" t="s">
        <v>86</v>
      </c>
      <c r="J58" s="23">
        <v>3872.2370688306455</v>
      </c>
      <c r="K58" s="23">
        <v>1891.4591813844088</v>
      </c>
      <c r="L58" s="23">
        <f t="shared" si="75"/>
        <v>6176.6683604301079</v>
      </c>
    </row>
    <row r="59" spans="1:16" s="15" customFormat="1">
      <c r="A59" s="12">
        <v>27</v>
      </c>
      <c r="B59" s="34" t="s">
        <v>36</v>
      </c>
      <c r="C59" s="8">
        <v>1002698</v>
      </c>
      <c r="D59" s="8">
        <v>0</v>
      </c>
      <c r="E59" s="8">
        <v>3045612</v>
      </c>
      <c r="F59" s="8">
        <v>1056256</v>
      </c>
      <c r="G59" s="8">
        <f t="shared" ref="G59" si="76">SUM(C59:F59)</f>
        <v>5104566</v>
      </c>
      <c r="H59" s="9">
        <v>1549.8692204301074</v>
      </c>
      <c r="I59" s="9" t="s">
        <v>86</v>
      </c>
      <c r="J59" s="9">
        <v>4707.5991935483871</v>
      </c>
      <c r="K59" s="9">
        <v>1632.6537634408601</v>
      </c>
      <c r="L59" s="9">
        <f t="shared" ref="L59" si="77">SUM(H59:K59)</f>
        <v>7890.1221774193546</v>
      </c>
    </row>
    <row r="60" spans="1:16" s="15" customFormat="1">
      <c r="A60" s="14"/>
      <c r="B60" s="14" t="s">
        <v>111</v>
      </c>
      <c r="C60" s="13">
        <v>1002698</v>
      </c>
      <c r="D60" s="13">
        <v>0</v>
      </c>
      <c r="E60" s="13">
        <v>3045612</v>
      </c>
      <c r="F60" s="13">
        <v>1056256</v>
      </c>
      <c r="G60" s="13">
        <f t="shared" ref="G60:L60" si="78">G59</f>
        <v>5104566</v>
      </c>
      <c r="H60" s="23">
        <v>1549.8692204301074</v>
      </c>
      <c r="I60" s="23" t="s">
        <v>86</v>
      </c>
      <c r="J60" s="23">
        <v>4707.5991935483871</v>
      </c>
      <c r="K60" s="23">
        <v>1632.6537634408601</v>
      </c>
      <c r="L60" s="23">
        <f t="shared" si="78"/>
        <v>7890.1221774193546</v>
      </c>
    </row>
    <row r="61" spans="1:16" s="15" customFormat="1">
      <c r="A61" s="12">
        <v>28</v>
      </c>
      <c r="B61" s="34" t="s">
        <v>37</v>
      </c>
      <c r="C61" s="8">
        <v>494539</v>
      </c>
      <c r="D61" s="8">
        <v>0</v>
      </c>
      <c r="E61" s="8">
        <v>1037786</v>
      </c>
      <c r="F61" s="8">
        <v>656064</v>
      </c>
      <c r="G61" s="8">
        <f t="shared" ref="G61" si="79">SUM(C61:F61)</f>
        <v>2188389</v>
      </c>
      <c r="H61" s="9">
        <v>764.40840053763441</v>
      </c>
      <c r="I61" s="9" t="s">
        <v>86</v>
      </c>
      <c r="J61" s="9">
        <v>1604.1047043010751</v>
      </c>
      <c r="K61" s="9">
        <v>1014.0774193548385</v>
      </c>
      <c r="L61" s="9">
        <f t="shared" ref="L61" si="80">SUM(H61:K61)</f>
        <v>3382.5905241935479</v>
      </c>
    </row>
    <row r="62" spans="1:16" s="15" customFormat="1" ht="15" customHeight="1">
      <c r="A62" s="14"/>
      <c r="B62" s="14" t="s">
        <v>112</v>
      </c>
      <c r="C62" s="13">
        <v>494539</v>
      </c>
      <c r="D62" s="13">
        <v>0</v>
      </c>
      <c r="E62" s="13">
        <v>1037786</v>
      </c>
      <c r="F62" s="13">
        <v>656064</v>
      </c>
      <c r="G62" s="13">
        <f t="shared" ref="G62:L62" si="81">G61</f>
        <v>2188389</v>
      </c>
      <c r="H62" s="23">
        <v>764.40840053763441</v>
      </c>
      <c r="I62" s="23" t="s">
        <v>86</v>
      </c>
      <c r="J62" s="23">
        <v>1604.1047043010751</v>
      </c>
      <c r="K62" s="23">
        <v>1014.0774193548385</v>
      </c>
      <c r="L62" s="23">
        <f t="shared" si="81"/>
        <v>3382.5905241935479</v>
      </c>
    </row>
    <row r="63" spans="1:16" s="15" customFormat="1" ht="15" customHeight="1">
      <c r="A63" s="12">
        <v>29</v>
      </c>
      <c r="B63" s="34" t="s">
        <v>38</v>
      </c>
      <c r="C63" s="8">
        <v>159105</v>
      </c>
      <c r="D63" s="8">
        <v>0</v>
      </c>
      <c r="E63" s="8">
        <v>1326778</v>
      </c>
      <c r="F63" s="8">
        <v>673428</v>
      </c>
      <c r="G63" s="8">
        <f t="shared" ref="G63" si="82">SUM(C63:F63)</f>
        <v>2159311</v>
      </c>
      <c r="H63" s="9">
        <v>245.92842741935482</v>
      </c>
      <c r="I63" s="9" t="s">
        <v>86</v>
      </c>
      <c r="J63" s="9">
        <v>2050.7993279569891</v>
      </c>
      <c r="K63" s="9">
        <v>1040.9169354838709</v>
      </c>
      <c r="L63" s="9">
        <f t="shared" ref="L63" si="83">SUM(H63:K63)</f>
        <v>3337.6446908602147</v>
      </c>
    </row>
    <row r="64" spans="1:16" s="15" customFormat="1" ht="15" customHeight="1">
      <c r="A64" s="14"/>
      <c r="B64" s="14" t="s">
        <v>113</v>
      </c>
      <c r="C64" s="13">
        <v>159105</v>
      </c>
      <c r="D64" s="13">
        <v>0</v>
      </c>
      <c r="E64" s="13">
        <v>1326778</v>
      </c>
      <c r="F64" s="13">
        <v>673428</v>
      </c>
      <c r="G64" s="13">
        <f t="shared" ref="G64:L64" si="84">G63</f>
        <v>2159311</v>
      </c>
      <c r="H64" s="23">
        <v>245.92842741935482</v>
      </c>
      <c r="I64" s="23" t="s">
        <v>86</v>
      </c>
      <c r="J64" s="23">
        <v>2050.7993279569891</v>
      </c>
      <c r="K64" s="23">
        <v>1040.9169354838709</v>
      </c>
      <c r="L64" s="23">
        <f t="shared" si="84"/>
        <v>3337.6446908602147</v>
      </c>
    </row>
    <row r="65" spans="1:12" s="15" customFormat="1">
      <c r="A65" s="12">
        <v>30</v>
      </c>
      <c r="B65" s="34" t="s">
        <v>39</v>
      </c>
      <c r="C65" s="8">
        <v>33248</v>
      </c>
      <c r="D65" s="8">
        <v>0</v>
      </c>
      <c r="E65" s="8">
        <v>3950293</v>
      </c>
      <c r="F65" s="8">
        <v>2232666</v>
      </c>
      <c r="G65" s="8">
        <f t="shared" ref="G65" si="85">SUM(C65:F65)</f>
        <v>6216207</v>
      </c>
      <c r="H65" s="9">
        <v>51.391397849462358</v>
      </c>
      <c r="I65" s="9" t="s">
        <v>86</v>
      </c>
      <c r="J65" s="9">
        <v>6105.963642473117</v>
      </c>
      <c r="K65" s="9">
        <v>3451.0294354838707</v>
      </c>
      <c r="L65" s="9">
        <f t="shared" ref="L65" si="86">SUM(H65:K65)</f>
        <v>9608.3844758064497</v>
      </c>
    </row>
    <row r="66" spans="1:12" s="15" customFormat="1">
      <c r="A66" s="14"/>
      <c r="B66" s="14" t="s">
        <v>114</v>
      </c>
      <c r="C66" s="13">
        <v>33248</v>
      </c>
      <c r="D66" s="13">
        <v>0</v>
      </c>
      <c r="E66" s="13">
        <v>3950293</v>
      </c>
      <c r="F66" s="13">
        <v>2232666</v>
      </c>
      <c r="G66" s="13">
        <f t="shared" ref="G66:L66" si="87">G65</f>
        <v>6216207</v>
      </c>
      <c r="H66" s="23">
        <v>51.391397849462358</v>
      </c>
      <c r="I66" s="23" t="s">
        <v>86</v>
      </c>
      <c r="J66" s="23">
        <v>6105.963642473117</v>
      </c>
      <c r="K66" s="23">
        <v>3451.0294354838707</v>
      </c>
      <c r="L66" s="23">
        <f t="shared" si="87"/>
        <v>9608.3844758064497</v>
      </c>
    </row>
    <row r="67" spans="1:12" s="15" customFormat="1">
      <c r="A67" s="12">
        <v>31</v>
      </c>
      <c r="B67" s="34" t="s">
        <v>41</v>
      </c>
      <c r="C67" s="8">
        <v>7236</v>
      </c>
      <c r="D67" s="8">
        <v>0</v>
      </c>
      <c r="E67" s="8">
        <v>906437</v>
      </c>
      <c r="F67" s="8">
        <v>722225</v>
      </c>
      <c r="G67" s="8">
        <f t="shared" ref="G67" si="88">SUM(C67:F67)</f>
        <v>1635898</v>
      </c>
      <c r="H67" s="9">
        <v>11.18467741935484</v>
      </c>
      <c r="I67" s="9" t="s">
        <v>86</v>
      </c>
      <c r="J67" s="9">
        <v>1401.0786962365592</v>
      </c>
      <c r="K67" s="9">
        <v>1116.3424059139784</v>
      </c>
      <c r="L67" s="9">
        <f t="shared" ref="L67" si="89">SUM(H67:K67)</f>
        <v>2528.6057795698925</v>
      </c>
    </row>
    <row r="68" spans="1:12" s="15" customFormat="1">
      <c r="A68" s="14"/>
      <c r="B68" s="14" t="s">
        <v>115</v>
      </c>
      <c r="C68" s="13">
        <v>7236</v>
      </c>
      <c r="D68" s="13">
        <v>0</v>
      </c>
      <c r="E68" s="13">
        <v>906437</v>
      </c>
      <c r="F68" s="13">
        <v>722225</v>
      </c>
      <c r="G68" s="13">
        <f t="shared" ref="G68:L68" si="90">G67</f>
        <v>1635898</v>
      </c>
      <c r="H68" s="23">
        <v>11.18467741935484</v>
      </c>
      <c r="I68" s="23" t="s">
        <v>86</v>
      </c>
      <c r="J68" s="23">
        <v>1401.0786962365592</v>
      </c>
      <c r="K68" s="23">
        <v>1116.3424059139784</v>
      </c>
      <c r="L68" s="23">
        <f t="shared" si="90"/>
        <v>2528.6057795698925</v>
      </c>
    </row>
    <row r="69" spans="1:12" s="15" customFormat="1">
      <c r="A69" s="10">
        <v>32</v>
      </c>
      <c r="B69" s="11" t="s">
        <v>43</v>
      </c>
      <c r="C69" s="8">
        <v>0</v>
      </c>
      <c r="D69" s="8">
        <v>0</v>
      </c>
      <c r="E69" s="8">
        <v>11804</v>
      </c>
      <c r="F69" s="8">
        <v>17071</v>
      </c>
      <c r="G69" s="8">
        <f t="shared" ref="G69" si="91">SUM(C69:F69)</f>
        <v>28875</v>
      </c>
      <c r="H69" s="9" t="s">
        <v>86</v>
      </c>
      <c r="I69" s="9" t="s">
        <v>86</v>
      </c>
      <c r="J69" s="9">
        <v>18.245430107526879</v>
      </c>
      <c r="K69" s="9">
        <v>26.386626344086022</v>
      </c>
      <c r="L69" s="9">
        <f t="shared" ref="L69" si="92">SUM(H69:K69)</f>
        <v>44.632056451612897</v>
      </c>
    </row>
    <row r="70" spans="1:12" s="15" customFormat="1" ht="15" customHeight="1">
      <c r="A70" s="14"/>
      <c r="B70" s="14" t="s">
        <v>116</v>
      </c>
      <c r="C70" s="13">
        <v>0</v>
      </c>
      <c r="D70" s="13">
        <v>0</v>
      </c>
      <c r="E70" s="13">
        <v>11804</v>
      </c>
      <c r="F70" s="13">
        <v>17071</v>
      </c>
      <c r="G70" s="13">
        <f t="shared" ref="G70:L70" si="93">G69</f>
        <v>28875</v>
      </c>
      <c r="H70" s="23" t="s">
        <v>86</v>
      </c>
      <c r="I70" s="23" t="s">
        <v>86</v>
      </c>
      <c r="J70" s="23">
        <v>18.245430107526879</v>
      </c>
      <c r="K70" s="23">
        <v>26.386626344086022</v>
      </c>
      <c r="L70" s="23">
        <f t="shared" si="93"/>
        <v>44.632056451612897</v>
      </c>
    </row>
    <row r="71" spans="1:12" s="15" customFormat="1">
      <c r="A71" s="10">
        <v>33</v>
      </c>
      <c r="B71" s="11" t="s">
        <v>42</v>
      </c>
      <c r="C71" s="8">
        <v>584721</v>
      </c>
      <c r="D71" s="8">
        <v>88250</v>
      </c>
      <c r="E71" s="8">
        <v>5004544</v>
      </c>
      <c r="F71" s="8">
        <v>2488676</v>
      </c>
      <c r="G71" s="8">
        <f t="shared" ref="G71" si="94">SUM(C71:F71)</f>
        <v>8166191</v>
      </c>
      <c r="H71" s="9">
        <v>903.80262096774186</v>
      </c>
      <c r="I71" s="9">
        <v>136.40793010752685</v>
      </c>
      <c r="J71" s="9">
        <v>7735.518279569892</v>
      </c>
      <c r="K71" s="9">
        <v>3846.7438172043007</v>
      </c>
      <c r="L71" s="9">
        <f t="shared" ref="L71" si="95">SUM(H71:K71)</f>
        <v>12622.472647849461</v>
      </c>
    </row>
    <row r="72" spans="1:12" s="15" customFormat="1">
      <c r="A72" s="14"/>
      <c r="B72" s="14" t="s">
        <v>72</v>
      </c>
      <c r="C72" s="13">
        <v>584721</v>
      </c>
      <c r="D72" s="13">
        <v>88250</v>
      </c>
      <c r="E72" s="13">
        <v>5004544</v>
      </c>
      <c r="F72" s="13">
        <v>2488676</v>
      </c>
      <c r="G72" s="13">
        <f t="shared" ref="G72:L72" si="96">G71</f>
        <v>8166191</v>
      </c>
      <c r="H72" s="23">
        <v>903.80262096774186</v>
      </c>
      <c r="I72" s="23">
        <v>136.40793010752685</v>
      </c>
      <c r="J72" s="23">
        <v>7735.518279569892</v>
      </c>
      <c r="K72" s="23">
        <v>3846.7438172043007</v>
      </c>
      <c r="L72" s="23">
        <f t="shared" si="96"/>
        <v>12622.472647849461</v>
      </c>
    </row>
    <row r="73" spans="1:12" s="15" customFormat="1">
      <c r="A73" s="10">
        <v>34</v>
      </c>
      <c r="B73" s="24" t="s">
        <v>81</v>
      </c>
      <c r="C73" s="8">
        <v>0</v>
      </c>
      <c r="D73" s="8">
        <v>0</v>
      </c>
      <c r="E73" s="8">
        <v>353422</v>
      </c>
      <c r="F73" s="8">
        <v>0</v>
      </c>
      <c r="G73" s="8">
        <f t="shared" ref="G73" si="97">SUM(C73:F73)</f>
        <v>353422</v>
      </c>
      <c r="H73" s="9" t="s">
        <v>86</v>
      </c>
      <c r="I73" s="9" t="s">
        <v>86</v>
      </c>
      <c r="J73" s="9">
        <v>546.284005376344</v>
      </c>
      <c r="K73" s="9" t="s">
        <v>86</v>
      </c>
      <c r="L73" s="9">
        <f t="shared" ref="L73" si="98">SUM(H73:K73)</f>
        <v>546.284005376344</v>
      </c>
    </row>
    <row r="74" spans="1:12" s="15" customFormat="1">
      <c r="A74" s="14"/>
      <c r="B74" s="14" t="s">
        <v>82</v>
      </c>
      <c r="C74" s="13">
        <v>0</v>
      </c>
      <c r="D74" s="13">
        <v>0</v>
      </c>
      <c r="E74" s="13">
        <v>353422</v>
      </c>
      <c r="F74" s="13">
        <v>0</v>
      </c>
      <c r="G74" s="13">
        <f t="shared" ref="G74:L74" si="99">G73</f>
        <v>353422</v>
      </c>
      <c r="H74" s="23" t="s">
        <v>86</v>
      </c>
      <c r="I74" s="23" t="s">
        <v>86</v>
      </c>
      <c r="J74" s="23">
        <v>546.284005376344</v>
      </c>
      <c r="K74" s="23" t="s">
        <v>86</v>
      </c>
      <c r="L74" s="23">
        <f t="shared" si="99"/>
        <v>546.284005376344</v>
      </c>
    </row>
    <row r="75" spans="1:12" s="15" customFormat="1">
      <c r="A75" s="10">
        <v>35</v>
      </c>
      <c r="B75" s="24" t="s">
        <v>79</v>
      </c>
      <c r="C75" s="8">
        <v>0</v>
      </c>
      <c r="D75" s="8">
        <v>0</v>
      </c>
      <c r="E75" s="8">
        <v>32552</v>
      </c>
      <c r="F75" s="8">
        <v>68854</v>
      </c>
      <c r="G75" s="8">
        <f t="shared" ref="G75" si="100">SUM(C75:F75)</f>
        <v>101406</v>
      </c>
      <c r="H75" s="9" t="s">
        <v>86</v>
      </c>
      <c r="I75" s="9" t="s">
        <v>86</v>
      </c>
      <c r="J75" s="9">
        <v>50.315591397849452</v>
      </c>
      <c r="K75" s="9">
        <v>106.42755376344086</v>
      </c>
      <c r="L75" s="9">
        <f t="shared" ref="L75" si="101">SUM(H75:K75)</f>
        <v>156.7431451612903</v>
      </c>
    </row>
    <row r="76" spans="1:12" s="15" customFormat="1" ht="15" customHeight="1">
      <c r="A76" s="14"/>
      <c r="B76" s="14" t="s">
        <v>80</v>
      </c>
      <c r="C76" s="13">
        <v>0</v>
      </c>
      <c r="D76" s="13">
        <v>0</v>
      </c>
      <c r="E76" s="13">
        <v>32552</v>
      </c>
      <c r="F76" s="13">
        <v>68854</v>
      </c>
      <c r="G76" s="13">
        <f t="shared" ref="G76:L76" si="102">G75</f>
        <v>101406</v>
      </c>
      <c r="H76" s="23" t="s">
        <v>86</v>
      </c>
      <c r="I76" s="23" t="s">
        <v>86</v>
      </c>
      <c r="J76" s="23">
        <v>50.315591397849452</v>
      </c>
      <c r="K76" s="23">
        <v>106.42755376344086</v>
      </c>
      <c r="L76" s="23">
        <f t="shared" si="102"/>
        <v>156.7431451612903</v>
      </c>
    </row>
    <row r="77" spans="1:12" s="15" customFormat="1">
      <c r="A77" s="10">
        <v>36</v>
      </c>
      <c r="B77" s="11" t="s">
        <v>44</v>
      </c>
      <c r="C77" s="8">
        <v>0</v>
      </c>
      <c r="D77" s="8">
        <v>0</v>
      </c>
      <c r="E77" s="8">
        <v>480150</v>
      </c>
      <c r="F77" s="8">
        <v>81310</v>
      </c>
      <c r="G77" s="8">
        <f t="shared" ref="G77" si="103">SUM(C77:F77)</f>
        <v>561460</v>
      </c>
      <c r="H77" s="9" t="s">
        <v>86</v>
      </c>
      <c r="I77" s="9" t="s">
        <v>86</v>
      </c>
      <c r="J77" s="9">
        <v>742.16733870967732</v>
      </c>
      <c r="K77" s="9">
        <v>125.68077956989245</v>
      </c>
      <c r="L77" s="9">
        <f t="shared" ref="L77" si="104">SUM(H77:K77)</f>
        <v>867.8481182795698</v>
      </c>
    </row>
    <row r="78" spans="1:12" s="15" customFormat="1">
      <c r="A78" s="14"/>
      <c r="B78" s="16" t="s">
        <v>117</v>
      </c>
      <c r="C78" s="13">
        <v>0</v>
      </c>
      <c r="D78" s="13">
        <v>0</v>
      </c>
      <c r="E78" s="13">
        <v>480150</v>
      </c>
      <c r="F78" s="13">
        <v>81310</v>
      </c>
      <c r="G78" s="13">
        <f t="shared" ref="G78:L78" si="105">G77</f>
        <v>561460</v>
      </c>
      <c r="H78" s="23" t="s">
        <v>86</v>
      </c>
      <c r="I78" s="23" t="s">
        <v>86</v>
      </c>
      <c r="J78" s="23">
        <v>742.16733870967732</v>
      </c>
      <c r="K78" s="23">
        <v>125.68077956989245</v>
      </c>
      <c r="L78" s="23">
        <f t="shared" si="105"/>
        <v>867.8481182795698</v>
      </c>
    </row>
    <row r="79" spans="1:12" s="15" customFormat="1">
      <c r="A79" s="10">
        <v>37</v>
      </c>
      <c r="B79" s="11" t="s">
        <v>45</v>
      </c>
      <c r="C79" s="8">
        <v>166114</v>
      </c>
      <c r="D79" s="8">
        <v>0</v>
      </c>
      <c r="E79" s="8">
        <v>111125</v>
      </c>
      <c r="F79" s="8">
        <v>135849</v>
      </c>
      <c r="G79" s="8">
        <f t="shared" ref="G79" si="106">SUM(C79:F79)</f>
        <v>413088</v>
      </c>
      <c r="H79" s="9">
        <v>256.76223118279569</v>
      </c>
      <c r="I79" s="9" t="s">
        <v>86</v>
      </c>
      <c r="J79" s="9">
        <v>171.7657930107527</v>
      </c>
      <c r="K79" s="9">
        <v>209.98165322580644</v>
      </c>
      <c r="L79" s="9">
        <f t="shared" ref="L79" si="107">SUM(H79:K79)</f>
        <v>638.50967741935483</v>
      </c>
    </row>
    <row r="80" spans="1:12" s="15" customFormat="1">
      <c r="A80" s="14"/>
      <c r="B80" s="14" t="s">
        <v>118</v>
      </c>
      <c r="C80" s="13">
        <v>166114</v>
      </c>
      <c r="D80" s="13">
        <v>0</v>
      </c>
      <c r="E80" s="13">
        <v>111125</v>
      </c>
      <c r="F80" s="13">
        <v>135849</v>
      </c>
      <c r="G80" s="13">
        <f t="shared" ref="G80:L80" si="108">G79</f>
        <v>413088</v>
      </c>
      <c r="H80" s="23">
        <v>256.76223118279569</v>
      </c>
      <c r="I80" s="23" t="s">
        <v>86</v>
      </c>
      <c r="J80" s="23">
        <v>171.7657930107527</v>
      </c>
      <c r="K80" s="23">
        <v>209.98165322580644</v>
      </c>
      <c r="L80" s="23">
        <f t="shared" si="108"/>
        <v>638.50967741935483</v>
      </c>
    </row>
    <row r="81" spans="1:12" s="15" customFormat="1">
      <c r="A81" s="12">
        <v>38</v>
      </c>
      <c r="B81" s="34" t="s">
        <v>46</v>
      </c>
      <c r="C81" s="8">
        <v>0</v>
      </c>
      <c r="D81" s="8">
        <v>0</v>
      </c>
      <c r="E81" s="8">
        <v>243357</v>
      </c>
      <c r="F81" s="8">
        <v>60327</v>
      </c>
      <c r="G81" s="8">
        <f t="shared" ref="G81" si="109">SUM(C81:F81)</f>
        <v>303684</v>
      </c>
      <c r="H81" s="9" t="s">
        <v>86</v>
      </c>
      <c r="I81" s="9" t="s">
        <v>86</v>
      </c>
      <c r="J81" s="9">
        <v>376.15665322580639</v>
      </c>
      <c r="K81" s="9">
        <v>93.247379032258053</v>
      </c>
      <c r="L81" s="9">
        <f t="shared" ref="L81" si="110">SUM(H81:K81)</f>
        <v>469.40403225806443</v>
      </c>
    </row>
    <row r="82" spans="1:12" s="15" customFormat="1" ht="15" customHeight="1">
      <c r="A82" s="14"/>
      <c r="B82" s="16" t="s">
        <v>119</v>
      </c>
      <c r="C82" s="13">
        <v>0</v>
      </c>
      <c r="D82" s="13">
        <v>0</v>
      </c>
      <c r="E82" s="13">
        <v>243357</v>
      </c>
      <c r="F82" s="13">
        <v>60327</v>
      </c>
      <c r="G82" s="13">
        <f t="shared" ref="G82:L82" si="111">G81</f>
        <v>303684</v>
      </c>
      <c r="H82" s="23" t="s">
        <v>86</v>
      </c>
      <c r="I82" s="23" t="s">
        <v>86</v>
      </c>
      <c r="J82" s="23">
        <v>376.15665322580639</v>
      </c>
      <c r="K82" s="23">
        <v>93.247379032258053</v>
      </c>
      <c r="L82" s="23">
        <f t="shared" si="111"/>
        <v>469.40403225806443</v>
      </c>
    </row>
    <row r="83" spans="1:12" s="15" customFormat="1">
      <c r="A83" s="12">
        <v>39</v>
      </c>
      <c r="B83" s="34" t="s">
        <v>47</v>
      </c>
      <c r="C83" s="8">
        <v>0</v>
      </c>
      <c r="D83" s="8">
        <v>0</v>
      </c>
      <c r="E83" s="8">
        <v>1277349</v>
      </c>
      <c r="F83" s="8">
        <v>1394899</v>
      </c>
      <c r="G83" s="8">
        <f t="shared" ref="G83" si="112">SUM(C83:F83)</f>
        <v>2672248</v>
      </c>
      <c r="H83" s="9" t="s">
        <v>86</v>
      </c>
      <c r="I83" s="9" t="s">
        <v>86</v>
      </c>
      <c r="J83" s="9">
        <v>1974.3969758064516</v>
      </c>
      <c r="K83" s="9">
        <v>2156.0938844086022</v>
      </c>
      <c r="L83" s="9">
        <f t="shared" ref="L83" si="113">SUM(H83:K83)</f>
        <v>4130.4908602150535</v>
      </c>
    </row>
    <row r="84" spans="1:12" s="15" customFormat="1">
      <c r="A84" s="14"/>
      <c r="B84" s="14" t="s">
        <v>120</v>
      </c>
      <c r="C84" s="13">
        <v>0</v>
      </c>
      <c r="D84" s="13">
        <v>0</v>
      </c>
      <c r="E84" s="13">
        <v>1277349</v>
      </c>
      <c r="F84" s="13">
        <v>1394899</v>
      </c>
      <c r="G84" s="13">
        <f t="shared" ref="G84:L84" si="114">G83</f>
        <v>2672248</v>
      </c>
      <c r="H84" s="23" t="s">
        <v>86</v>
      </c>
      <c r="I84" s="23" t="s">
        <v>86</v>
      </c>
      <c r="J84" s="23">
        <v>1974.3969758064516</v>
      </c>
      <c r="K84" s="23">
        <v>2156.0938844086022</v>
      </c>
      <c r="L84" s="23">
        <f t="shared" si="114"/>
        <v>4130.4908602150535</v>
      </c>
    </row>
    <row r="85" spans="1:12" s="15" customFormat="1">
      <c r="A85" s="12">
        <v>40</v>
      </c>
      <c r="B85" s="34" t="s">
        <v>48</v>
      </c>
      <c r="C85" s="8">
        <v>0</v>
      </c>
      <c r="D85" s="8">
        <v>0</v>
      </c>
      <c r="E85" s="8">
        <v>460227</v>
      </c>
      <c r="F85" s="8">
        <v>834635</v>
      </c>
      <c r="G85" s="8">
        <f t="shared" ref="G85" si="115">SUM(C85:F85)</f>
        <v>1294862</v>
      </c>
      <c r="H85" s="9" t="s">
        <v>86</v>
      </c>
      <c r="I85" s="9" t="s">
        <v>86</v>
      </c>
      <c r="J85" s="9">
        <v>711.3723790322581</v>
      </c>
      <c r="K85" s="9">
        <v>1290.0944220430108</v>
      </c>
      <c r="L85" s="9">
        <f t="shared" ref="L85" si="116">SUM(H85:K85)</f>
        <v>2001.4668010752689</v>
      </c>
    </row>
    <row r="86" spans="1:12" s="15" customFormat="1">
      <c r="A86" s="14"/>
      <c r="B86" s="14" t="s">
        <v>121</v>
      </c>
      <c r="C86" s="13">
        <v>0</v>
      </c>
      <c r="D86" s="13">
        <v>0</v>
      </c>
      <c r="E86" s="13">
        <v>460227</v>
      </c>
      <c r="F86" s="13">
        <v>834635</v>
      </c>
      <c r="G86" s="13">
        <f t="shared" ref="G86:L86" si="117">G85</f>
        <v>1294862</v>
      </c>
      <c r="H86" s="23" t="s">
        <v>86</v>
      </c>
      <c r="I86" s="23" t="s">
        <v>86</v>
      </c>
      <c r="J86" s="23">
        <v>711.3723790322581</v>
      </c>
      <c r="K86" s="23">
        <v>1290.0944220430108</v>
      </c>
      <c r="L86" s="23">
        <f t="shared" si="117"/>
        <v>2001.4668010752689</v>
      </c>
    </row>
    <row r="87" spans="1:12" s="15" customFormat="1">
      <c r="A87" s="12">
        <v>41</v>
      </c>
      <c r="B87" s="34" t="s">
        <v>49</v>
      </c>
      <c r="C87" s="8">
        <v>123965</v>
      </c>
      <c r="D87" s="8">
        <v>0</v>
      </c>
      <c r="E87" s="8">
        <v>1280099</v>
      </c>
      <c r="F87" s="8">
        <v>511189</v>
      </c>
      <c r="G87" s="8">
        <f t="shared" ref="G87" si="118">SUM(C87:F87)</f>
        <v>1915253</v>
      </c>
      <c r="H87" s="9">
        <v>191.61256720430106</v>
      </c>
      <c r="I87" s="9" t="s">
        <v>86</v>
      </c>
      <c r="J87" s="9">
        <v>1978.6476478494624</v>
      </c>
      <c r="K87" s="9">
        <v>790.14428763440856</v>
      </c>
      <c r="L87" s="9">
        <f t="shared" ref="L87" si="119">SUM(H87:K87)</f>
        <v>2960.4045026881718</v>
      </c>
    </row>
    <row r="88" spans="1:12" s="15" customFormat="1">
      <c r="A88" s="14"/>
      <c r="B88" s="14" t="s">
        <v>122</v>
      </c>
      <c r="C88" s="13">
        <v>123965</v>
      </c>
      <c r="D88" s="13">
        <v>0</v>
      </c>
      <c r="E88" s="13">
        <v>1280099</v>
      </c>
      <c r="F88" s="13">
        <v>511189</v>
      </c>
      <c r="G88" s="13">
        <f t="shared" ref="G88:L88" si="120">G87</f>
        <v>1915253</v>
      </c>
      <c r="H88" s="23">
        <v>191.61256720430106</v>
      </c>
      <c r="I88" s="23" t="s">
        <v>86</v>
      </c>
      <c r="J88" s="23">
        <v>1978.6476478494624</v>
      </c>
      <c r="K88" s="23">
        <v>790.14428763440856</v>
      </c>
      <c r="L88" s="23">
        <f t="shared" si="120"/>
        <v>2960.4045026881718</v>
      </c>
    </row>
    <row r="89" spans="1:12" s="15" customFormat="1">
      <c r="A89" s="12">
        <v>42</v>
      </c>
      <c r="B89" s="37" t="s">
        <v>50</v>
      </c>
      <c r="C89" s="8">
        <v>0</v>
      </c>
      <c r="D89" s="8">
        <v>0</v>
      </c>
      <c r="E89" s="8">
        <v>638704</v>
      </c>
      <c r="F89" s="8">
        <v>160358</v>
      </c>
      <c r="G89" s="8">
        <f t="shared" ref="G89" si="121">SUM(C89:F89)</f>
        <v>799062</v>
      </c>
      <c r="H89" s="9" t="s">
        <v>86</v>
      </c>
      <c r="I89" s="9" t="s">
        <v>86</v>
      </c>
      <c r="J89" s="9">
        <v>987.24408602150538</v>
      </c>
      <c r="K89" s="9">
        <v>247.86518817204299</v>
      </c>
      <c r="L89" s="9">
        <f t="shared" ref="L89" si="122">SUM(H89:K89)</f>
        <v>1235.1092741935483</v>
      </c>
    </row>
    <row r="90" spans="1:12" s="15" customFormat="1">
      <c r="A90" s="14"/>
      <c r="B90" s="16" t="s">
        <v>123</v>
      </c>
      <c r="C90" s="13">
        <v>0</v>
      </c>
      <c r="D90" s="13">
        <v>0</v>
      </c>
      <c r="E90" s="13">
        <v>638704</v>
      </c>
      <c r="F90" s="13">
        <v>160358</v>
      </c>
      <c r="G90" s="13">
        <f t="shared" ref="G90:L90" si="123">G89</f>
        <v>799062</v>
      </c>
      <c r="H90" s="23" t="s">
        <v>86</v>
      </c>
      <c r="I90" s="23" t="s">
        <v>86</v>
      </c>
      <c r="J90" s="23">
        <v>987.24408602150538</v>
      </c>
      <c r="K90" s="23">
        <v>247.86518817204299</v>
      </c>
      <c r="L90" s="23">
        <f t="shared" si="123"/>
        <v>1235.1092741935483</v>
      </c>
    </row>
    <row r="91" spans="1:12" s="15" customFormat="1">
      <c r="A91" s="12">
        <v>43</v>
      </c>
      <c r="B91" s="34" t="s">
        <v>51</v>
      </c>
      <c r="C91" s="8">
        <v>14196</v>
      </c>
      <c r="D91" s="8">
        <v>0</v>
      </c>
      <c r="E91" s="8">
        <v>3964162</v>
      </c>
      <c r="F91" s="8">
        <v>3996620</v>
      </c>
      <c r="G91" s="8">
        <f t="shared" ref="G91" si="124">SUM(C91:F91)</f>
        <v>7974978</v>
      </c>
      <c r="H91" s="9">
        <v>21.94274193548387</v>
      </c>
      <c r="I91" s="9" t="s">
        <v>86</v>
      </c>
      <c r="J91" s="9">
        <v>6127.4009408602151</v>
      </c>
      <c r="K91" s="9">
        <v>6177.5712365591389</v>
      </c>
      <c r="L91" s="9">
        <f t="shared" ref="L91" si="125">SUM(H91:K91)</f>
        <v>12326.914919354838</v>
      </c>
    </row>
    <row r="92" spans="1:12" s="15" customFormat="1">
      <c r="A92" s="14"/>
      <c r="B92" s="14" t="s">
        <v>73</v>
      </c>
      <c r="C92" s="13">
        <v>14196</v>
      </c>
      <c r="D92" s="13">
        <v>0</v>
      </c>
      <c r="E92" s="13">
        <v>3964162</v>
      </c>
      <c r="F92" s="13">
        <v>3996620</v>
      </c>
      <c r="G92" s="13">
        <f t="shared" ref="G92:L92" si="126">G91</f>
        <v>7974978</v>
      </c>
      <c r="H92" s="23">
        <v>21.94274193548387</v>
      </c>
      <c r="I92" s="23" t="s">
        <v>86</v>
      </c>
      <c r="J92" s="23">
        <v>6127.4009408602151</v>
      </c>
      <c r="K92" s="23">
        <v>6177.5712365591389</v>
      </c>
      <c r="L92" s="23">
        <f t="shared" si="126"/>
        <v>12326.914919354838</v>
      </c>
    </row>
    <row r="93" spans="1:12" s="15" customFormat="1">
      <c r="A93" s="12">
        <v>44</v>
      </c>
      <c r="B93" s="34" t="s">
        <v>83</v>
      </c>
      <c r="C93" s="8">
        <v>0</v>
      </c>
      <c r="D93" s="8">
        <v>0</v>
      </c>
      <c r="E93" s="8">
        <v>200035</v>
      </c>
      <c r="F93" s="8">
        <v>0</v>
      </c>
      <c r="G93" s="8">
        <f t="shared" ref="G93" si="127">SUM(C93:F93)</f>
        <v>200035</v>
      </c>
      <c r="H93" s="9" t="s">
        <v>86</v>
      </c>
      <c r="I93" s="9" t="s">
        <v>86</v>
      </c>
      <c r="J93" s="9">
        <v>309.19388440860212</v>
      </c>
      <c r="K93" s="9" t="s">
        <v>86</v>
      </c>
      <c r="L93" s="9">
        <f t="shared" ref="L93" si="128">SUM(H93:K93)</f>
        <v>309.19388440860212</v>
      </c>
    </row>
    <row r="94" spans="1:12" s="15" customFormat="1">
      <c r="A94" s="14"/>
      <c r="B94" s="14" t="s">
        <v>74</v>
      </c>
      <c r="C94" s="13">
        <v>0</v>
      </c>
      <c r="D94" s="13">
        <v>0</v>
      </c>
      <c r="E94" s="13">
        <v>200035</v>
      </c>
      <c r="F94" s="13">
        <v>0</v>
      </c>
      <c r="G94" s="13">
        <f t="shared" ref="G94:L94" si="129">G93</f>
        <v>200035</v>
      </c>
      <c r="H94" s="23" t="s">
        <v>86</v>
      </c>
      <c r="I94" s="23" t="s">
        <v>86</v>
      </c>
      <c r="J94" s="23">
        <v>309.19388440860212</v>
      </c>
      <c r="K94" s="23" t="s">
        <v>86</v>
      </c>
      <c r="L94" s="23">
        <f t="shared" si="129"/>
        <v>309.19388440860212</v>
      </c>
    </row>
    <row r="95" spans="1:12" s="15" customFormat="1">
      <c r="A95" s="12">
        <v>45</v>
      </c>
      <c r="B95" s="34" t="s">
        <v>52</v>
      </c>
      <c r="C95" s="8">
        <v>683591</v>
      </c>
      <c r="D95" s="8">
        <v>0</v>
      </c>
      <c r="E95" s="8">
        <v>9546161</v>
      </c>
      <c r="F95" s="8">
        <v>5072696</v>
      </c>
      <c r="G95" s="8">
        <f t="shared" ref="G95" si="130">SUM(C95:F95)</f>
        <v>15302448</v>
      </c>
      <c r="H95" s="9">
        <v>1056.6258736559139</v>
      </c>
      <c r="I95" s="9" t="s">
        <v>86</v>
      </c>
      <c r="J95" s="9">
        <v>14755.490793010751</v>
      </c>
      <c r="K95" s="9">
        <v>7840.8607526881715</v>
      </c>
      <c r="L95" s="9">
        <f t="shared" ref="L95" si="131">SUM(H95:K95)</f>
        <v>23652.977419354836</v>
      </c>
    </row>
    <row r="96" spans="1:12" s="15" customFormat="1">
      <c r="A96" s="14"/>
      <c r="B96" s="14" t="s">
        <v>124</v>
      </c>
      <c r="C96" s="13">
        <v>683591</v>
      </c>
      <c r="D96" s="13">
        <v>0</v>
      </c>
      <c r="E96" s="13">
        <v>9546161</v>
      </c>
      <c r="F96" s="13">
        <v>5072696</v>
      </c>
      <c r="G96" s="13">
        <f t="shared" ref="G96:L96" si="132">G95</f>
        <v>15302448</v>
      </c>
      <c r="H96" s="23">
        <v>1056.6258736559139</v>
      </c>
      <c r="I96" s="23" t="s">
        <v>86</v>
      </c>
      <c r="J96" s="23">
        <v>14755.490793010751</v>
      </c>
      <c r="K96" s="23">
        <v>7840.8607526881715</v>
      </c>
      <c r="L96" s="23">
        <f t="shared" si="132"/>
        <v>23652.977419354836</v>
      </c>
    </row>
    <row r="97" spans="1:12" s="15" customFormat="1">
      <c r="A97" s="12">
        <v>46</v>
      </c>
      <c r="B97" s="34" t="s">
        <v>53</v>
      </c>
      <c r="C97" s="8">
        <v>28562</v>
      </c>
      <c r="D97" s="8">
        <v>0</v>
      </c>
      <c r="E97" s="8">
        <v>1132521</v>
      </c>
      <c r="F97" s="8">
        <v>770588</v>
      </c>
      <c r="G97" s="8">
        <f t="shared" ref="G97" si="133">SUM(C97:F97)</f>
        <v>1931671</v>
      </c>
      <c r="H97" s="9">
        <v>44.148252688172043</v>
      </c>
      <c r="I97" s="9" t="s">
        <v>86</v>
      </c>
      <c r="J97" s="9">
        <v>1750.5364919354836</v>
      </c>
      <c r="K97" s="9">
        <v>1191.0970430107527</v>
      </c>
      <c r="L97" s="9">
        <f t="shared" ref="L97" si="134">SUM(H97:K97)</f>
        <v>2985.7817876344084</v>
      </c>
    </row>
    <row r="98" spans="1:12" s="15" customFormat="1">
      <c r="A98" s="14"/>
      <c r="B98" s="14" t="s">
        <v>75</v>
      </c>
      <c r="C98" s="13">
        <v>28562</v>
      </c>
      <c r="D98" s="13">
        <v>0</v>
      </c>
      <c r="E98" s="13">
        <v>1132521</v>
      </c>
      <c r="F98" s="13">
        <v>770588</v>
      </c>
      <c r="G98" s="13">
        <f t="shared" ref="G98:L98" si="135">G97</f>
        <v>1931671</v>
      </c>
      <c r="H98" s="23">
        <v>44.148252688172043</v>
      </c>
      <c r="I98" s="23" t="s">
        <v>86</v>
      </c>
      <c r="J98" s="23">
        <v>1750.5364919354836</v>
      </c>
      <c r="K98" s="23">
        <v>1191.0970430107527</v>
      </c>
      <c r="L98" s="23">
        <f t="shared" si="135"/>
        <v>2985.7817876344084</v>
      </c>
    </row>
    <row r="99" spans="1:12" s="15" customFormat="1">
      <c r="A99" s="12">
        <v>47</v>
      </c>
      <c r="B99" s="34" t="s">
        <v>54</v>
      </c>
      <c r="C99" s="8">
        <v>1625178</v>
      </c>
      <c r="D99" s="8">
        <v>0</v>
      </c>
      <c r="E99" s="8">
        <v>3819652</v>
      </c>
      <c r="F99" s="8">
        <v>3711958</v>
      </c>
      <c r="G99" s="8">
        <f t="shared" ref="G99" si="136">SUM(C99:F99)</f>
        <v>9156788</v>
      </c>
      <c r="H99" s="9">
        <v>2512.0358870967739</v>
      </c>
      <c r="I99" s="9" t="s">
        <v>86</v>
      </c>
      <c r="J99" s="9">
        <v>5904.0319892473108</v>
      </c>
      <c r="K99" s="9">
        <v>5737.5694892473111</v>
      </c>
      <c r="L99" s="9">
        <f t="shared" ref="L99" si="137">SUM(H99:K99)</f>
        <v>14153.637365591396</v>
      </c>
    </row>
    <row r="100" spans="1:12" s="15" customFormat="1">
      <c r="A100" s="14"/>
      <c r="B100" s="14" t="s">
        <v>125</v>
      </c>
      <c r="C100" s="13">
        <v>1625178</v>
      </c>
      <c r="D100" s="13">
        <v>0</v>
      </c>
      <c r="E100" s="13">
        <v>3819652</v>
      </c>
      <c r="F100" s="13">
        <v>3711958</v>
      </c>
      <c r="G100" s="13">
        <f t="shared" ref="G100:L100" si="138">G99</f>
        <v>9156788</v>
      </c>
      <c r="H100" s="23">
        <v>2512.0358870967739</v>
      </c>
      <c r="I100" s="23" t="s">
        <v>86</v>
      </c>
      <c r="J100" s="23">
        <v>5904.0319892473108</v>
      </c>
      <c r="K100" s="23">
        <v>5737.5694892473111</v>
      </c>
      <c r="L100" s="23">
        <f t="shared" si="138"/>
        <v>14153.637365591396</v>
      </c>
    </row>
    <row r="101" spans="1:12" s="15" customFormat="1">
      <c r="A101" s="12">
        <v>48</v>
      </c>
      <c r="B101" s="34" t="s">
        <v>55</v>
      </c>
      <c r="C101" s="8">
        <v>1046835</v>
      </c>
      <c r="D101" s="8">
        <v>121351</v>
      </c>
      <c r="E101" s="8">
        <v>4586485</v>
      </c>
      <c r="F101" s="8">
        <v>1635060</v>
      </c>
      <c r="G101" s="8">
        <f t="shared" ref="G101" si="139">SUM(C101:F101)</f>
        <v>7389731</v>
      </c>
      <c r="H101" s="9">
        <v>1618.0917338709678</v>
      </c>
      <c r="I101" s="9">
        <v>187.57211021505373</v>
      </c>
      <c r="J101" s="9">
        <v>7089.3249327956992</v>
      </c>
      <c r="K101" s="9">
        <v>2527.3104838709673</v>
      </c>
      <c r="L101" s="9">
        <f t="shared" ref="L101" si="140">SUM(H101:K101)</f>
        <v>11422.299260752688</v>
      </c>
    </row>
    <row r="102" spans="1:12" s="15" customFormat="1">
      <c r="A102" s="14"/>
      <c r="B102" s="14" t="s">
        <v>126</v>
      </c>
      <c r="C102" s="13">
        <v>1046835</v>
      </c>
      <c r="D102" s="13">
        <v>121351</v>
      </c>
      <c r="E102" s="13">
        <v>4586485</v>
      </c>
      <c r="F102" s="13">
        <v>1635060</v>
      </c>
      <c r="G102" s="13">
        <f t="shared" ref="G102:L102" si="141">G101</f>
        <v>7389731</v>
      </c>
      <c r="H102" s="23">
        <v>1618.0917338709678</v>
      </c>
      <c r="I102" s="23">
        <v>187.57211021505373</v>
      </c>
      <c r="J102" s="23">
        <v>7089.3249327956992</v>
      </c>
      <c r="K102" s="23">
        <v>2527.3104838709673</v>
      </c>
      <c r="L102" s="23">
        <f t="shared" si="141"/>
        <v>11422.299260752688</v>
      </c>
    </row>
    <row r="103" spans="1:12" s="15" customFormat="1">
      <c r="A103" s="12">
        <v>49</v>
      </c>
      <c r="B103" s="34" t="s">
        <v>56</v>
      </c>
      <c r="C103" s="8">
        <v>124766</v>
      </c>
      <c r="D103" s="8">
        <v>9302</v>
      </c>
      <c r="E103" s="8">
        <v>6680436</v>
      </c>
      <c r="F103" s="8">
        <v>5026788</v>
      </c>
      <c r="G103" s="8">
        <f t="shared" ref="G103" si="142">SUM(C103:F103)</f>
        <v>11841292</v>
      </c>
      <c r="H103" s="9">
        <v>192.85067204301072</v>
      </c>
      <c r="I103" s="9">
        <v>14.378091397849461</v>
      </c>
      <c r="J103" s="9">
        <v>10325.942741935483</v>
      </c>
      <c r="K103" s="9">
        <v>7769.900806451612</v>
      </c>
      <c r="L103" s="9">
        <f t="shared" ref="L103" si="143">SUM(H103:K103)</f>
        <v>18303.072311827957</v>
      </c>
    </row>
    <row r="104" spans="1:12" s="15" customFormat="1">
      <c r="A104" s="14"/>
      <c r="B104" s="14" t="s">
        <v>127</v>
      </c>
      <c r="C104" s="13">
        <v>124766</v>
      </c>
      <c r="D104" s="13">
        <v>9302</v>
      </c>
      <c r="E104" s="13">
        <v>6680436</v>
      </c>
      <c r="F104" s="13">
        <v>5026788</v>
      </c>
      <c r="G104" s="13">
        <f t="shared" ref="G104:L104" si="144">G103</f>
        <v>11841292</v>
      </c>
      <c r="H104" s="23">
        <v>192.85067204301072</v>
      </c>
      <c r="I104" s="23">
        <v>14.378091397849461</v>
      </c>
      <c r="J104" s="23">
        <v>10325.942741935483</v>
      </c>
      <c r="K104" s="23">
        <v>7769.900806451612</v>
      </c>
      <c r="L104" s="23">
        <f t="shared" si="144"/>
        <v>18303.072311827957</v>
      </c>
    </row>
    <row r="105" spans="1:12" s="15" customFormat="1">
      <c r="A105" s="12">
        <v>50</v>
      </c>
      <c r="B105" s="34" t="s">
        <v>57</v>
      </c>
      <c r="C105" s="8">
        <v>15347</v>
      </c>
      <c r="D105" s="8">
        <v>25080</v>
      </c>
      <c r="E105" s="8">
        <v>967482</v>
      </c>
      <c r="F105" s="8">
        <v>1140223</v>
      </c>
      <c r="G105" s="8">
        <f t="shared" ref="G105" si="145">SUM(C105:F105)</f>
        <v>2148132</v>
      </c>
      <c r="H105" s="9">
        <v>23.721841397849463</v>
      </c>
      <c r="I105" s="9">
        <v>38.766129032258064</v>
      </c>
      <c r="J105" s="9">
        <v>1495.4358870967742</v>
      </c>
      <c r="K105" s="9">
        <v>1762.4414650537633</v>
      </c>
      <c r="L105" s="9">
        <f t="shared" ref="L105" si="146">SUM(H105:K105)</f>
        <v>3320.3653225806447</v>
      </c>
    </row>
    <row r="106" spans="1:12" s="15" customFormat="1">
      <c r="A106" s="14"/>
      <c r="B106" s="14" t="s">
        <v>128</v>
      </c>
      <c r="C106" s="13">
        <v>15347</v>
      </c>
      <c r="D106" s="13">
        <v>25080</v>
      </c>
      <c r="E106" s="13">
        <v>967482</v>
      </c>
      <c r="F106" s="13">
        <v>1140223</v>
      </c>
      <c r="G106" s="13">
        <f t="shared" ref="G106:L106" si="147">G105</f>
        <v>2148132</v>
      </c>
      <c r="H106" s="23">
        <v>23.721841397849463</v>
      </c>
      <c r="I106" s="23">
        <v>38.766129032258064</v>
      </c>
      <c r="J106" s="23">
        <v>1495.4358870967742</v>
      </c>
      <c r="K106" s="23">
        <v>1762.4414650537633</v>
      </c>
      <c r="L106" s="23">
        <f t="shared" si="147"/>
        <v>3320.3653225806447</v>
      </c>
    </row>
    <row r="107" spans="1:12" s="15" customFormat="1">
      <c r="A107" s="12">
        <v>51</v>
      </c>
      <c r="B107" s="34" t="s">
        <v>58</v>
      </c>
      <c r="C107" s="8">
        <v>110794</v>
      </c>
      <c r="D107" s="8">
        <v>0</v>
      </c>
      <c r="E107" s="8">
        <v>3318853</v>
      </c>
      <c r="F107" s="8">
        <v>1437971</v>
      </c>
      <c r="G107" s="8">
        <f t="shared" ref="G107" si="148">SUM(C107:F107)</f>
        <v>4867618</v>
      </c>
      <c r="H107" s="9">
        <v>171.25416666666663</v>
      </c>
      <c r="I107" s="9" t="s">
        <v>86</v>
      </c>
      <c r="J107" s="9">
        <v>5129.9475134408603</v>
      </c>
      <c r="K107" s="9">
        <v>2222.6702284946236</v>
      </c>
      <c r="L107" s="9">
        <f t="shared" ref="L107" si="149">SUM(H107:K107)</f>
        <v>7523.8719086021501</v>
      </c>
    </row>
    <row r="108" spans="1:12" s="15" customFormat="1">
      <c r="A108" s="14"/>
      <c r="B108" s="14" t="s">
        <v>129</v>
      </c>
      <c r="C108" s="13">
        <v>110794</v>
      </c>
      <c r="D108" s="13">
        <v>0</v>
      </c>
      <c r="E108" s="13">
        <v>3318853</v>
      </c>
      <c r="F108" s="13">
        <v>1437971</v>
      </c>
      <c r="G108" s="13">
        <f t="shared" ref="G108:L108" si="150">G107</f>
        <v>4867618</v>
      </c>
      <c r="H108" s="23">
        <v>171.25416666666663</v>
      </c>
      <c r="I108" s="23" t="s">
        <v>86</v>
      </c>
      <c r="J108" s="23">
        <v>5129.9475134408603</v>
      </c>
      <c r="K108" s="23">
        <v>2222.6702284946236</v>
      </c>
      <c r="L108" s="23">
        <f t="shared" si="150"/>
        <v>7523.8719086021501</v>
      </c>
    </row>
    <row r="109" spans="1:12" s="15" customFormat="1">
      <c r="A109" s="12">
        <v>52</v>
      </c>
      <c r="B109" s="34" t="s">
        <v>59</v>
      </c>
      <c r="C109" s="8">
        <v>360434</v>
      </c>
      <c r="D109" s="8">
        <v>0</v>
      </c>
      <c r="E109" s="8">
        <v>1624016</v>
      </c>
      <c r="F109" s="8">
        <v>742232</v>
      </c>
      <c r="G109" s="8">
        <f t="shared" ref="G109" si="151">SUM(C109:F109)</f>
        <v>2726682</v>
      </c>
      <c r="H109" s="9">
        <v>557.12244623655909</v>
      </c>
      <c r="I109" s="9" t="s">
        <v>86</v>
      </c>
      <c r="J109" s="9">
        <v>2510.2397849462363</v>
      </c>
      <c r="K109" s="9">
        <v>1147.2672043010753</v>
      </c>
      <c r="L109" s="9">
        <f t="shared" ref="L109" si="152">SUM(H109:K109)</f>
        <v>4214.6294354838701</v>
      </c>
    </row>
    <row r="110" spans="1:12" s="15" customFormat="1">
      <c r="A110" s="14"/>
      <c r="B110" s="14" t="s">
        <v>130</v>
      </c>
      <c r="C110" s="13">
        <v>360434</v>
      </c>
      <c r="D110" s="13">
        <v>0</v>
      </c>
      <c r="E110" s="13">
        <v>1624016</v>
      </c>
      <c r="F110" s="13">
        <v>742232</v>
      </c>
      <c r="G110" s="13">
        <f t="shared" ref="G110:L110" si="153">G109</f>
        <v>2726682</v>
      </c>
      <c r="H110" s="23">
        <v>557.12244623655909</v>
      </c>
      <c r="I110" s="23" t="s">
        <v>86</v>
      </c>
      <c r="J110" s="23">
        <v>2510.2397849462363</v>
      </c>
      <c r="K110" s="23">
        <v>1147.2672043010753</v>
      </c>
      <c r="L110" s="23">
        <f t="shared" si="153"/>
        <v>4214.6294354838701</v>
      </c>
    </row>
    <row r="111" spans="1:12" s="15" customFormat="1">
      <c r="A111" s="12">
        <v>53</v>
      </c>
      <c r="B111" s="34" t="s">
        <v>60</v>
      </c>
      <c r="C111" s="8">
        <v>15411</v>
      </c>
      <c r="D111" s="8">
        <v>23006</v>
      </c>
      <c r="E111" s="8">
        <v>2312950</v>
      </c>
      <c r="F111" s="8">
        <v>1309141</v>
      </c>
      <c r="G111" s="8">
        <f t="shared" ref="G111" si="154">SUM(C111:F111)</f>
        <v>3660508</v>
      </c>
      <c r="H111" s="9">
        <v>23.820766129032258</v>
      </c>
      <c r="I111" s="9">
        <v>35.560349462365586</v>
      </c>
      <c r="J111" s="9">
        <v>3575.124327956989</v>
      </c>
      <c r="K111" s="9">
        <v>2023.5378360215052</v>
      </c>
      <c r="L111" s="9">
        <f t="shared" ref="L111" si="155">SUM(H111:K111)</f>
        <v>5658.0432795698916</v>
      </c>
    </row>
    <row r="112" spans="1:12" s="15" customFormat="1">
      <c r="A112" s="14"/>
      <c r="B112" s="14" t="s">
        <v>131</v>
      </c>
      <c r="C112" s="13">
        <v>15411</v>
      </c>
      <c r="D112" s="13">
        <v>23006</v>
      </c>
      <c r="E112" s="13">
        <v>2312950</v>
      </c>
      <c r="F112" s="13">
        <v>1309141</v>
      </c>
      <c r="G112" s="13">
        <f t="shared" ref="G112:L112" si="156">G111</f>
        <v>3660508</v>
      </c>
      <c r="H112" s="23">
        <v>23.820766129032258</v>
      </c>
      <c r="I112" s="23">
        <v>35.560349462365586</v>
      </c>
      <c r="J112" s="23">
        <v>3575.124327956989</v>
      </c>
      <c r="K112" s="23">
        <v>2023.5378360215052</v>
      </c>
      <c r="L112" s="23">
        <f t="shared" si="156"/>
        <v>5658.0432795698916</v>
      </c>
    </row>
    <row r="113" spans="1:12" s="15" customFormat="1">
      <c r="A113" s="12">
        <v>54</v>
      </c>
      <c r="B113" s="34" t="s">
        <v>61</v>
      </c>
      <c r="C113" s="8">
        <v>0</v>
      </c>
      <c r="D113" s="8">
        <v>0</v>
      </c>
      <c r="E113" s="8">
        <v>148226</v>
      </c>
      <c r="F113" s="8">
        <v>191827</v>
      </c>
      <c r="G113" s="8">
        <f t="shared" ref="G113" si="157">SUM(C113:F113)</f>
        <v>340053</v>
      </c>
      <c r="H113" s="9" t="s">
        <v>86</v>
      </c>
      <c r="I113" s="9" t="s">
        <v>86</v>
      </c>
      <c r="J113" s="9">
        <v>229.11276881720428</v>
      </c>
      <c r="K113" s="9">
        <v>296.50678763440857</v>
      </c>
      <c r="L113" s="9">
        <f t="shared" ref="L113" si="158">SUM(H113:K113)</f>
        <v>525.61955645161288</v>
      </c>
    </row>
    <row r="114" spans="1:12" s="15" customFormat="1">
      <c r="A114" s="14"/>
      <c r="B114" s="14" t="s">
        <v>132</v>
      </c>
      <c r="C114" s="13">
        <v>0</v>
      </c>
      <c r="D114" s="13">
        <v>0</v>
      </c>
      <c r="E114" s="13">
        <v>148226</v>
      </c>
      <c r="F114" s="13">
        <v>191827</v>
      </c>
      <c r="G114" s="13">
        <f t="shared" ref="G114:L114" si="159">G113</f>
        <v>340053</v>
      </c>
      <c r="H114" s="23" t="s">
        <v>86</v>
      </c>
      <c r="I114" s="23" t="s">
        <v>86</v>
      </c>
      <c r="J114" s="23">
        <v>229.11276881720428</v>
      </c>
      <c r="K114" s="23">
        <v>296.50678763440857</v>
      </c>
      <c r="L114" s="23">
        <f t="shared" si="159"/>
        <v>525.61955645161288</v>
      </c>
    </row>
    <row r="115" spans="1:12" s="15" customFormat="1">
      <c r="A115" s="12">
        <v>55</v>
      </c>
      <c r="B115" s="34" t="s">
        <v>62</v>
      </c>
      <c r="C115" s="8">
        <v>1282730</v>
      </c>
      <c r="D115" s="8">
        <v>0</v>
      </c>
      <c r="E115" s="8">
        <v>5600553</v>
      </c>
      <c r="F115" s="8">
        <v>1252399.7999999998</v>
      </c>
      <c r="G115" s="8">
        <f t="shared" ref="G115" si="160">SUM(C115:F115)</f>
        <v>8135682.7999999998</v>
      </c>
      <c r="H115" s="9">
        <v>1982.7143817204299</v>
      </c>
      <c r="I115" s="9" t="s">
        <v>86</v>
      </c>
      <c r="J115" s="9">
        <v>8656.7687499999993</v>
      </c>
      <c r="K115" s="9">
        <v>1935.833024193548</v>
      </c>
      <c r="L115" s="9">
        <f t="shared" ref="L115" si="161">SUM(H115:K115)</f>
        <v>12575.316155913977</v>
      </c>
    </row>
    <row r="116" spans="1:12" s="15" customFormat="1">
      <c r="A116" s="14"/>
      <c r="B116" s="14" t="s">
        <v>76</v>
      </c>
      <c r="C116" s="13">
        <v>1282730</v>
      </c>
      <c r="D116" s="13">
        <v>0</v>
      </c>
      <c r="E116" s="13">
        <v>5600553</v>
      </c>
      <c r="F116" s="13">
        <v>1252399.7999999998</v>
      </c>
      <c r="G116" s="13">
        <f t="shared" ref="G116:L116" si="162">G115</f>
        <v>8135682.7999999998</v>
      </c>
      <c r="H116" s="23">
        <v>1982.7143817204299</v>
      </c>
      <c r="I116" s="23" t="s">
        <v>86</v>
      </c>
      <c r="J116" s="23">
        <v>8656.7687499999993</v>
      </c>
      <c r="K116" s="23">
        <v>1935.833024193548</v>
      </c>
      <c r="L116" s="23">
        <f t="shared" si="162"/>
        <v>12575.316155913977</v>
      </c>
    </row>
    <row r="117" spans="1:12" s="15" customFormat="1" ht="24" customHeight="1">
      <c r="A117" s="12">
        <v>56</v>
      </c>
      <c r="B117" s="34" t="s">
        <v>63</v>
      </c>
      <c r="C117" s="8">
        <v>732297</v>
      </c>
      <c r="D117" s="8">
        <v>0</v>
      </c>
      <c r="E117" s="8">
        <v>3068240</v>
      </c>
      <c r="F117" s="8">
        <v>3005176</v>
      </c>
      <c r="G117" s="8">
        <f t="shared" ref="G117" si="163">SUM(C117:F117)</f>
        <v>6805713</v>
      </c>
      <c r="H117" s="9">
        <v>1131.9106854838708</v>
      </c>
      <c r="I117" s="9" t="s">
        <v>86</v>
      </c>
      <c r="J117" s="9">
        <v>4742.5752688172042</v>
      </c>
      <c r="K117" s="9">
        <v>4645.0973118279562</v>
      </c>
      <c r="L117" s="9">
        <f t="shared" ref="L117" si="164">SUM(H117:K117)</f>
        <v>10519.583266129031</v>
      </c>
    </row>
    <row r="118" spans="1:12" s="15" customFormat="1">
      <c r="A118" s="14"/>
      <c r="B118" s="14" t="s">
        <v>85</v>
      </c>
      <c r="C118" s="13">
        <v>732297</v>
      </c>
      <c r="D118" s="13">
        <v>0</v>
      </c>
      <c r="E118" s="13">
        <v>3068240</v>
      </c>
      <c r="F118" s="13">
        <v>3005176</v>
      </c>
      <c r="G118" s="13">
        <f t="shared" ref="G118:L118" si="165">G117</f>
        <v>6805713</v>
      </c>
      <c r="H118" s="23">
        <v>1131.9106854838708</v>
      </c>
      <c r="I118" s="23" t="s">
        <v>86</v>
      </c>
      <c r="J118" s="23">
        <v>4742.5752688172042</v>
      </c>
      <c r="K118" s="23">
        <v>4645.0973118279562</v>
      </c>
      <c r="L118" s="23">
        <f t="shared" si="165"/>
        <v>10519.583266129031</v>
      </c>
    </row>
    <row r="119" spans="1:12" s="15" customFormat="1">
      <c r="A119" s="12">
        <v>57</v>
      </c>
      <c r="B119" s="34" t="s">
        <v>64</v>
      </c>
      <c r="C119" s="8">
        <v>640705</v>
      </c>
      <c r="D119" s="8">
        <v>0</v>
      </c>
      <c r="E119" s="8">
        <v>1999415</v>
      </c>
      <c r="F119" s="8">
        <v>2016182</v>
      </c>
      <c r="G119" s="8">
        <f t="shared" ref="G119" si="166">SUM(C119:F119)</f>
        <v>4656302</v>
      </c>
      <c r="H119" s="9">
        <v>990.33702956989237</v>
      </c>
      <c r="I119" s="9" t="s">
        <v>86</v>
      </c>
      <c r="J119" s="9">
        <v>3090.4936155913974</v>
      </c>
      <c r="K119" s="9">
        <v>3116.410349462365</v>
      </c>
      <c r="L119" s="9">
        <f t="shared" ref="L119" si="167">SUM(H119:K119)</f>
        <v>7197.2409946236548</v>
      </c>
    </row>
    <row r="120" spans="1:12" s="15" customFormat="1">
      <c r="A120" s="14"/>
      <c r="B120" s="14" t="s">
        <v>133</v>
      </c>
      <c r="C120" s="13">
        <v>640705</v>
      </c>
      <c r="D120" s="13">
        <v>0</v>
      </c>
      <c r="E120" s="13">
        <v>1999415</v>
      </c>
      <c r="F120" s="13">
        <v>2016182</v>
      </c>
      <c r="G120" s="13">
        <f t="shared" ref="G120:L120" si="168">G119</f>
        <v>4656302</v>
      </c>
      <c r="H120" s="23">
        <v>990.33702956989237</v>
      </c>
      <c r="I120" s="23" t="s">
        <v>86</v>
      </c>
      <c r="J120" s="23">
        <v>3090.4936155913974</v>
      </c>
      <c r="K120" s="23">
        <v>3116.410349462365</v>
      </c>
      <c r="L120" s="23">
        <f t="shared" si="168"/>
        <v>7197.2409946236548</v>
      </c>
    </row>
    <row r="121" spans="1:12" s="15" customFormat="1">
      <c r="A121" s="12">
        <v>58</v>
      </c>
      <c r="B121" s="34" t="s">
        <v>65</v>
      </c>
      <c r="C121" s="8">
        <v>111471</v>
      </c>
      <c r="D121" s="8">
        <v>0</v>
      </c>
      <c r="E121" s="8">
        <v>1842987</v>
      </c>
      <c r="F121" s="8">
        <v>946264</v>
      </c>
      <c r="G121" s="8">
        <f t="shared" ref="G121" si="169">SUM(C121:F121)</f>
        <v>2900722</v>
      </c>
      <c r="H121" s="9">
        <v>172.30060483870966</v>
      </c>
      <c r="I121" s="9" t="s">
        <v>86</v>
      </c>
      <c r="J121" s="9">
        <v>2848.7030241935486</v>
      </c>
      <c r="K121" s="9">
        <v>1462.6392473118278</v>
      </c>
      <c r="L121" s="9">
        <f t="shared" ref="L121" si="170">SUM(H121:K121)</f>
        <v>4483.6428763440863</v>
      </c>
    </row>
    <row r="122" spans="1:12" s="15" customFormat="1">
      <c r="A122" s="14"/>
      <c r="B122" s="14" t="s">
        <v>134</v>
      </c>
      <c r="C122" s="13">
        <v>111471</v>
      </c>
      <c r="D122" s="13">
        <v>0</v>
      </c>
      <c r="E122" s="13">
        <v>1842987</v>
      </c>
      <c r="F122" s="13">
        <v>946264</v>
      </c>
      <c r="G122" s="13">
        <f t="shared" ref="G122:L122" si="171">G121</f>
        <v>2900722</v>
      </c>
      <c r="H122" s="23">
        <v>172.30060483870966</v>
      </c>
      <c r="I122" s="23" t="s">
        <v>86</v>
      </c>
      <c r="J122" s="23">
        <v>2848.7030241935486</v>
      </c>
      <c r="K122" s="23">
        <v>1462.6392473118278</v>
      </c>
      <c r="L122" s="23">
        <f t="shared" si="171"/>
        <v>4483.6428763440863</v>
      </c>
    </row>
    <row r="123" spans="1:12" s="15" customFormat="1">
      <c r="A123" s="10">
        <v>59</v>
      </c>
      <c r="B123" s="17" t="s">
        <v>66</v>
      </c>
      <c r="C123" s="8">
        <v>4839</v>
      </c>
      <c r="D123" s="8">
        <v>70027</v>
      </c>
      <c r="E123" s="8">
        <v>3602764</v>
      </c>
      <c r="F123" s="8">
        <v>966101</v>
      </c>
      <c r="G123" s="8">
        <f t="shared" ref="G123" si="172">SUM(C123:F123)</f>
        <v>4643731</v>
      </c>
      <c r="H123" s="9">
        <v>7.4796370967741925</v>
      </c>
      <c r="I123" s="9">
        <v>108.24065860215053</v>
      </c>
      <c r="J123" s="9">
        <v>5568.7884408602149</v>
      </c>
      <c r="K123" s="9">
        <v>1493.3012768817205</v>
      </c>
      <c r="L123" s="9">
        <f t="shared" ref="L123" si="173">SUM(H123:K123)</f>
        <v>7177.8100134408605</v>
      </c>
    </row>
    <row r="124" spans="1:12" s="15" customFormat="1">
      <c r="A124" s="14"/>
      <c r="B124" s="14" t="s">
        <v>85</v>
      </c>
      <c r="C124" s="13">
        <v>4839</v>
      </c>
      <c r="D124" s="13">
        <v>70027</v>
      </c>
      <c r="E124" s="13">
        <v>3602764</v>
      </c>
      <c r="F124" s="13">
        <v>966101</v>
      </c>
      <c r="G124" s="13">
        <f t="shared" ref="G124:L124" si="174">G123</f>
        <v>4643731</v>
      </c>
      <c r="H124" s="23">
        <v>7.4796370967741925</v>
      </c>
      <c r="I124" s="23">
        <v>108.24065860215053</v>
      </c>
      <c r="J124" s="23">
        <v>5568.7884408602149</v>
      </c>
      <c r="K124" s="23">
        <v>1493.3012768817205</v>
      </c>
      <c r="L124" s="23">
        <f t="shared" si="174"/>
        <v>7177.8100134408605</v>
      </c>
    </row>
    <row r="125" spans="1:12" s="15" customFormat="1">
      <c r="A125" s="27">
        <v>60</v>
      </c>
      <c r="B125" s="28" t="s">
        <v>67</v>
      </c>
      <c r="C125" s="8">
        <v>675042</v>
      </c>
      <c r="D125" s="8">
        <v>0</v>
      </c>
      <c r="E125" s="8">
        <v>3981300</v>
      </c>
      <c r="F125" s="8">
        <v>2707773</v>
      </c>
      <c r="G125" s="8">
        <f t="shared" ref="G125" si="175">SUM(C125:F125)</f>
        <v>7364115</v>
      </c>
      <c r="H125" s="9">
        <v>1043.4116935483871</v>
      </c>
      <c r="I125" s="9" t="s">
        <v>86</v>
      </c>
      <c r="J125" s="9">
        <v>6153.8911290322576</v>
      </c>
      <c r="K125" s="9">
        <v>4185.401814516129</v>
      </c>
      <c r="L125" s="9">
        <f t="shared" ref="L125" si="176">SUM(H125:K125)</f>
        <v>11382.704637096773</v>
      </c>
    </row>
    <row r="126" spans="1:12" s="15" customFormat="1">
      <c r="A126" s="38"/>
      <c r="B126" s="39" t="s">
        <v>135</v>
      </c>
      <c r="C126" s="13">
        <v>675042</v>
      </c>
      <c r="D126" s="13">
        <v>0</v>
      </c>
      <c r="E126" s="13">
        <v>3981300</v>
      </c>
      <c r="F126" s="13">
        <v>2707773</v>
      </c>
      <c r="G126" s="13">
        <f t="shared" ref="G126:L126" si="177">G125</f>
        <v>7364115</v>
      </c>
      <c r="H126" s="23">
        <v>1043.4116935483871</v>
      </c>
      <c r="I126" s="23" t="s">
        <v>86</v>
      </c>
      <c r="J126" s="23">
        <v>6153.8911290322576</v>
      </c>
      <c r="K126" s="23">
        <v>4185.401814516129</v>
      </c>
      <c r="L126" s="23">
        <f t="shared" si="177"/>
        <v>11382.704637096773</v>
      </c>
    </row>
    <row r="127" spans="1:12" s="15" customFormat="1">
      <c r="A127" s="18">
        <v>61</v>
      </c>
      <c r="B127" s="19" t="s">
        <v>68</v>
      </c>
      <c r="C127" s="8">
        <v>460460</v>
      </c>
      <c r="D127" s="8">
        <v>0</v>
      </c>
      <c r="E127" s="8">
        <v>853367</v>
      </c>
      <c r="F127" s="8">
        <v>869674</v>
      </c>
      <c r="G127" s="8">
        <f t="shared" ref="G127" si="178">SUM(C127:F127)</f>
        <v>2183501</v>
      </c>
      <c r="H127" s="9">
        <v>711.73252688172033</v>
      </c>
      <c r="I127" s="9" t="s">
        <v>86</v>
      </c>
      <c r="J127" s="9">
        <v>1319.048454301075</v>
      </c>
      <c r="K127" s="9">
        <v>1344.2541666666666</v>
      </c>
      <c r="L127" s="9">
        <f t="shared" ref="L127" si="179">SUM(H127:K127)</f>
        <v>3375.0351478494622</v>
      </c>
    </row>
    <row r="128" spans="1:12" s="15" customFormat="1" ht="15.75" customHeight="1">
      <c r="A128" s="40"/>
      <c r="B128" s="41" t="s">
        <v>136</v>
      </c>
      <c r="C128" s="13">
        <v>460460</v>
      </c>
      <c r="D128" s="13">
        <v>0</v>
      </c>
      <c r="E128" s="13">
        <v>853367</v>
      </c>
      <c r="F128" s="13">
        <v>869674</v>
      </c>
      <c r="G128" s="13">
        <f t="shared" ref="G128:L128" si="180">G127</f>
        <v>2183501</v>
      </c>
      <c r="H128" s="23">
        <v>711.73252688172033</v>
      </c>
      <c r="I128" s="23" t="s">
        <v>86</v>
      </c>
      <c r="J128" s="23">
        <v>1319.048454301075</v>
      </c>
      <c r="K128" s="23">
        <v>1344.2541666666666</v>
      </c>
      <c r="L128" s="23">
        <f t="shared" si="180"/>
        <v>3375.0351478494622</v>
      </c>
    </row>
    <row r="129" spans="1:13" s="15" customFormat="1">
      <c r="A129" s="20">
        <v>62</v>
      </c>
      <c r="B129" s="17" t="e">
        <f>#REF!</f>
        <v>#REF!</v>
      </c>
      <c r="C129" s="8">
        <v>0</v>
      </c>
      <c r="D129" s="8">
        <v>0</v>
      </c>
      <c r="E129" s="8">
        <v>377090</v>
      </c>
      <c r="F129" s="8">
        <v>71518</v>
      </c>
      <c r="G129" s="8">
        <f t="shared" ref="G129" si="181">SUM(C129:F129)</f>
        <v>448608</v>
      </c>
      <c r="H129" s="9" t="s">
        <v>86</v>
      </c>
      <c r="I129" s="9" t="s">
        <v>86</v>
      </c>
      <c r="J129" s="9">
        <v>582.86760752688167</v>
      </c>
      <c r="K129" s="9">
        <v>110.54529569892472</v>
      </c>
      <c r="L129" s="9">
        <f t="shared" ref="L129" si="182">SUM(H129:K129)</f>
        <v>693.41290322580642</v>
      </c>
    </row>
    <row r="130" spans="1:13" s="15" customFormat="1">
      <c r="A130" s="14"/>
      <c r="B130" s="14" t="s">
        <v>85</v>
      </c>
      <c r="C130" s="13">
        <v>0</v>
      </c>
      <c r="D130" s="13">
        <v>0</v>
      </c>
      <c r="E130" s="13">
        <v>377090</v>
      </c>
      <c r="F130" s="13">
        <v>71518</v>
      </c>
      <c r="G130" s="13">
        <f t="shared" ref="G130:L130" si="183">G129</f>
        <v>448608</v>
      </c>
      <c r="H130" s="23" t="s">
        <v>86</v>
      </c>
      <c r="I130" s="23" t="s">
        <v>86</v>
      </c>
      <c r="J130" s="23">
        <v>582.86760752688167</v>
      </c>
      <c r="K130" s="23">
        <v>110.54529569892472</v>
      </c>
      <c r="L130" s="23">
        <f t="shared" si="183"/>
        <v>693.41290322580642</v>
      </c>
    </row>
    <row r="131" spans="1:13" s="15" customFormat="1">
      <c r="A131" s="20">
        <v>63</v>
      </c>
      <c r="B131" s="21" t="s">
        <v>69</v>
      </c>
      <c r="C131" s="8">
        <v>1046996</v>
      </c>
      <c r="D131" s="8">
        <v>0</v>
      </c>
      <c r="E131" s="8">
        <v>2424081</v>
      </c>
      <c r="F131" s="8">
        <v>2105272</v>
      </c>
      <c r="G131" s="8">
        <f t="shared" ref="G131" si="184">SUM(C131:F131)</f>
        <v>5576349</v>
      </c>
      <c r="H131" s="9">
        <v>1618.3405913978493</v>
      </c>
      <c r="I131" s="9" t="s">
        <v>86</v>
      </c>
      <c r="J131" s="9">
        <v>3746.8993951612902</v>
      </c>
      <c r="K131" s="9">
        <v>3254.1166666666663</v>
      </c>
      <c r="L131" s="9">
        <f t="shared" ref="L131" si="185">SUM(H131:K131)</f>
        <v>8619.3566532258064</v>
      </c>
    </row>
    <row r="132" spans="1:13" s="15" customFormat="1">
      <c r="A132" s="42"/>
      <c r="B132" s="43" t="s">
        <v>137</v>
      </c>
      <c r="C132" s="13">
        <v>1046996</v>
      </c>
      <c r="D132" s="13">
        <v>0</v>
      </c>
      <c r="E132" s="13">
        <v>2424081</v>
      </c>
      <c r="F132" s="13">
        <v>2105272</v>
      </c>
      <c r="G132" s="13">
        <f t="shared" ref="G132:L132" si="186">G131</f>
        <v>5576349</v>
      </c>
      <c r="H132" s="23">
        <v>1618.3405913978493</v>
      </c>
      <c r="I132" s="23" t="s">
        <v>86</v>
      </c>
      <c r="J132" s="23">
        <v>3746.8993951612902</v>
      </c>
      <c r="K132" s="23">
        <v>3254.1166666666663</v>
      </c>
      <c r="L132" s="23">
        <f t="shared" si="186"/>
        <v>8619.3566532258064</v>
      </c>
    </row>
    <row r="133" spans="1:13" s="15" customFormat="1">
      <c r="A133" s="29"/>
      <c r="B133" s="22" t="s">
        <v>70</v>
      </c>
      <c r="C133" s="44">
        <f t="shared" ref="C133:L133" si="187">C7+C9+C11+C13+C15+C17+C19+C21+C23+C25+C27+C29+C31+C33+C35+C37+C39+C41+C43+C45+C47+C49+C51+C53+C55+C57+C59+C61+C63+C65+C67+C69+C71+C77+C79+C81+C83+C85+C87+C89+C91+C93+C95+C97+C99+C101+C103+C105+C107+C109+C111+C113+C115+C117+C119+C121+C123+C125+C127+C131+C75+C73+C129</f>
        <v>43149100.981174998</v>
      </c>
      <c r="D133" s="44">
        <f>D7+D9+D11+D13+D15+D17+D19+D21+D23+D25+D27+D29+D31+D33+D35+D37+D39+D41+D43+D45+D47+D49+D51+D53+D55+D57+D59+D61+D63+D65+D67+D69+D71+D77+D79+D81+D83+D85+D87+D89+D91+D93+D95+D97+D99+D101+D103+D105+D107+D109+D111+D113+D115+D117+D119+D121+D123+D125+D127+D131+D75+D73+D129</f>
        <v>2891982.7840499999</v>
      </c>
      <c r="E133" s="44">
        <f>E7+E9+E11+E13+E15+E17+E19+E21+E23+E25+E27+E29+E31+E33+E35+E37+E39+E41+E43+E45+E47+E49+E51+E53+E55+E57+E59+E61+E63+E65+E67+E69+E71+E77+E79+E81+E83+E85+E87+E89+E91+E93+E95+E97+E99+E101+E103+E105+E107+E109+E111+E113+E115+E117+E119+E121+E123+E125+E127+E131+E75+E73+E129</f>
        <v>155170822.56722999</v>
      </c>
      <c r="F133" s="44">
        <f t="shared" si="187"/>
        <v>88721420.732765004</v>
      </c>
      <c r="G133" s="44">
        <f t="shared" si="187"/>
        <v>289933327.06522</v>
      </c>
      <c r="H133" s="44">
        <f t="shared" si="187"/>
        <v>66695.518989719392</v>
      </c>
      <c r="I133" s="44">
        <f t="shared" si="187"/>
        <v>4470.1346796471771</v>
      </c>
      <c r="J133" s="44">
        <f t="shared" si="187"/>
        <v>239847.37359182048</v>
      </c>
      <c r="K133" s="44">
        <f t="shared" si="187"/>
        <v>137136.60462725774</v>
      </c>
      <c r="L133" s="44">
        <f t="shared" si="187"/>
        <v>448149.63188844488</v>
      </c>
    </row>
    <row r="134" spans="1:13" s="15" customForma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3" s="15" customForma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3" s="15" customFormat="1">
      <c r="A136" s="1"/>
      <c r="B136" s="1"/>
      <c r="C136" s="1" t="s">
        <v>77</v>
      </c>
      <c r="D136" s="1"/>
      <c r="E136" s="1"/>
      <c r="F136" s="1"/>
      <c r="G136" s="1"/>
      <c r="H136" s="1"/>
      <c r="I136" s="1"/>
      <c r="J136" s="1"/>
      <c r="K136" s="1"/>
      <c r="L136" s="1"/>
    </row>
    <row r="137" spans="1:13" s="15" customForma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3" s="15" customForma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s="15" customFormat="1"/>
    <row r="140" spans="1:13" s="15" customFormat="1"/>
    <row r="141" spans="1:13" s="15" customFormat="1"/>
    <row r="142" spans="1:13" s="15" customFormat="1"/>
    <row r="143" spans="1:13" s="15" customFormat="1"/>
    <row r="144" spans="1:13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pans="1:13" s="15" customFormat="1"/>
    <row r="210" spans="1:13" s="15" customFormat="1"/>
    <row r="211" spans="1:13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</row>
    <row r="212" spans="1:13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</row>
    <row r="213" spans="1:13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</row>
    <row r="214" spans="1:13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</row>
    <row r="215" spans="1:13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</row>
    <row r="216" spans="1:13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</row>
    <row r="217" spans="1:13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</row>
    <row r="218" spans="1:13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</row>
    <row r="219" spans="1:13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</row>
    <row r="220" spans="1:13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</row>
    <row r="221" spans="1:13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</row>
    <row r="222" spans="1:13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</row>
    <row r="223" spans="1:1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</row>
    <row r="224" spans="1:13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</row>
    <row r="225" spans="1:13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</row>
    <row r="226" spans="1:13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</row>
    <row r="228" spans="1:13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</row>
    <row r="229" spans="1:13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</row>
    <row r="230" spans="1:13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</row>
    <row r="231" spans="1:13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</row>
    <row r="232" spans="1:13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</row>
    <row r="233" spans="1:1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</row>
    <row r="234" spans="1:13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</row>
    <row r="235" spans="1:13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</row>
    <row r="236" spans="1:13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</row>
    <row r="237" spans="1:13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7"/>
  <sheetViews>
    <sheetView zoomScale="90" zoomScaleNormal="90" workbookViewId="0">
      <pane xSplit="1" ySplit="6" topLeftCell="B127" activePane="bottomRight" state="frozen"/>
      <selection pane="topRight" activeCell="I1" sqref="I1"/>
      <selection pane="bottomLeft" activeCell="A29" sqref="A29"/>
      <selection pane="bottomRight" activeCell="G159" sqref="G159"/>
    </sheetView>
  </sheetViews>
  <sheetFormatPr defaultColWidth="9" defaultRowHeight="15"/>
  <cols>
    <col min="1" max="1" width="4.5703125" style="1" customWidth="1"/>
    <col min="2" max="2" width="58.140625" style="1" customWidth="1"/>
    <col min="3" max="12" width="12.7109375" style="1" customWidth="1"/>
    <col min="13" max="16384" width="9" style="1"/>
  </cols>
  <sheetData>
    <row r="1" spans="1:13" ht="15.75"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30"/>
    </row>
    <row r="2" spans="1:13" ht="15.75">
      <c r="B2" s="58" t="s">
        <v>138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30"/>
    </row>
    <row r="3" spans="1:13">
      <c r="C3" s="2" t="s">
        <v>1</v>
      </c>
      <c r="D3" s="3"/>
      <c r="E3" s="3"/>
      <c r="F3" s="3"/>
      <c r="G3" s="3"/>
      <c r="H3" s="4"/>
      <c r="M3" s="5"/>
    </row>
    <row r="4" spans="1:13" ht="15" customHeight="1">
      <c r="A4" s="59" t="s">
        <v>2</v>
      </c>
      <c r="B4" s="60" t="s">
        <v>3</v>
      </c>
      <c r="C4" s="61" t="s">
        <v>4</v>
      </c>
      <c r="D4" s="61"/>
      <c r="E4" s="61"/>
      <c r="F4" s="61"/>
      <c r="G4" s="61"/>
      <c r="H4" s="61" t="s">
        <v>5</v>
      </c>
      <c r="I4" s="61"/>
      <c r="J4" s="61"/>
      <c r="K4" s="61"/>
      <c r="L4" s="61"/>
    </row>
    <row r="5" spans="1:13">
      <c r="A5" s="59"/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3">
      <c r="A6" s="59"/>
      <c r="B6" s="60"/>
      <c r="C6" s="31" t="s">
        <v>6</v>
      </c>
      <c r="D6" s="31" t="s">
        <v>7</v>
      </c>
      <c r="E6" s="31" t="s">
        <v>8</v>
      </c>
      <c r="F6" s="31" t="s">
        <v>9</v>
      </c>
      <c r="G6" s="46" t="s">
        <v>10</v>
      </c>
      <c r="H6" s="46" t="s">
        <v>6</v>
      </c>
      <c r="I6" s="46" t="s">
        <v>7</v>
      </c>
      <c r="J6" s="46" t="s">
        <v>8</v>
      </c>
      <c r="K6" s="46" t="s">
        <v>9</v>
      </c>
      <c r="L6" s="46" t="s">
        <v>10</v>
      </c>
    </row>
    <row r="7" spans="1:13" s="15" customFormat="1">
      <c r="A7" s="6">
        <v>1</v>
      </c>
      <c r="B7" s="7" t="s">
        <v>78</v>
      </c>
      <c r="C7" s="8">
        <v>91027</v>
      </c>
      <c r="D7" s="8">
        <v>0</v>
      </c>
      <c r="E7" s="8">
        <v>131269</v>
      </c>
      <c r="F7" s="8">
        <v>0</v>
      </c>
      <c r="G7" s="8">
        <f>SUM(C7:F7)</f>
        <v>222296</v>
      </c>
      <c r="H7" s="9">
        <v>140.70033602150536</v>
      </c>
      <c r="I7" s="9" t="s">
        <v>86</v>
      </c>
      <c r="J7" s="9">
        <v>202.90235215053761</v>
      </c>
      <c r="K7" s="9" t="s">
        <v>86</v>
      </c>
      <c r="L7" s="9">
        <f>SUM(H7:K7)</f>
        <v>343.60268817204297</v>
      </c>
    </row>
    <row r="8" spans="1:13" s="15" customFormat="1">
      <c r="A8" s="32"/>
      <c r="B8" s="33" t="s">
        <v>88</v>
      </c>
      <c r="C8" s="13">
        <v>91027</v>
      </c>
      <c r="D8" s="13">
        <v>0</v>
      </c>
      <c r="E8" s="13">
        <v>131269</v>
      </c>
      <c r="F8" s="13">
        <v>0</v>
      </c>
      <c r="G8" s="13">
        <f>G7</f>
        <v>222296</v>
      </c>
      <c r="H8" s="23">
        <v>140.70033602150536</v>
      </c>
      <c r="I8" s="23" t="s">
        <v>86</v>
      </c>
      <c r="J8" s="23">
        <v>202.90235215053761</v>
      </c>
      <c r="K8" s="23" t="s">
        <v>86</v>
      </c>
      <c r="L8" s="23">
        <f t="shared" ref="L8" si="0">L7</f>
        <v>343.60268817204297</v>
      </c>
    </row>
    <row r="9" spans="1:13" s="15" customFormat="1">
      <c r="A9" s="6">
        <v>2</v>
      </c>
      <c r="B9" s="7" t="s">
        <v>11</v>
      </c>
      <c r="C9" s="8">
        <v>511220</v>
      </c>
      <c r="D9" s="8">
        <v>200615</v>
      </c>
      <c r="E9" s="8">
        <v>1881156</v>
      </c>
      <c r="F9" s="8">
        <v>649408</v>
      </c>
      <c r="G9" s="8">
        <f t="shared" ref="G9" si="1">SUM(C9:F9)</f>
        <v>3242399</v>
      </c>
      <c r="H9" s="9">
        <v>790.19220430107521</v>
      </c>
      <c r="I9" s="9">
        <v>310.09038978494618</v>
      </c>
      <c r="J9" s="9">
        <v>2907.7008064516126</v>
      </c>
      <c r="K9" s="9">
        <v>1003.7892473118279</v>
      </c>
      <c r="L9" s="9">
        <f t="shared" ref="L9" si="2">SUM(H9:K9)</f>
        <v>5011.7726478494624</v>
      </c>
    </row>
    <row r="10" spans="1:13" s="15" customFormat="1">
      <c r="A10" s="32"/>
      <c r="B10" s="33" t="s">
        <v>89</v>
      </c>
      <c r="C10" s="13">
        <v>511220</v>
      </c>
      <c r="D10" s="13">
        <v>200615</v>
      </c>
      <c r="E10" s="13">
        <v>1881156</v>
      </c>
      <c r="F10" s="13">
        <v>649408</v>
      </c>
      <c r="G10" s="13">
        <f t="shared" ref="G10:L10" si="3">G9</f>
        <v>3242399</v>
      </c>
      <c r="H10" s="23">
        <v>790.19220430107521</v>
      </c>
      <c r="I10" s="23">
        <v>310.09038978494618</v>
      </c>
      <c r="J10" s="23">
        <v>2907.7008064516126</v>
      </c>
      <c r="K10" s="23">
        <v>1003.7892473118279</v>
      </c>
      <c r="L10" s="23">
        <f t="shared" si="3"/>
        <v>5011.7726478494624</v>
      </c>
    </row>
    <row r="11" spans="1:13" s="15" customFormat="1">
      <c r="A11" s="10">
        <v>3</v>
      </c>
      <c r="B11" s="11" t="s">
        <v>12</v>
      </c>
      <c r="C11" s="8">
        <v>0</v>
      </c>
      <c r="D11" s="8">
        <v>0</v>
      </c>
      <c r="E11" s="8">
        <v>515587.78999999992</v>
      </c>
      <c r="F11" s="8">
        <v>902267.36369999999</v>
      </c>
      <c r="G11" s="8">
        <f t="shared" ref="G11" si="4">SUM(C11:F11)</f>
        <v>1417855.1536999999</v>
      </c>
      <c r="H11" s="9" t="s">
        <v>86</v>
      </c>
      <c r="I11" s="9" t="s">
        <v>86</v>
      </c>
      <c r="J11" s="9">
        <v>796.94349260752665</v>
      </c>
      <c r="K11" s="9">
        <v>1394.6336938911288</v>
      </c>
      <c r="L11" s="9">
        <f t="shared" ref="L11" si="5">SUM(H11:K11)</f>
        <v>2191.5771864986555</v>
      </c>
    </row>
    <row r="12" spans="1:13" s="15" customFormat="1">
      <c r="A12" s="33"/>
      <c r="B12" s="33" t="s">
        <v>90</v>
      </c>
      <c r="C12" s="13">
        <v>0</v>
      </c>
      <c r="D12" s="13">
        <v>0</v>
      </c>
      <c r="E12" s="13">
        <v>515587.78999999992</v>
      </c>
      <c r="F12" s="13">
        <v>902267.36369999999</v>
      </c>
      <c r="G12" s="13">
        <f t="shared" ref="G12:L12" si="6">G11</f>
        <v>1417855.1536999999</v>
      </c>
      <c r="H12" s="23" t="s">
        <v>86</v>
      </c>
      <c r="I12" s="23" t="s">
        <v>86</v>
      </c>
      <c r="J12" s="23">
        <v>796.94349260752665</v>
      </c>
      <c r="K12" s="23">
        <v>1394.6336938911288</v>
      </c>
      <c r="L12" s="23">
        <f t="shared" si="6"/>
        <v>2191.5771864986555</v>
      </c>
    </row>
    <row r="13" spans="1:13" s="15" customFormat="1">
      <c r="A13" s="12">
        <v>4</v>
      </c>
      <c r="B13" s="34" t="s">
        <v>13</v>
      </c>
      <c r="C13" s="8">
        <v>7053</v>
      </c>
      <c r="D13" s="8">
        <v>0</v>
      </c>
      <c r="E13" s="8">
        <v>1329552</v>
      </c>
      <c r="F13" s="8">
        <v>1573774</v>
      </c>
      <c r="G13" s="8">
        <f t="shared" ref="G13" si="7">SUM(C13:F13)</f>
        <v>2910379</v>
      </c>
      <c r="H13" s="9">
        <v>10.901814516129033</v>
      </c>
      <c r="I13" s="9" t="s">
        <v>86</v>
      </c>
      <c r="J13" s="9">
        <v>2055.0870967741935</v>
      </c>
      <c r="K13" s="9">
        <v>2432.5807795698925</v>
      </c>
      <c r="L13" s="9">
        <f t="shared" ref="L13" si="8">SUM(H13:K13)</f>
        <v>4498.5696908602149</v>
      </c>
    </row>
    <row r="14" spans="1:13" s="15" customFormat="1">
      <c r="A14" s="33"/>
      <c r="B14" s="33" t="s">
        <v>91</v>
      </c>
      <c r="C14" s="13">
        <v>7053</v>
      </c>
      <c r="D14" s="13">
        <v>0</v>
      </c>
      <c r="E14" s="13">
        <v>1329552</v>
      </c>
      <c r="F14" s="13">
        <v>1573774</v>
      </c>
      <c r="G14" s="13">
        <f t="shared" ref="G14:L14" si="9">G13</f>
        <v>2910379</v>
      </c>
      <c r="H14" s="23">
        <v>10.901814516129033</v>
      </c>
      <c r="I14" s="23" t="s">
        <v>86</v>
      </c>
      <c r="J14" s="23">
        <v>2055.0870967741935</v>
      </c>
      <c r="K14" s="23">
        <v>2432.5807795698925</v>
      </c>
      <c r="L14" s="23">
        <f t="shared" si="9"/>
        <v>4498.5696908602149</v>
      </c>
    </row>
    <row r="15" spans="1:13" s="15" customFormat="1">
      <c r="A15" s="12">
        <v>5</v>
      </c>
      <c r="B15" s="34" t="s">
        <v>14</v>
      </c>
      <c r="C15" s="8">
        <v>611990</v>
      </c>
      <c r="D15" s="8">
        <v>18430</v>
      </c>
      <c r="E15" s="8">
        <v>2678929</v>
      </c>
      <c r="F15" s="8">
        <v>1048278</v>
      </c>
      <c r="G15" s="8">
        <f t="shared" ref="G15" si="10">SUM(C15:F15)</f>
        <v>4357627</v>
      </c>
      <c r="H15" s="9">
        <v>945.95228494623655</v>
      </c>
      <c r="I15" s="9">
        <v>28.4872311827957</v>
      </c>
      <c r="J15" s="9">
        <v>4140.8176747311827</v>
      </c>
      <c r="K15" s="9">
        <v>1620.3221774193548</v>
      </c>
      <c r="L15" s="9">
        <f t="shared" ref="L15" si="11">SUM(H15:K15)</f>
        <v>6735.5793682795702</v>
      </c>
    </row>
    <row r="16" spans="1:13" s="15" customFormat="1">
      <c r="A16" s="33"/>
      <c r="B16" s="33" t="s">
        <v>92</v>
      </c>
      <c r="C16" s="13">
        <v>611990</v>
      </c>
      <c r="D16" s="13">
        <v>18430</v>
      </c>
      <c r="E16" s="13">
        <v>2678929</v>
      </c>
      <c r="F16" s="13">
        <v>1048278</v>
      </c>
      <c r="G16" s="13">
        <f t="shared" ref="G16:L16" si="12">G15</f>
        <v>4357627</v>
      </c>
      <c r="H16" s="23">
        <v>945.95228494623655</v>
      </c>
      <c r="I16" s="23">
        <v>28.4872311827957</v>
      </c>
      <c r="J16" s="23">
        <v>4140.8176747311827</v>
      </c>
      <c r="K16" s="23">
        <v>1620.3221774193548</v>
      </c>
      <c r="L16" s="23">
        <f t="shared" si="12"/>
        <v>6735.5793682795702</v>
      </c>
    </row>
    <row r="17" spans="1:12" s="15" customFormat="1">
      <c r="A17" s="12">
        <v>6</v>
      </c>
      <c r="B17" s="34" t="s">
        <v>15</v>
      </c>
      <c r="C17" s="8">
        <v>326164</v>
      </c>
      <c r="D17" s="8">
        <v>94152</v>
      </c>
      <c r="E17" s="8">
        <v>5111287</v>
      </c>
      <c r="F17" s="8">
        <v>2452079</v>
      </c>
      <c r="G17" s="8">
        <f t="shared" ref="G17" si="13">SUM(C17:F17)</f>
        <v>7983682</v>
      </c>
      <c r="H17" s="9">
        <v>504.15134408602142</v>
      </c>
      <c r="I17" s="9">
        <v>145.53064516129032</v>
      </c>
      <c r="J17" s="9">
        <v>7900.5108198924727</v>
      </c>
      <c r="K17" s="9">
        <v>3790.1758736559136</v>
      </c>
      <c r="L17" s="9">
        <f t="shared" ref="L17" si="14">SUM(H17:K17)</f>
        <v>12340.368682795697</v>
      </c>
    </row>
    <row r="18" spans="1:12" s="15" customFormat="1" ht="15" customHeight="1">
      <c r="A18" s="33"/>
      <c r="B18" s="33" t="s">
        <v>93</v>
      </c>
      <c r="C18" s="13">
        <v>326164</v>
      </c>
      <c r="D18" s="13">
        <v>94152</v>
      </c>
      <c r="E18" s="13">
        <v>5111287</v>
      </c>
      <c r="F18" s="13">
        <v>2452079</v>
      </c>
      <c r="G18" s="13">
        <f t="shared" ref="G18:L18" si="15">G17</f>
        <v>7983682</v>
      </c>
      <c r="H18" s="23">
        <v>504.15134408602142</v>
      </c>
      <c r="I18" s="23">
        <v>145.53064516129032</v>
      </c>
      <c r="J18" s="23">
        <v>7900.5108198924727</v>
      </c>
      <c r="K18" s="23">
        <v>3790.1758736559136</v>
      </c>
      <c r="L18" s="23">
        <f t="shared" si="15"/>
        <v>12340.368682795697</v>
      </c>
    </row>
    <row r="19" spans="1:12" s="15" customFormat="1">
      <c r="A19" s="12">
        <v>7</v>
      </c>
      <c r="B19" s="34" t="s">
        <v>16</v>
      </c>
      <c r="C19" s="8">
        <v>0</v>
      </c>
      <c r="D19" s="8">
        <v>0</v>
      </c>
      <c r="E19" s="8">
        <v>1531998</v>
      </c>
      <c r="F19" s="8">
        <v>1276588</v>
      </c>
      <c r="G19" s="8">
        <f t="shared" ref="G19" si="16">SUM(C19:F19)</f>
        <v>2808586</v>
      </c>
      <c r="H19" s="9" t="s">
        <v>86</v>
      </c>
      <c r="I19" s="9" t="s">
        <v>86</v>
      </c>
      <c r="J19" s="9">
        <v>2368.0076612903226</v>
      </c>
      <c r="K19" s="9">
        <v>1973.2206989247309</v>
      </c>
      <c r="L19" s="9">
        <f t="shared" ref="L19" si="17">SUM(H19:K19)</f>
        <v>4341.2283602150537</v>
      </c>
    </row>
    <row r="20" spans="1:12" s="15" customFormat="1">
      <c r="A20" s="33"/>
      <c r="B20" s="33" t="s">
        <v>94</v>
      </c>
      <c r="C20" s="13">
        <v>0</v>
      </c>
      <c r="D20" s="13">
        <v>0</v>
      </c>
      <c r="E20" s="13">
        <v>1531998</v>
      </c>
      <c r="F20" s="13">
        <v>1276588</v>
      </c>
      <c r="G20" s="13">
        <f t="shared" ref="G20:L20" si="18">G19</f>
        <v>2808586</v>
      </c>
      <c r="H20" s="23" t="s">
        <v>86</v>
      </c>
      <c r="I20" s="23" t="s">
        <v>86</v>
      </c>
      <c r="J20" s="23">
        <v>2368.0076612903226</v>
      </c>
      <c r="K20" s="23">
        <v>1973.2206989247309</v>
      </c>
      <c r="L20" s="23">
        <f t="shared" si="18"/>
        <v>4341.2283602150537</v>
      </c>
    </row>
    <row r="21" spans="1:12" s="15" customFormat="1">
      <c r="A21" s="12">
        <v>8</v>
      </c>
      <c r="B21" s="34" t="s">
        <v>17</v>
      </c>
      <c r="C21" s="8">
        <v>629786</v>
      </c>
      <c r="D21" s="8">
        <v>0</v>
      </c>
      <c r="E21" s="8">
        <v>2046243</v>
      </c>
      <c r="F21" s="8">
        <v>2212045</v>
      </c>
      <c r="G21" s="8">
        <f t="shared" ref="G21" si="19">SUM(C21:F21)</f>
        <v>4888074</v>
      </c>
      <c r="H21" s="9">
        <v>973.45954301075267</v>
      </c>
      <c r="I21" s="9" t="s">
        <v>86</v>
      </c>
      <c r="J21" s="9">
        <v>3162.8756048387095</v>
      </c>
      <c r="K21" s="9">
        <v>3419.155577956989</v>
      </c>
      <c r="L21" s="9">
        <f t="shared" ref="L21" si="20">SUM(H21:K21)</f>
        <v>7555.4907258064513</v>
      </c>
    </row>
    <row r="22" spans="1:12" s="15" customFormat="1">
      <c r="A22" s="33"/>
      <c r="B22" s="33" t="s">
        <v>95</v>
      </c>
      <c r="C22" s="13">
        <v>629786</v>
      </c>
      <c r="D22" s="13">
        <v>0</v>
      </c>
      <c r="E22" s="13">
        <v>2046243</v>
      </c>
      <c r="F22" s="13">
        <v>2212045</v>
      </c>
      <c r="G22" s="13">
        <f t="shared" ref="G22:L22" si="21">G21</f>
        <v>4888074</v>
      </c>
      <c r="H22" s="23">
        <v>973.45954301075267</v>
      </c>
      <c r="I22" s="23" t="s">
        <v>86</v>
      </c>
      <c r="J22" s="23">
        <v>3162.8756048387095</v>
      </c>
      <c r="K22" s="23">
        <v>3419.155577956989</v>
      </c>
      <c r="L22" s="23">
        <f t="shared" si="21"/>
        <v>7555.4907258064513</v>
      </c>
    </row>
    <row r="23" spans="1:12" s="15" customFormat="1">
      <c r="A23" s="12">
        <v>9</v>
      </c>
      <c r="B23" s="34" t="s">
        <v>18</v>
      </c>
      <c r="C23" s="8">
        <v>0</v>
      </c>
      <c r="D23" s="8">
        <v>0</v>
      </c>
      <c r="E23" s="8">
        <v>2357861</v>
      </c>
      <c r="F23" s="8">
        <v>814703</v>
      </c>
      <c r="G23" s="8">
        <f t="shared" ref="G23" si="22">SUM(C23:F23)</f>
        <v>3172564</v>
      </c>
      <c r="H23" s="9" t="s">
        <v>86</v>
      </c>
      <c r="I23" s="9" t="s">
        <v>86</v>
      </c>
      <c r="J23" s="9">
        <v>3644.543212365591</v>
      </c>
      <c r="K23" s="9">
        <v>1259.2855510752688</v>
      </c>
      <c r="L23" s="9">
        <f t="shared" ref="L23" si="23">SUM(H23:K23)</f>
        <v>4903.8287634408598</v>
      </c>
    </row>
    <row r="24" spans="1:12" s="15" customFormat="1">
      <c r="A24" s="33"/>
      <c r="B24" s="33" t="s">
        <v>96</v>
      </c>
      <c r="C24" s="13">
        <v>0</v>
      </c>
      <c r="D24" s="13">
        <v>0</v>
      </c>
      <c r="E24" s="13">
        <v>2357861</v>
      </c>
      <c r="F24" s="13">
        <v>814703</v>
      </c>
      <c r="G24" s="13">
        <f t="shared" ref="G24:L24" si="24">G23</f>
        <v>3172564</v>
      </c>
      <c r="H24" s="23" t="s">
        <v>86</v>
      </c>
      <c r="I24" s="23" t="s">
        <v>86</v>
      </c>
      <c r="J24" s="23">
        <v>3644.543212365591</v>
      </c>
      <c r="K24" s="23">
        <v>1259.2855510752688</v>
      </c>
      <c r="L24" s="23">
        <f t="shared" si="24"/>
        <v>4903.8287634408598</v>
      </c>
    </row>
    <row r="25" spans="1:12" s="15" customFormat="1">
      <c r="A25" s="12">
        <v>10</v>
      </c>
      <c r="B25" s="34" t="s">
        <v>19</v>
      </c>
      <c r="C25" s="8">
        <v>4281466</v>
      </c>
      <c r="D25" s="8">
        <v>536525</v>
      </c>
      <c r="E25" s="8">
        <v>2441312</v>
      </c>
      <c r="F25" s="8">
        <v>1465089</v>
      </c>
      <c r="G25" s="8">
        <f t="shared" ref="G25" si="25">SUM(C25:F25)</f>
        <v>8724392</v>
      </c>
      <c r="H25" s="9">
        <v>6617.8573924731172</v>
      </c>
      <c r="I25" s="9">
        <v>829.30611559139777</v>
      </c>
      <c r="J25" s="9">
        <v>3773.5333333333333</v>
      </c>
      <c r="K25" s="9">
        <v>2264.5864919354835</v>
      </c>
      <c r="L25" s="9">
        <f t="shared" ref="L25" si="26">SUM(H25:K25)</f>
        <v>13485.283333333333</v>
      </c>
    </row>
    <row r="26" spans="1:12" s="15" customFormat="1" ht="15.75" customHeight="1">
      <c r="A26" s="33"/>
      <c r="B26" s="33" t="s">
        <v>40</v>
      </c>
      <c r="C26" s="13">
        <v>4281466</v>
      </c>
      <c r="D26" s="13">
        <v>536525</v>
      </c>
      <c r="E26" s="13">
        <v>2441312</v>
      </c>
      <c r="F26" s="13">
        <v>1465089</v>
      </c>
      <c r="G26" s="13">
        <f t="shared" ref="G26:L26" si="27">G25</f>
        <v>8724392</v>
      </c>
      <c r="H26" s="23">
        <v>6617.8573924731172</v>
      </c>
      <c r="I26" s="23">
        <v>829.30611559139777</v>
      </c>
      <c r="J26" s="23">
        <v>3773.5333333333333</v>
      </c>
      <c r="K26" s="23">
        <v>2264.5864919354835</v>
      </c>
      <c r="L26" s="23">
        <f t="shared" si="27"/>
        <v>13485.283333333333</v>
      </c>
    </row>
    <row r="27" spans="1:12" s="15" customFormat="1">
      <c r="A27" s="12">
        <v>11</v>
      </c>
      <c r="B27" s="34" t="s">
        <v>20</v>
      </c>
      <c r="C27" s="8">
        <v>0</v>
      </c>
      <c r="D27" s="8">
        <v>24103</v>
      </c>
      <c r="E27" s="8">
        <v>1093419</v>
      </c>
      <c r="F27" s="8">
        <v>1564284</v>
      </c>
      <c r="G27" s="8">
        <f t="shared" ref="G27" si="28">SUM(C27:F27)</f>
        <v>2681806</v>
      </c>
      <c r="H27" s="9" t="s">
        <v>86</v>
      </c>
      <c r="I27" s="9">
        <v>37.255981182795701</v>
      </c>
      <c r="J27" s="9">
        <v>1690.096572580645</v>
      </c>
      <c r="K27" s="9">
        <v>2417.9120967741933</v>
      </c>
      <c r="L27" s="9">
        <f t="shared" ref="L27" si="29">SUM(H27:K27)</f>
        <v>4145.2646505376342</v>
      </c>
    </row>
    <row r="28" spans="1:12" s="15" customFormat="1">
      <c r="A28" s="33"/>
      <c r="B28" s="33" t="s">
        <v>97</v>
      </c>
      <c r="C28" s="13">
        <v>0</v>
      </c>
      <c r="D28" s="13">
        <v>24103</v>
      </c>
      <c r="E28" s="13">
        <v>1093419</v>
      </c>
      <c r="F28" s="13">
        <v>1564284</v>
      </c>
      <c r="G28" s="13">
        <f t="shared" ref="G28:L28" si="30">G27</f>
        <v>2681806</v>
      </c>
      <c r="H28" s="23" t="s">
        <v>86</v>
      </c>
      <c r="I28" s="23">
        <v>37.255981182795701</v>
      </c>
      <c r="J28" s="23">
        <v>1690.096572580645</v>
      </c>
      <c r="K28" s="23">
        <v>2417.9120967741933</v>
      </c>
      <c r="L28" s="23">
        <f t="shared" si="30"/>
        <v>4145.2646505376342</v>
      </c>
    </row>
    <row r="29" spans="1:12" s="15" customFormat="1">
      <c r="A29" s="12">
        <v>12</v>
      </c>
      <c r="B29" s="34" t="s">
        <v>21</v>
      </c>
      <c r="C29" s="8">
        <v>19604934</v>
      </c>
      <c r="D29" s="8">
        <v>1038052</v>
      </c>
      <c r="E29" s="8">
        <v>14535799</v>
      </c>
      <c r="F29" s="8">
        <v>3876245</v>
      </c>
      <c r="G29" s="8">
        <f t="shared" ref="G29" si="31">SUM(C29:F29)</f>
        <v>39055030</v>
      </c>
      <c r="H29" s="9">
        <v>30303.325403225805</v>
      </c>
      <c r="I29" s="9">
        <v>1604.5158602150536</v>
      </c>
      <c r="J29" s="9">
        <v>22467.968884408598</v>
      </c>
      <c r="K29" s="9">
        <v>5991.5077284946237</v>
      </c>
      <c r="L29" s="9">
        <f t="shared" ref="L29" si="32">SUM(H29:K29)</f>
        <v>60367.317876344081</v>
      </c>
    </row>
    <row r="30" spans="1:12" s="15" customFormat="1">
      <c r="A30" s="14"/>
      <c r="B30" s="14" t="s">
        <v>98</v>
      </c>
      <c r="C30" s="13">
        <v>19604934</v>
      </c>
      <c r="D30" s="13">
        <v>1038052</v>
      </c>
      <c r="E30" s="13">
        <v>14535799</v>
      </c>
      <c r="F30" s="13">
        <v>3876245</v>
      </c>
      <c r="G30" s="13">
        <f t="shared" ref="G30:L30" si="33">G29</f>
        <v>39055030</v>
      </c>
      <c r="H30" s="23">
        <v>30303.325403225805</v>
      </c>
      <c r="I30" s="23">
        <v>1604.5158602150536</v>
      </c>
      <c r="J30" s="23">
        <v>22467.968884408598</v>
      </c>
      <c r="K30" s="23">
        <v>5991.5077284946237</v>
      </c>
      <c r="L30" s="23">
        <f t="shared" si="33"/>
        <v>60367.317876344081</v>
      </c>
    </row>
    <row r="31" spans="1:12" s="15" customFormat="1">
      <c r="A31" s="12">
        <v>13</v>
      </c>
      <c r="B31" s="34" t="s">
        <v>22</v>
      </c>
      <c r="C31" s="8">
        <v>0</v>
      </c>
      <c r="D31" s="8">
        <v>0</v>
      </c>
      <c r="E31" s="8">
        <v>470449</v>
      </c>
      <c r="F31" s="8">
        <v>106064</v>
      </c>
      <c r="G31" s="8">
        <f t="shared" ref="G31" si="34">SUM(C31:F31)</f>
        <v>576513</v>
      </c>
      <c r="H31" s="9" t="s">
        <v>86</v>
      </c>
      <c r="I31" s="9" t="s">
        <v>86</v>
      </c>
      <c r="J31" s="9">
        <v>727.17251344086026</v>
      </c>
      <c r="K31" s="9">
        <v>163.94301075268817</v>
      </c>
      <c r="L31" s="9">
        <f t="shared" ref="L31" si="35">SUM(H31:K31)</f>
        <v>891.11552419354848</v>
      </c>
    </row>
    <row r="32" spans="1:12" s="15" customFormat="1">
      <c r="A32" s="14"/>
      <c r="B32" s="14" t="s">
        <v>84</v>
      </c>
      <c r="C32" s="13">
        <v>0</v>
      </c>
      <c r="D32" s="13">
        <v>0</v>
      </c>
      <c r="E32" s="13">
        <v>470449</v>
      </c>
      <c r="F32" s="13">
        <v>106064</v>
      </c>
      <c r="G32" s="13">
        <f t="shared" ref="G32:L32" si="36">G31</f>
        <v>576513</v>
      </c>
      <c r="H32" s="23" t="s">
        <v>86</v>
      </c>
      <c r="I32" s="23" t="s">
        <v>86</v>
      </c>
      <c r="J32" s="23">
        <v>727.17251344086026</v>
      </c>
      <c r="K32" s="23">
        <v>163.94301075268817</v>
      </c>
      <c r="L32" s="23">
        <f t="shared" si="36"/>
        <v>891.11552419354848</v>
      </c>
    </row>
    <row r="33" spans="1:12" s="15" customFormat="1">
      <c r="A33" s="12">
        <v>14</v>
      </c>
      <c r="B33" s="34" t="s">
        <v>23</v>
      </c>
      <c r="C33" s="8">
        <v>0</v>
      </c>
      <c r="D33" s="8">
        <v>180525</v>
      </c>
      <c r="E33" s="8">
        <v>1206959</v>
      </c>
      <c r="F33" s="8">
        <v>904533</v>
      </c>
      <c r="G33" s="8">
        <f t="shared" ref="G33" si="37">SUM(C33:F33)</f>
        <v>2292017</v>
      </c>
      <c r="H33" s="9" t="s">
        <v>86</v>
      </c>
      <c r="I33" s="9">
        <v>279.03729838709677</v>
      </c>
      <c r="J33" s="9">
        <v>1865.5952284946236</v>
      </c>
      <c r="K33" s="9">
        <v>1398.1356854838709</v>
      </c>
      <c r="L33" s="9">
        <f t="shared" ref="L33" si="38">SUM(H33:K33)</f>
        <v>3542.7682123655914</v>
      </c>
    </row>
    <row r="34" spans="1:12" s="15" customFormat="1" ht="14.25" customHeight="1">
      <c r="A34" s="14"/>
      <c r="B34" s="14" t="s">
        <v>99</v>
      </c>
      <c r="C34" s="13">
        <v>0</v>
      </c>
      <c r="D34" s="13">
        <v>180525</v>
      </c>
      <c r="E34" s="13">
        <v>1206959</v>
      </c>
      <c r="F34" s="13">
        <v>904533</v>
      </c>
      <c r="G34" s="13">
        <f t="shared" ref="G34:L34" si="39">G33</f>
        <v>2292017</v>
      </c>
      <c r="H34" s="23" t="s">
        <v>86</v>
      </c>
      <c r="I34" s="23">
        <v>279.03729838709677</v>
      </c>
      <c r="J34" s="23">
        <v>1865.5952284946236</v>
      </c>
      <c r="K34" s="23">
        <v>1398.1356854838709</v>
      </c>
      <c r="L34" s="23">
        <f t="shared" si="39"/>
        <v>3542.7682123655914</v>
      </c>
    </row>
    <row r="35" spans="1:12" s="15" customFormat="1">
      <c r="A35" s="12">
        <v>15</v>
      </c>
      <c r="B35" s="34" t="s">
        <v>24</v>
      </c>
      <c r="C35" s="8">
        <v>0</v>
      </c>
      <c r="D35" s="8">
        <v>0</v>
      </c>
      <c r="E35" s="8">
        <v>2597320</v>
      </c>
      <c r="F35" s="8">
        <v>760127</v>
      </c>
      <c r="G35" s="8">
        <f t="shared" ref="G35" si="40">SUM(C35:F35)</f>
        <v>3357447</v>
      </c>
      <c r="H35" s="9" t="s">
        <v>86</v>
      </c>
      <c r="I35" s="9" t="s">
        <v>86</v>
      </c>
      <c r="J35" s="9">
        <v>4014.6747311827953</v>
      </c>
      <c r="K35" s="9">
        <v>1174.9274865591397</v>
      </c>
      <c r="L35" s="9">
        <f t="shared" ref="L35" si="41">SUM(H35:K35)</f>
        <v>5189.6022177419345</v>
      </c>
    </row>
    <row r="36" spans="1:12" s="15" customFormat="1">
      <c r="A36" s="14"/>
      <c r="B36" s="14" t="s">
        <v>100</v>
      </c>
      <c r="C36" s="13">
        <v>0</v>
      </c>
      <c r="D36" s="13">
        <v>0</v>
      </c>
      <c r="E36" s="13">
        <v>2597320</v>
      </c>
      <c r="F36" s="13">
        <v>760127</v>
      </c>
      <c r="G36" s="13">
        <f t="shared" ref="G36:L36" si="42">G35</f>
        <v>3357447</v>
      </c>
      <c r="H36" s="23" t="s">
        <v>86</v>
      </c>
      <c r="I36" s="23" t="s">
        <v>86</v>
      </c>
      <c r="J36" s="23">
        <v>4014.6747311827953</v>
      </c>
      <c r="K36" s="23">
        <v>1174.9274865591397</v>
      </c>
      <c r="L36" s="23">
        <f t="shared" si="42"/>
        <v>5189.6022177419345</v>
      </c>
    </row>
    <row r="37" spans="1:12" s="15" customFormat="1">
      <c r="A37" s="25">
        <v>16</v>
      </c>
      <c r="B37" s="26" t="s">
        <v>25</v>
      </c>
      <c r="C37" s="8">
        <v>0</v>
      </c>
      <c r="D37" s="8">
        <v>0</v>
      </c>
      <c r="E37" s="8">
        <v>180194</v>
      </c>
      <c r="F37" s="8">
        <v>384137</v>
      </c>
      <c r="G37" s="8">
        <f t="shared" ref="G37" si="43">SUM(C37:F37)</f>
        <v>564331</v>
      </c>
      <c r="H37" s="9" t="s">
        <v>86</v>
      </c>
      <c r="I37" s="9" t="s">
        <v>86</v>
      </c>
      <c r="J37" s="9">
        <v>278.52567204301073</v>
      </c>
      <c r="K37" s="9">
        <v>593.76014784946233</v>
      </c>
      <c r="L37" s="9">
        <f t="shared" ref="L37" si="44">SUM(H37:K37)</f>
        <v>872.285819892473</v>
      </c>
    </row>
    <row r="38" spans="1:12" s="15" customFormat="1">
      <c r="A38" s="14"/>
      <c r="B38" s="14" t="s">
        <v>101</v>
      </c>
      <c r="C38" s="13">
        <v>0</v>
      </c>
      <c r="D38" s="13">
        <v>0</v>
      </c>
      <c r="E38" s="13">
        <v>180194</v>
      </c>
      <c r="F38" s="13">
        <v>384137</v>
      </c>
      <c r="G38" s="13">
        <f t="shared" ref="G38:L38" si="45">G37</f>
        <v>564331</v>
      </c>
      <c r="H38" s="23" t="s">
        <v>86</v>
      </c>
      <c r="I38" s="23" t="s">
        <v>86</v>
      </c>
      <c r="J38" s="23">
        <v>278.52567204301073</v>
      </c>
      <c r="K38" s="23">
        <v>593.76014784946233</v>
      </c>
      <c r="L38" s="23">
        <f t="shared" si="45"/>
        <v>872.285819892473</v>
      </c>
    </row>
    <row r="39" spans="1:12" s="15" customFormat="1">
      <c r="A39" s="12">
        <v>17</v>
      </c>
      <c r="B39" s="34" t="s">
        <v>26</v>
      </c>
      <c r="C39" s="8">
        <v>0</v>
      </c>
      <c r="D39" s="8">
        <v>0</v>
      </c>
      <c r="E39" s="8">
        <v>576401</v>
      </c>
      <c r="F39" s="8">
        <v>414971</v>
      </c>
      <c r="G39" s="8">
        <f t="shared" ref="G39" si="46">SUM(C39:F39)</f>
        <v>991372</v>
      </c>
      <c r="H39" s="9" t="s">
        <v>86</v>
      </c>
      <c r="I39" s="9" t="s">
        <v>86</v>
      </c>
      <c r="J39" s="9">
        <v>890.9424059139784</v>
      </c>
      <c r="K39" s="9">
        <v>641.42022849462364</v>
      </c>
      <c r="L39" s="9">
        <f t="shared" ref="L39" si="47">SUM(H39:K39)</f>
        <v>1532.3626344086019</v>
      </c>
    </row>
    <row r="40" spans="1:12" s="15" customFormat="1">
      <c r="A40" s="14"/>
      <c r="B40" s="33" t="s">
        <v>102</v>
      </c>
      <c r="C40" s="13">
        <v>0</v>
      </c>
      <c r="D40" s="13">
        <v>0</v>
      </c>
      <c r="E40" s="13">
        <v>576401</v>
      </c>
      <c r="F40" s="13">
        <v>414971</v>
      </c>
      <c r="G40" s="13">
        <f t="shared" ref="G40:L40" si="48">G39</f>
        <v>991372</v>
      </c>
      <c r="H40" s="23" t="s">
        <v>86</v>
      </c>
      <c r="I40" s="23" t="s">
        <v>86</v>
      </c>
      <c r="J40" s="23">
        <v>890.9424059139784</v>
      </c>
      <c r="K40" s="23">
        <v>641.42022849462364</v>
      </c>
      <c r="L40" s="23">
        <f t="shared" si="48"/>
        <v>1532.3626344086019</v>
      </c>
    </row>
    <row r="41" spans="1:12" s="15" customFormat="1">
      <c r="A41" s="12">
        <v>18</v>
      </c>
      <c r="B41" s="34" t="s">
        <v>27</v>
      </c>
      <c r="C41" s="8">
        <v>0</v>
      </c>
      <c r="D41" s="8">
        <v>0</v>
      </c>
      <c r="E41" s="8">
        <v>695943</v>
      </c>
      <c r="F41" s="8">
        <v>801135</v>
      </c>
      <c r="G41" s="8">
        <f t="shared" ref="G41" si="49">SUM(C41:F41)</f>
        <v>1497078</v>
      </c>
      <c r="H41" s="9" t="s">
        <v>86</v>
      </c>
      <c r="I41" s="9" t="s">
        <v>86</v>
      </c>
      <c r="J41" s="9">
        <v>1075.7183467741934</v>
      </c>
      <c r="K41" s="9">
        <v>1238.3135080645161</v>
      </c>
      <c r="L41" s="9">
        <f t="shared" ref="L41" si="50">SUM(H41:K41)</f>
        <v>2314.0318548387095</v>
      </c>
    </row>
    <row r="42" spans="1:12" s="15" customFormat="1">
      <c r="A42" s="14"/>
      <c r="B42" s="14" t="s">
        <v>103</v>
      </c>
      <c r="C42" s="13">
        <v>0</v>
      </c>
      <c r="D42" s="13">
        <v>0</v>
      </c>
      <c r="E42" s="13">
        <v>695943</v>
      </c>
      <c r="F42" s="13">
        <v>801135</v>
      </c>
      <c r="G42" s="13">
        <f t="shared" ref="G42:L42" si="51">G41</f>
        <v>1497078</v>
      </c>
      <c r="H42" s="23" t="s">
        <v>86</v>
      </c>
      <c r="I42" s="23" t="s">
        <v>86</v>
      </c>
      <c r="J42" s="23">
        <v>1075.7183467741934</v>
      </c>
      <c r="K42" s="23">
        <v>1238.3135080645161</v>
      </c>
      <c r="L42" s="23">
        <f t="shared" si="51"/>
        <v>2314.0318548387095</v>
      </c>
    </row>
    <row r="43" spans="1:12" s="15" customFormat="1">
      <c r="A43" s="12">
        <v>19</v>
      </c>
      <c r="B43" s="34" t="s">
        <v>28</v>
      </c>
      <c r="C43" s="8">
        <v>29031</v>
      </c>
      <c r="D43" s="8">
        <v>0</v>
      </c>
      <c r="E43" s="8">
        <v>4389664</v>
      </c>
      <c r="F43" s="8">
        <v>5694349</v>
      </c>
      <c r="G43" s="8">
        <f t="shared" ref="G43" si="52">SUM(C43:F43)</f>
        <v>10113044</v>
      </c>
      <c r="H43" s="9">
        <v>44.873185483870969</v>
      </c>
      <c r="I43" s="9" t="s">
        <v>86</v>
      </c>
      <c r="J43" s="9">
        <v>6785.0989247311818</v>
      </c>
      <c r="K43" s="9">
        <v>8801.7491263440861</v>
      </c>
      <c r="L43" s="9">
        <f t="shared" ref="L43" si="53">SUM(H43:K43)</f>
        <v>15631.721236559139</v>
      </c>
    </row>
    <row r="44" spans="1:12" s="15" customFormat="1">
      <c r="A44" s="14"/>
      <c r="B44" s="14" t="s">
        <v>104</v>
      </c>
      <c r="C44" s="13">
        <v>29031</v>
      </c>
      <c r="D44" s="13">
        <v>0</v>
      </c>
      <c r="E44" s="13">
        <v>4389664</v>
      </c>
      <c r="F44" s="13">
        <v>5694349</v>
      </c>
      <c r="G44" s="13">
        <f t="shared" ref="G44:L44" si="54">G43</f>
        <v>10113044</v>
      </c>
      <c r="H44" s="23">
        <v>44.873185483870969</v>
      </c>
      <c r="I44" s="23" t="s">
        <v>86</v>
      </c>
      <c r="J44" s="23">
        <v>6785.0989247311818</v>
      </c>
      <c r="K44" s="23">
        <v>8801.7491263440861</v>
      </c>
      <c r="L44" s="23">
        <f t="shared" si="54"/>
        <v>15631.721236559139</v>
      </c>
    </row>
    <row r="45" spans="1:12" s="15" customFormat="1">
      <c r="A45" s="12">
        <v>20</v>
      </c>
      <c r="B45" s="34" t="s">
        <v>29</v>
      </c>
      <c r="C45" s="8">
        <v>152890</v>
      </c>
      <c r="D45" s="8">
        <v>7673</v>
      </c>
      <c r="E45" s="8">
        <v>697828</v>
      </c>
      <c r="F45" s="8">
        <v>818379</v>
      </c>
      <c r="G45" s="8">
        <f t="shared" ref="G45" si="55">SUM(C45:F45)</f>
        <v>1676770</v>
      </c>
      <c r="H45" s="9">
        <v>236.32190860215053</v>
      </c>
      <c r="I45" s="9">
        <v>11.860147849462363</v>
      </c>
      <c r="J45" s="9">
        <v>1078.6319892473118</v>
      </c>
      <c r="K45" s="9">
        <v>1264.9675403225804</v>
      </c>
      <c r="L45" s="9">
        <f t="shared" ref="L45" si="56">SUM(H45:K45)</f>
        <v>2591.7815860215051</v>
      </c>
    </row>
    <row r="46" spans="1:12" s="15" customFormat="1">
      <c r="A46" s="14"/>
      <c r="B46" s="14" t="s">
        <v>105</v>
      </c>
      <c r="C46" s="13">
        <v>152890</v>
      </c>
      <c r="D46" s="13">
        <v>7673</v>
      </c>
      <c r="E46" s="13">
        <v>697828</v>
      </c>
      <c r="F46" s="13">
        <v>818379</v>
      </c>
      <c r="G46" s="13">
        <f t="shared" ref="G46:L46" si="57">G45</f>
        <v>1676770</v>
      </c>
      <c r="H46" s="23">
        <v>236.32190860215053</v>
      </c>
      <c r="I46" s="23">
        <v>11.860147849462363</v>
      </c>
      <c r="J46" s="23">
        <v>1078.6319892473118</v>
      </c>
      <c r="K46" s="23">
        <v>1264.9675403225804</v>
      </c>
      <c r="L46" s="23">
        <f t="shared" si="57"/>
        <v>2591.7815860215051</v>
      </c>
    </row>
    <row r="47" spans="1:12" s="15" customFormat="1">
      <c r="A47" s="12">
        <v>21</v>
      </c>
      <c r="B47" s="34" t="s">
        <v>30</v>
      </c>
      <c r="C47" s="8">
        <v>16840</v>
      </c>
      <c r="D47" s="8">
        <v>0</v>
      </c>
      <c r="E47" s="8">
        <v>9032820</v>
      </c>
      <c r="F47" s="8">
        <v>3392242</v>
      </c>
      <c r="G47" s="8">
        <f t="shared" ref="G47" si="58">SUM(C47:F47)</f>
        <v>12441902</v>
      </c>
      <c r="H47" s="9">
        <v>26.029569892473116</v>
      </c>
      <c r="I47" s="9" t="s">
        <v>86</v>
      </c>
      <c r="J47" s="9">
        <v>13962.020161290322</v>
      </c>
      <c r="K47" s="9">
        <v>5243.3848118279566</v>
      </c>
      <c r="L47" s="9">
        <f t="shared" ref="L47" si="59">SUM(H47:K47)</f>
        <v>19231.43454301075</v>
      </c>
    </row>
    <row r="48" spans="1:12" s="15" customFormat="1" ht="15.75" customHeight="1">
      <c r="A48" s="14"/>
      <c r="B48" s="14" t="s">
        <v>106</v>
      </c>
      <c r="C48" s="13">
        <v>16840</v>
      </c>
      <c r="D48" s="13">
        <v>0</v>
      </c>
      <c r="E48" s="13">
        <v>9032820</v>
      </c>
      <c r="F48" s="13">
        <v>3392242</v>
      </c>
      <c r="G48" s="13">
        <f t="shared" ref="G48:L48" si="60">G47</f>
        <v>12441902</v>
      </c>
      <c r="H48" s="23">
        <v>26.029569892473116</v>
      </c>
      <c r="I48" s="23" t="s">
        <v>86</v>
      </c>
      <c r="J48" s="23">
        <v>13962.020161290322</v>
      </c>
      <c r="K48" s="23">
        <v>5243.3848118279566</v>
      </c>
      <c r="L48" s="23">
        <f t="shared" si="60"/>
        <v>19231.43454301075</v>
      </c>
    </row>
    <row r="49" spans="1:16" s="15" customFormat="1">
      <c r="A49" s="12">
        <v>22</v>
      </c>
      <c r="B49" s="34" t="s">
        <v>31</v>
      </c>
      <c r="C49" s="8">
        <v>0</v>
      </c>
      <c r="D49" s="8">
        <v>460104</v>
      </c>
      <c r="E49" s="8">
        <v>1198520</v>
      </c>
      <c r="F49" s="8">
        <v>907942</v>
      </c>
      <c r="G49" s="8">
        <f t="shared" ref="G49" si="61">SUM(C49:F49)</f>
        <v>2566566</v>
      </c>
      <c r="H49" s="9" t="s">
        <v>86</v>
      </c>
      <c r="I49" s="9">
        <v>711.18225806451608</v>
      </c>
      <c r="J49" s="9">
        <v>1852.5510752688172</v>
      </c>
      <c r="K49" s="9">
        <v>1403.4049731182793</v>
      </c>
      <c r="L49" s="9">
        <f t="shared" ref="L49" si="62">SUM(H49:K49)</f>
        <v>3967.1383064516122</v>
      </c>
      <c r="M49" s="35"/>
    </row>
    <row r="50" spans="1:16" s="35" customFormat="1" ht="16.5" customHeight="1">
      <c r="A50" s="14"/>
      <c r="B50" s="14" t="s">
        <v>107</v>
      </c>
      <c r="C50" s="13">
        <v>0</v>
      </c>
      <c r="D50" s="13">
        <v>460104</v>
      </c>
      <c r="E50" s="13">
        <v>1198520</v>
      </c>
      <c r="F50" s="13">
        <v>907942</v>
      </c>
      <c r="G50" s="13">
        <f t="shared" ref="G50:L50" si="63">G49</f>
        <v>2566566</v>
      </c>
      <c r="H50" s="23" t="s">
        <v>86</v>
      </c>
      <c r="I50" s="23">
        <v>711.18225806451608</v>
      </c>
      <c r="J50" s="23">
        <v>1852.5510752688172</v>
      </c>
      <c r="K50" s="23">
        <v>1403.4049731182793</v>
      </c>
      <c r="L50" s="23">
        <f t="shared" si="63"/>
        <v>3967.1383064516122</v>
      </c>
      <c r="M50" s="15"/>
      <c r="P50" s="36"/>
    </row>
    <row r="51" spans="1:16" s="15" customFormat="1">
      <c r="A51" s="10">
        <v>23</v>
      </c>
      <c r="B51" s="11" t="s">
        <v>32</v>
      </c>
      <c r="C51" s="8">
        <v>55089</v>
      </c>
      <c r="D51" s="8">
        <v>0</v>
      </c>
      <c r="E51" s="8">
        <v>2630004</v>
      </c>
      <c r="F51" s="8">
        <v>1027179</v>
      </c>
      <c r="G51" s="8">
        <f t="shared" ref="G51" si="64">SUM(C51:F51)</f>
        <v>3712272</v>
      </c>
      <c r="H51" s="9">
        <v>85.15100806451612</v>
      </c>
      <c r="I51" s="9" t="s">
        <v>86</v>
      </c>
      <c r="J51" s="9">
        <v>4065.1943548387094</v>
      </c>
      <c r="K51" s="9">
        <v>1587.7094758064516</v>
      </c>
      <c r="L51" s="9">
        <f t="shared" ref="L51" si="65">SUM(H51:K51)</f>
        <v>5738.0548387096769</v>
      </c>
    </row>
    <row r="52" spans="1:16" s="15" customFormat="1">
      <c r="A52" s="14"/>
      <c r="B52" s="14" t="s">
        <v>108</v>
      </c>
      <c r="C52" s="13">
        <v>55089</v>
      </c>
      <c r="D52" s="13">
        <v>0</v>
      </c>
      <c r="E52" s="13">
        <v>2630004</v>
      </c>
      <c r="F52" s="13">
        <v>1027179</v>
      </c>
      <c r="G52" s="13">
        <f t="shared" ref="G52:L52" si="66">G51</f>
        <v>3712272</v>
      </c>
      <c r="H52" s="23">
        <v>85.15100806451612</v>
      </c>
      <c r="I52" s="23" t="s">
        <v>86</v>
      </c>
      <c r="J52" s="23">
        <v>4065.1943548387094</v>
      </c>
      <c r="K52" s="23">
        <v>1587.7094758064516</v>
      </c>
      <c r="L52" s="23">
        <f t="shared" si="66"/>
        <v>5738.0548387096769</v>
      </c>
    </row>
    <row r="53" spans="1:16" s="15" customFormat="1">
      <c r="A53" s="12">
        <v>24</v>
      </c>
      <c r="B53" s="34" t="s">
        <v>33</v>
      </c>
      <c r="C53" s="8">
        <v>717934</v>
      </c>
      <c r="D53" s="8">
        <v>9530</v>
      </c>
      <c r="E53" s="8">
        <v>541120</v>
      </c>
      <c r="F53" s="8">
        <v>653769</v>
      </c>
      <c r="G53" s="8">
        <f t="shared" ref="G53" si="67">SUM(C53:F53)</f>
        <v>1922353</v>
      </c>
      <c r="H53" s="9">
        <v>1109.7098118279569</v>
      </c>
      <c r="I53" s="9">
        <v>14.73051075268817</v>
      </c>
      <c r="J53" s="9">
        <v>836.40860215053749</v>
      </c>
      <c r="K53" s="9">
        <v>1010.5300403225806</v>
      </c>
      <c r="L53" s="9">
        <f t="shared" ref="L53" si="68">SUM(H53:K53)</f>
        <v>2971.3789650537628</v>
      </c>
    </row>
    <row r="54" spans="1:16" s="15" customFormat="1">
      <c r="A54" s="14"/>
      <c r="B54" s="14" t="s">
        <v>109</v>
      </c>
      <c r="C54" s="13">
        <v>717934</v>
      </c>
      <c r="D54" s="13">
        <v>9530</v>
      </c>
      <c r="E54" s="13">
        <v>541120</v>
      </c>
      <c r="F54" s="13">
        <v>653769</v>
      </c>
      <c r="G54" s="13">
        <f t="shared" ref="G54:L54" si="69">G53</f>
        <v>1922353</v>
      </c>
      <c r="H54" s="23">
        <v>1109.7098118279569</v>
      </c>
      <c r="I54" s="23">
        <v>14.73051075268817</v>
      </c>
      <c r="J54" s="23">
        <v>836.40860215053749</v>
      </c>
      <c r="K54" s="23">
        <v>1010.5300403225806</v>
      </c>
      <c r="L54" s="23">
        <f t="shared" si="69"/>
        <v>2971.3789650537628</v>
      </c>
    </row>
    <row r="55" spans="1:16" s="15" customFormat="1">
      <c r="A55" s="12">
        <v>25</v>
      </c>
      <c r="B55" s="34" t="s">
        <v>34</v>
      </c>
      <c r="C55" s="8">
        <v>0</v>
      </c>
      <c r="D55" s="8">
        <v>10238</v>
      </c>
      <c r="E55" s="8">
        <v>1094077</v>
      </c>
      <c r="F55" s="8">
        <v>1043942</v>
      </c>
      <c r="G55" s="8">
        <f t="shared" ref="G55" si="70">SUM(C55:F55)</f>
        <v>2148257</v>
      </c>
      <c r="H55" s="9" t="s">
        <v>86</v>
      </c>
      <c r="I55" s="9">
        <v>15.824865591397849</v>
      </c>
      <c r="J55" s="9">
        <v>1691.1136424731183</v>
      </c>
      <c r="K55" s="9">
        <v>1613.6200268817204</v>
      </c>
      <c r="L55" s="9">
        <f t="shared" ref="L55" si="71">SUM(H55:K55)</f>
        <v>3320.5585349462363</v>
      </c>
    </row>
    <row r="56" spans="1:16" s="15" customFormat="1">
      <c r="A56" s="14"/>
      <c r="B56" s="14" t="s">
        <v>71</v>
      </c>
      <c r="C56" s="13">
        <v>0</v>
      </c>
      <c r="D56" s="13">
        <v>10238</v>
      </c>
      <c r="E56" s="13">
        <v>1094077</v>
      </c>
      <c r="F56" s="13">
        <v>1043942</v>
      </c>
      <c r="G56" s="13">
        <f t="shared" ref="G56:L56" si="72">G55</f>
        <v>2148257</v>
      </c>
      <c r="H56" s="23" t="s">
        <v>86</v>
      </c>
      <c r="I56" s="23">
        <v>15.824865591397849</v>
      </c>
      <c r="J56" s="23">
        <v>1691.1136424731183</v>
      </c>
      <c r="K56" s="23">
        <v>1613.6200268817204</v>
      </c>
      <c r="L56" s="23">
        <f t="shared" si="72"/>
        <v>3320.5585349462363</v>
      </c>
    </row>
    <row r="57" spans="1:16" s="15" customFormat="1">
      <c r="A57" s="12">
        <v>26</v>
      </c>
      <c r="B57" s="34" t="s">
        <v>35</v>
      </c>
      <c r="C57" s="8">
        <v>245999</v>
      </c>
      <c r="D57" s="8">
        <v>0</v>
      </c>
      <c r="E57" s="8">
        <v>2242255.3372</v>
      </c>
      <c r="F57" s="8">
        <v>1110352.79</v>
      </c>
      <c r="G57" s="8">
        <f t="shared" ref="G57" si="73">SUM(C57:F57)</f>
        <v>3598607.1272</v>
      </c>
      <c r="H57" s="9">
        <v>380.24038978494616</v>
      </c>
      <c r="I57" s="9" t="s">
        <v>86</v>
      </c>
      <c r="J57" s="9">
        <v>3465.8516636827953</v>
      </c>
      <c r="K57" s="9">
        <v>1716.2711135752686</v>
      </c>
      <c r="L57" s="9">
        <f t="shared" ref="L57" si="74">SUM(H57:K57)</f>
        <v>5562.3631670430104</v>
      </c>
    </row>
    <row r="58" spans="1:16" s="15" customFormat="1" ht="14.25" customHeight="1">
      <c r="A58" s="14"/>
      <c r="B58" s="14" t="s">
        <v>110</v>
      </c>
      <c r="C58" s="13">
        <v>245999</v>
      </c>
      <c r="D58" s="13">
        <v>0</v>
      </c>
      <c r="E58" s="13">
        <v>2242255.3372</v>
      </c>
      <c r="F58" s="13">
        <v>1110352.79</v>
      </c>
      <c r="G58" s="13">
        <f t="shared" ref="G58:L58" si="75">G57</f>
        <v>3598607.1272</v>
      </c>
      <c r="H58" s="23">
        <v>380.24038978494616</v>
      </c>
      <c r="I58" s="23" t="s">
        <v>86</v>
      </c>
      <c r="J58" s="23">
        <v>3465.8516636827953</v>
      </c>
      <c r="K58" s="23">
        <v>1716.2711135752686</v>
      </c>
      <c r="L58" s="23">
        <f t="shared" si="75"/>
        <v>5562.3631670430104</v>
      </c>
    </row>
    <row r="59" spans="1:16" s="15" customFormat="1">
      <c r="A59" s="12">
        <v>27</v>
      </c>
      <c r="B59" s="34" t="s">
        <v>36</v>
      </c>
      <c r="C59" s="8">
        <v>965821</v>
      </c>
      <c r="D59" s="8">
        <v>0</v>
      </c>
      <c r="E59" s="8">
        <v>2835235</v>
      </c>
      <c r="F59" s="8">
        <v>947283</v>
      </c>
      <c r="G59" s="8">
        <f t="shared" ref="G59" si="76">SUM(C59:F59)</f>
        <v>4748339</v>
      </c>
      <c r="H59" s="9">
        <v>1492.8684811827954</v>
      </c>
      <c r="I59" s="9" t="s">
        <v>86</v>
      </c>
      <c r="J59" s="9">
        <v>4382.4196908602144</v>
      </c>
      <c r="K59" s="9">
        <v>1464.2143145161288</v>
      </c>
      <c r="L59" s="9">
        <f t="shared" ref="L59" si="77">SUM(H59:K59)</f>
        <v>7339.5024865591386</v>
      </c>
    </row>
    <row r="60" spans="1:16" s="15" customFormat="1">
      <c r="A60" s="14"/>
      <c r="B60" s="14" t="s">
        <v>111</v>
      </c>
      <c r="C60" s="13">
        <v>965821</v>
      </c>
      <c r="D60" s="13">
        <v>0</v>
      </c>
      <c r="E60" s="13">
        <v>2835235</v>
      </c>
      <c r="F60" s="13">
        <v>947283</v>
      </c>
      <c r="G60" s="13">
        <f t="shared" ref="G60:L60" si="78">G59</f>
        <v>4748339</v>
      </c>
      <c r="H60" s="23">
        <v>1492.8684811827954</v>
      </c>
      <c r="I60" s="23" t="s">
        <v>86</v>
      </c>
      <c r="J60" s="23">
        <v>4382.4196908602144</v>
      </c>
      <c r="K60" s="23">
        <v>1464.2143145161288</v>
      </c>
      <c r="L60" s="23">
        <f t="shared" si="78"/>
        <v>7339.5024865591386</v>
      </c>
    </row>
    <row r="61" spans="1:16" s="15" customFormat="1">
      <c r="A61" s="12">
        <v>28</v>
      </c>
      <c r="B61" s="34" t="s">
        <v>37</v>
      </c>
      <c r="C61" s="8">
        <v>460902</v>
      </c>
      <c r="D61" s="8">
        <v>0</v>
      </c>
      <c r="E61" s="8">
        <v>1012336</v>
      </c>
      <c r="F61" s="8">
        <v>652341</v>
      </c>
      <c r="G61" s="8">
        <f t="shared" ref="G61" si="79">SUM(C61:F61)</f>
        <v>2125579</v>
      </c>
      <c r="H61" s="9">
        <v>712.41572580645152</v>
      </c>
      <c r="I61" s="9" t="s">
        <v>86</v>
      </c>
      <c r="J61" s="9">
        <v>1564.7666666666667</v>
      </c>
      <c r="K61" s="9">
        <v>1008.3227822580644</v>
      </c>
      <c r="L61" s="9">
        <f t="shared" ref="L61" si="80">SUM(H61:K61)</f>
        <v>3285.5051747311823</v>
      </c>
    </row>
    <row r="62" spans="1:16" s="15" customFormat="1" ht="15" customHeight="1">
      <c r="A62" s="14"/>
      <c r="B62" s="14" t="s">
        <v>112</v>
      </c>
      <c r="C62" s="13">
        <v>460902</v>
      </c>
      <c r="D62" s="13">
        <v>0</v>
      </c>
      <c r="E62" s="13">
        <v>1012336</v>
      </c>
      <c r="F62" s="13">
        <v>652341</v>
      </c>
      <c r="G62" s="13">
        <f t="shared" ref="G62:L62" si="81">G61</f>
        <v>2125579</v>
      </c>
      <c r="H62" s="23">
        <v>712.41572580645152</v>
      </c>
      <c r="I62" s="23" t="s">
        <v>86</v>
      </c>
      <c r="J62" s="23">
        <v>1564.7666666666667</v>
      </c>
      <c r="K62" s="23">
        <v>1008.3227822580644</v>
      </c>
      <c r="L62" s="23">
        <f t="shared" si="81"/>
        <v>3285.5051747311823</v>
      </c>
    </row>
    <row r="63" spans="1:16" s="15" customFormat="1" ht="15" customHeight="1">
      <c r="A63" s="12">
        <v>29</v>
      </c>
      <c r="B63" s="34" t="s">
        <v>38</v>
      </c>
      <c r="C63" s="8">
        <v>314957</v>
      </c>
      <c r="D63" s="8">
        <v>0</v>
      </c>
      <c r="E63" s="8">
        <v>1301085</v>
      </c>
      <c r="F63" s="8">
        <v>646994</v>
      </c>
      <c r="G63" s="8">
        <f t="shared" ref="G63" si="82">SUM(C63:F63)</f>
        <v>2263036</v>
      </c>
      <c r="H63" s="9">
        <v>486.8286962365591</v>
      </c>
      <c r="I63" s="9" t="s">
        <v>86</v>
      </c>
      <c r="J63" s="9">
        <v>2011.085685483871</v>
      </c>
      <c r="K63" s="9">
        <v>1000.0579301075268</v>
      </c>
      <c r="L63" s="9">
        <f t="shared" ref="L63" si="83">SUM(H63:K63)</f>
        <v>3497.9723118279567</v>
      </c>
    </row>
    <row r="64" spans="1:16" s="15" customFormat="1" ht="15" customHeight="1">
      <c r="A64" s="14"/>
      <c r="B64" s="14" t="s">
        <v>113</v>
      </c>
      <c r="C64" s="13">
        <v>314957</v>
      </c>
      <c r="D64" s="13">
        <v>0</v>
      </c>
      <c r="E64" s="13">
        <v>1301085</v>
      </c>
      <c r="F64" s="13">
        <v>646994</v>
      </c>
      <c r="G64" s="13">
        <f t="shared" ref="G64:L64" si="84">G63</f>
        <v>2263036</v>
      </c>
      <c r="H64" s="23">
        <v>486.8286962365591</v>
      </c>
      <c r="I64" s="23" t="s">
        <v>86</v>
      </c>
      <c r="J64" s="23">
        <v>2011.085685483871</v>
      </c>
      <c r="K64" s="23">
        <v>1000.0579301075268</v>
      </c>
      <c r="L64" s="23">
        <f t="shared" si="84"/>
        <v>3497.9723118279567</v>
      </c>
    </row>
    <row r="65" spans="1:12" s="15" customFormat="1">
      <c r="A65" s="12">
        <v>30</v>
      </c>
      <c r="B65" s="34" t="s">
        <v>39</v>
      </c>
      <c r="C65" s="8">
        <v>35990</v>
      </c>
      <c r="D65" s="8">
        <v>0</v>
      </c>
      <c r="E65" s="8">
        <v>3593800</v>
      </c>
      <c r="F65" s="8">
        <v>2062951</v>
      </c>
      <c r="G65" s="8">
        <f t="shared" ref="G65" si="85">SUM(C65:F65)</f>
        <v>5692741</v>
      </c>
      <c r="H65" s="9">
        <v>55.629704301075265</v>
      </c>
      <c r="I65" s="9" t="s">
        <v>86</v>
      </c>
      <c r="J65" s="9">
        <v>5554.9327956989237</v>
      </c>
      <c r="K65" s="9">
        <v>3188.7011424731181</v>
      </c>
      <c r="L65" s="9">
        <f t="shared" ref="L65" si="86">SUM(H65:K65)</f>
        <v>8799.2636424731172</v>
      </c>
    </row>
    <row r="66" spans="1:12" s="15" customFormat="1">
      <c r="A66" s="14"/>
      <c r="B66" s="14" t="s">
        <v>114</v>
      </c>
      <c r="C66" s="13">
        <v>35990</v>
      </c>
      <c r="D66" s="13">
        <v>0</v>
      </c>
      <c r="E66" s="13">
        <v>3593800</v>
      </c>
      <c r="F66" s="13">
        <v>2062951</v>
      </c>
      <c r="G66" s="13">
        <f t="shared" ref="G66:L66" si="87">G65</f>
        <v>5692741</v>
      </c>
      <c r="H66" s="23">
        <v>55.629704301075265</v>
      </c>
      <c r="I66" s="23" t="s">
        <v>86</v>
      </c>
      <c r="J66" s="23">
        <v>5554.9327956989237</v>
      </c>
      <c r="K66" s="23">
        <v>3188.7011424731181</v>
      </c>
      <c r="L66" s="23">
        <f t="shared" si="87"/>
        <v>8799.2636424731172</v>
      </c>
    </row>
    <row r="67" spans="1:12" s="15" customFormat="1">
      <c r="A67" s="12">
        <v>31</v>
      </c>
      <c r="B67" s="34" t="s">
        <v>41</v>
      </c>
      <c r="C67" s="8">
        <v>6789</v>
      </c>
      <c r="D67" s="8">
        <v>0</v>
      </c>
      <c r="E67" s="8">
        <v>860402</v>
      </c>
      <c r="F67" s="8">
        <v>748647</v>
      </c>
      <c r="G67" s="8">
        <f t="shared" ref="G67" si="88">SUM(C67:F67)</f>
        <v>1615838</v>
      </c>
      <c r="H67" s="9">
        <v>10.493749999999999</v>
      </c>
      <c r="I67" s="9" t="s">
        <v>86</v>
      </c>
      <c r="J67" s="9">
        <v>1329.9224462365592</v>
      </c>
      <c r="K67" s="9">
        <v>1157.1828629032257</v>
      </c>
      <c r="L67" s="9">
        <f t="shared" ref="L67" si="89">SUM(H67:K67)</f>
        <v>2497.5990591397849</v>
      </c>
    </row>
    <row r="68" spans="1:12" s="15" customFormat="1">
      <c r="A68" s="14"/>
      <c r="B68" s="14" t="s">
        <v>115</v>
      </c>
      <c r="C68" s="13">
        <v>6789</v>
      </c>
      <c r="D68" s="13">
        <v>0</v>
      </c>
      <c r="E68" s="13">
        <v>860402</v>
      </c>
      <c r="F68" s="13">
        <v>748647</v>
      </c>
      <c r="G68" s="13">
        <f t="shared" ref="G68:L68" si="90">G67</f>
        <v>1615838</v>
      </c>
      <c r="H68" s="23">
        <v>10.493749999999999</v>
      </c>
      <c r="I68" s="23" t="s">
        <v>86</v>
      </c>
      <c r="J68" s="23">
        <v>1329.9224462365592</v>
      </c>
      <c r="K68" s="23">
        <v>1157.1828629032257</v>
      </c>
      <c r="L68" s="23">
        <f t="shared" si="90"/>
        <v>2497.5990591397849</v>
      </c>
    </row>
    <row r="69" spans="1:12" s="15" customFormat="1">
      <c r="A69" s="10">
        <v>32</v>
      </c>
      <c r="B69" s="11" t="s">
        <v>43</v>
      </c>
      <c r="C69" s="8">
        <v>0</v>
      </c>
      <c r="D69" s="8">
        <v>0</v>
      </c>
      <c r="E69" s="8">
        <v>14159</v>
      </c>
      <c r="F69" s="8">
        <v>36882</v>
      </c>
      <c r="G69" s="8">
        <f t="shared" ref="G69" si="91">SUM(C69:F69)</f>
        <v>51041</v>
      </c>
      <c r="H69" s="9" t="s">
        <v>86</v>
      </c>
      <c r="I69" s="9" t="s">
        <v>86</v>
      </c>
      <c r="J69" s="9">
        <v>21.885551075268815</v>
      </c>
      <c r="K69" s="9">
        <v>57.008467741935476</v>
      </c>
      <c r="L69" s="9">
        <f t="shared" ref="L69" si="92">SUM(H69:K69)</f>
        <v>78.894018817204284</v>
      </c>
    </row>
    <row r="70" spans="1:12" s="15" customFormat="1" ht="15" customHeight="1">
      <c r="A70" s="14"/>
      <c r="B70" s="14" t="s">
        <v>116</v>
      </c>
      <c r="C70" s="13">
        <v>0</v>
      </c>
      <c r="D70" s="13">
        <v>0</v>
      </c>
      <c r="E70" s="13">
        <v>14159</v>
      </c>
      <c r="F70" s="13">
        <v>36882</v>
      </c>
      <c r="G70" s="13">
        <f t="shared" ref="G70:L70" si="93">G69</f>
        <v>51041</v>
      </c>
      <c r="H70" s="23" t="s">
        <v>86</v>
      </c>
      <c r="I70" s="23" t="s">
        <v>86</v>
      </c>
      <c r="J70" s="23">
        <v>21.885551075268815</v>
      </c>
      <c r="K70" s="23">
        <v>57.008467741935476</v>
      </c>
      <c r="L70" s="23">
        <f t="shared" si="93"/>
        <v>78.894018817204284</v>
      </c>
    </row>
    <row r="71" spans="1:12" s="15" customFormat="1">
      <c r="A71" s="10">
        <v>33</v>
      </c>
      <c r="B71" s="11" t="s">
        <v>42</v>
      </c>
      <c r="C71" s="8">
        <v>537048</v>
      </c>
      <c r="D71" s="8">
        <v>81218</v>
      </c>
      <c r="E71" s="8">
        <v>4453757</v>
      </c>
      <c r="F71" s="8">
        <v>2163581</v>
      </c>
      <c r="G71" s="8">
        <f t="shared" ref="G71" si="94">SUM(C71:F71)</f>
        <v>7235604</v>
      </c>
      <c r="H71" s="9">
        <v>830.11451612903227</v>
      </c>
      <c r="I71" s="9">
        <v>125.53857526881718</v>
      </c>
      <c r="J71" s="9">
        <v>6884.1674059139777</v>
      </c>
      <c r="K71" s="9">
        <v>3344.2448252688168</v>
      </c>
      <c r="L71" s="9">
        <f t="shared" ref="L71" si="95">SUM(H71:K71)</f>
        <v>11184.065322580644</v>
      </c>
    </row>
    <row r="72" spans="1:12" s="15" customFormat="1">
      <c r="A72" s="14"/>
      <c r="B72" s="14" t="s">
        <v>72</v>
      </c>
      <c r="C72" s="13">
        <v>537048</v>
      </c>
      <c r="D72" s="13">
        <v>81218</v>
      </c>
      <c r="E72" s="13">
        <v>4453757</v>
      </c>
      <c r="F72" s="13">
        <v>2163581</v>
      </c>
      <c r="G72" s="13">
        <f t="shared" ref="G72:L72" si="96">G71</f>
        <v>7235604</v>
      </c>
      <c r="H72" s="23">
        <v>830.11451612903227</v>
      </c>
      <c r="I72" s="23">
        <v>125.53857526881718</v>
      </c>
      <c r="J72" s="23">
        <v>6884.1674059139777</v>
      </c>
      <c r="K72" s="23">
        <v>3344.2448252688168</v>
      </c>
      <c r="L72" s="23">
        <f t="shared" si="96"/>
        <v>11184.065322580644</v>
      </c>
    </row>
    <row r="73" spans="1:12" s="15" customFormat="1">
      <c r="A73" s="10">
        <v>34</v>
      </c>
      <c r="B73" s="24" t="s">
        <v>81</v>
      </c>
      <c r="C73" s="8">
        <v>0</v>
      </c>
      <c r="D73" s="8">
        <v>0</v>
      </c>
      <c r="E73" s="8">
        <v>320273</v>
      </c>
      <c r="F73" s="8">
        <v>0</v>
      </c>
      <c r="G73" s="8">
        <f t="shared" ref="G73" si="97">SUM(C73:F73)</f>
        <v>320273</v>
      </c>
      <c r="H73" s="9" t="s">
        <v>86</v>
      </c>
      <c r="I73" s="9" t="s">
        <v>86</v>
      </c>
      <c r="J73" s="9">
        <v>495.04563172043009</v>
      </c>
      <c r="K73" s="9" t="s">
        <v>86</v>
      </c>
      <c r="L73" s="9">
        <f t="shared" ref="L73" si="98">SUM(H73:K73)</f>
        <v>495.04563172043009</v>
      </c>
    </row>
    <row r="74" spans="1:12" s="15" customFormat="1">
      <c r="A74" s="14"/>
      <c r="B74" s="14" t="s">
        <v>82</v>
      </c>
      <c r="C74" s="13">
        <v>0</v>
      </c>
      <c r="D74" s="13">
        <v>0</v>
      </c>
      <c r="E74" s="13">
        <v>320273</v>
      </c>
      <c r="F74" s="13">
        <v>0</v>
      </c>
      <c r="G74" s="13">
        <f t="shared" ref="G74:L74" si="99">G73</f>
        <v>320273</v>
      </c>
      <c r="H74" s="23" t="s">
        <v>86</v>
      </c>
      <c r="I74" s="23" t="s">
        <v>86</v>
      </c>
      <c r="J74" s="23">
        <v>495.04563172043009</v>
      </c>
      <c r="K74" s="23" t="s">
        <v>86</v>
      </c>
      <c r="L74" s="23">
        <f t="shared" si="99"/>
        <v>495.04563172043009</v>
      </c>
    </row>
    <row r="75" spans="1:12" s="15" customFormat="1">
      <c r="A75" s="10">
        <v>35</v>
      </c>
      <c r="B75" s="24" t="s">
        <v>79</v>
      </c>
      <c r="C75" s="8">
        <v>0</v>
      </c>
      <c r="D75" s="8">
        <v>0</v>
      </c>
      <c r="E75" s="8">
        <v>34260</v>
      </c>
      <c r="F75" s="8">
        <v>73671</v>
      </c>
      <c r="G75" s="8">
        <f t="shared" ref="G75" si="100">SUM(C75:F75)</f>
        <v>107931</v>
      </c>
      <c r="H75" s="9" t="s">
        <v>86</v>
      </c>
      <c r="I75" s="9" t="s">
        <v>86</v>
      </c>
      <c r="J75" s="9">
        <v>52.95564516129032</v>
      </c>
      <c r="K75" s="9">
        <v>113.87318548387096</v>
      </c>
      <c r="L75" s="9">
        <f t="shared" ref="L75" si="101">SUM(H75:K75)</f>
        <v>166.82883064516128</v>
      </c>
    </row>
    <row r="76" spans="1:12" s="15" customFormat="1" ht="15" customHeight="1">
      <c r="A76" s="14"/>
      <c r="B76" s="14" t="s">
        <v>80</v>
      </c>
      <c r="C76" s="13">
        <v>0</v>
      </c>
      <c r="D76" s="13">
        <v>0</v>
      </c>
      <c r="E76" s="13">
        <v>34260</v>
      </c>
      <c r="F76" s="13">
        <v>73671</v>
      </c>
      <c r="G76" s="13">
        <f t="shared" ref="G76:L76" si="102">G75</f>
        <v>107931</v>
      </c>
      <c r="H76" s="23" t="s">
        <v>86</v>
      </c>
      <c r="I76" s="23" t="s">
        <v>86</v>
      </c>
      <c r="J76" s="23">
        <v>52.95564516129032</v>
      </c>
      <c r="K76" s="23">
        <v>113.87318548387096</v>
      </c>
      <c r="L76" s="23">
        <f t="shared" si="102"/>
        <v>166.82883064516128</v>
      </c>
    </row>
    <row r="77" spans="1:12" s="15" customFormat="1">
      <c r="A77" s="10">
        <v>36</v>
      </c>
      <c r="B77" s="11" t="s">
        <v>44</v>
      </c>
      <c r="C77" s="8">
        <v>0</v>
      </c>
      <c r="D77" s="8">
        <v>0</v>
      </c>
      <c r="E77" s="8">
        <v>436406</v>
      </c>
      <c r="F77" s="8">
        <v>43138</v>
      </c>
      <c r="G77" s="8">
        <f t="shared" ref="G77" si="103">SUM(C77:F77)</f>
        <v>479544</v>
      </c>
      <c r="H77" s="9" t="s">
        <v>86</v>
      </c>
      <c r="I77" s="9" t="s">
        <v>86</v>
      </c>
      <c r="J77" s="9">
        <v>674.55228494623657</v>
      </c>
      <c r="K77" s="9">
        <v>66.678360215053758</v>
      </c>
      <c r="L77" s="9">
        <f t="shared" ref="L77" si="104">SUM(H77:K77)</f>
        <v>741.23064516129034</v>
      </c>
    </row>
    <row r="78" spans="1:12" s="15" customFormat="1">
      <c r="A78" s="14"/>
      <c r="B78" s="16" t="s">
        <v>117</v>
      </c>
      <c r="C78" s="13">
        <v>0</v>
      </c>
      <c r="D78" s="13">
        <v>0</v>
      </c>
      <c r="E78" s="13">
        <v>436406</v>
      </c>
      <c r="F78" s="13">
        <v>43138</v>
      </c>
      <c r="G78" s="13">
        <f t="shared" ref="G78:L78" si="105">G77</f>
        <v>479544</v>
      </c>
      <c r="H78" s="23" t="s">
        <v>86</v>
      </c>
      <c r="I78" s="23" t="s">
        <v>86</v>
      </c>
      <c r="J78" s="23">
        <v>674.55228494623657</v>
      </c>
      <c r="K78" s="23">
        <v>66.678360215053758</v>
      </c>
      <c r="L78" s="23">
        <f t="shared" si="105"/>
        <v>741.23064516129034</v>
      </c>
    </row>
    <row r="79" spans="1:12" s="15" customFormat="1">
      <c r="A79" s="10">
        <v>37</v>
      </c>
      <c r="B79" s="11" t="s">
        <v>45</v>
      </c>
      <c r="C79" s="8">
        <v>148272</v>
      </c>
      <c r="D79" s="8">
        <v>0</v>
      </c>
      <c r="E79" s="8">
        <v>108681</v>
      </c>
      <c r="F79" s="8">
        <v>128715</v>
      </c>
      <c r="G79" s="8">
        <f t="shared" ref="G79" si="106">SUM(C79:F79)</f>
        <v>385668</v>
      </c>
      <c r="H79" s="9">
        <v>229.18387096774191</v>
      </c>
      <c r="I79" s="9" t="s">
        <v>86</v>
      </c>
      <c r="J79" s="9">
        <v>167.98810483870966</v>
      </c>
      <c r="K79" s="9">
        <v>198.95463709677418</v>
      </c>
      <c r="L79" s="9">
        <f t="shared" ref="L79" si="107">SUM(H79:K79)</f>
        <v>596.12661290322569</v>
      </c>
    </row>
    <row r="80" spans="1:12" s="15" customFormat="1">
      <c r="A80" s="14"/>
      <c r="B80" s="14" t="s">
        <v>118</v>
      </c>
      <c r="C80" s="13">
        <v>148272</v>
      </c>
      <c r="D80" s="13">
        <v>0</v>
      </c>
      <c r="E80" s="13">
        <v>108681</v>
      </c>
      <c r="F80" s="13">
        <v>128715</v>
      </c>
      <c r="G80" s="13">
        <f t="shared" ref="G80:L80" si="108">G79</f>
        <v>385668</v>
      </c>
      <c r="H80" s="23">
        <v>229.18387096774191</v>
      </c>
      <c r="I80" s="23" t="s">
        <v>86</v>
      </c>
      <c r="J80" s="23">
        <v>167.98810483870966</v>
      </c>
      <c r="K80" s="23">
        <v>198.95463709677418</v>
      </c>
      <c r="L80" s="23">
        <f t="shared" si="108"/>
        <v>596.12661290322569</v>
      </c>
    </row>
    <row r="81" spans="1:12" s="15" customFormat="1">
      <c r="A81" s="12">
        <v>38</v>
      </c>
      <c r="B81" s="34" t="s">
        <v>46</v>
      </c>
      <c r="C81" s="8">
        <v>0</v>
      </c>
      <c r="D81" s="8">
        <v>0</v>
      </c>
      <c r="E81" s="8">
        <v>198331</v>
      </c>
      <c r="F81" s="8">
        <v>69113</v>
      </c>
      <c r="G81" s="8">
        <f t="shared" ref="G81" si="109">SUM(C81:F81)</f>
        <v>267444</v>
      </c>
      <c r="H81" s="9" t="s">
        <v>86</v>
      </c>
      <c r="I81" s="9" t="s">
        <v>86</v>
      </c>
      <c r="J81" s="9">
        <v>306.56001344086019</v>
      </c>
      <c r="K81" s="9">
        <v>106.82788978494622</v>
      </c>
      <c r="L81" s="9">
        <f t="shared" ref="L81" si="110">SUM(H81:K81)</f>
        <v>413.38790322580644</v>
      </c>
    </row>
    <row r="82" spans="1:12" s="15" customFormat="1" ht="15" customHeight="1">
      <c r="A82" s="14"/>
      <c r="B82" s="16" t="s">
        <v>119</v>
      </c>
      <c r="C82" s="13">
        <v>0</v>
      </c>
      <c r="D82" s="13">
        <v>0</v>
      </c>
      <c r="E82" s="13">
        <v>198331</v>
      </c>
      <c r="F82" s="13">
        <v>69113</v>
      </c>
      <c r="G82" s="13">
        <f t="shared" ref="G82:L82" si="111">G81</f>
        <v>267444</v>
      </c>
      <c r="H82" s="23" t="s">
        <v>86</v>
      </c>
      <c r="I82" s="23" t="s">
        <v>86</v>
      </c>
      <c r="J82" s="23">
        <v>306.56001344086019</v>
      </c>
      <c r="K82" s="23">
        <v>106.82788978494622</v>
      </c>
      <c r="L82" s="23">
        <f t="shared" si="111"/>
        <v>413.38790322580644</v>
      </c>
    </row>
    <row r="83" spans="1:12" s="15" customFormat="1">
      <c r="A83" s="12">
        <v>39</v>
      </c>
      <c r="B83" s="34" t="s">
        <v>47</v>
      </c>
      <c r="C83" s="8">
        <v>0</v>
      </c>
      <c r="D83" s="8">
        <v>0</v>
      </c>
      <c r="E83" s="8">
        <v>1202760</v>
      </c>
      <c r="F83" s="8">
        <v>1271895</v>
      </c>
      <c r="G83" s="8">
        <f t="shared" ref="G83" si="112">SUM(C83:F83)</f>
        <v>2474655</v>
      </c>
      <c r="H83" s="9" t="s">
        <v>86</v>
      </c>
      <c r="I83" s="9" t="s">
        <v>86</v>
      </c>
      <c r="J83" s="9">
        <v>1859.1048387096771</v>
      </c>
      <c r="K83" s="9">
        <v>1965.9667338709676</v>
      </c>
      <c r="L83" s="9">
        <f t="shared" ref="L83" si="113">SUM(H83:K83)</f>
        <v>3825.0715725806449</v>
      </c>
    </row>
    <row r="84" spans="1:12" s="15" customFormat="1">
      <c r="A84" s="14"/>
      <c r="B84" s="14" t="s">
        <v>120</v>
      </c>
      <c r="C84" s="13">
        <v>0</v>
      </c>
      <c r="D84" s="13">
        <v>0</v>
      </c>
      <c r="E84" s="13">
        <v>1202760</v>
      </c>
      <c r="F84" s="13">
        <v>1271895</v>
      </c>
      <c r="G84" s="13">
        <f t="shared" ref="G84:L84" si="114">G83</f>
        <v>2474655</v>
      </c>
      <c r="H84" s="23" t="s">
        <v>86</v>
      </c>
      <c r="I84" s="23" t="s">
        <v>86</v>
      </c>
      <c r="J84" s="23">
        <v>1859.1048387096771</v>
      </c>
      <c r="K84" s="23">
        <v>1965.9667338709676</v>
      </c>
      <c r="L84" s="23">
        <f t="shared" si="114"/>
        <v>3825.0715725806449</v>
      </c>
    </row>
    <row r="85" spans="1:12" s="15" customFormat="1">
      <c r="A85" s="12">
        <v>40</v>
      </c>
      <c r="B85" s="34" t="s">
        <v>48</v>
      </c>
      <c r="C85" s="8">
        <v>0</v>
      </c>
      <c r="D85" s="8">
        <v>0</v>
      </c>
      <c r="E85" s="8">
        <v>421909</v>
      </c>
      <c r="F85" s="8">
        <v>780516</v>
      </c>
      <c r="G85" s="8">
        <f t="shared" ref="G85" si="115">SUM(C85:F85)</f>
        <v>1202425</v>
      </c>
      <c r="H85" s="9" t="s">
        <v>86</v>
      </c>
      <c r="I85" s="9" t="s">
        <v>86</v>
      </c>
      <c r="J85" s="9">
        <v>652.14428763440856</v>
      </c>
      <c r="K85" s="9">
        <v>1206.4427419354836</v>
      </c>
      <c r="L85" s="9">
        <f t="shared" ref="L85" si="116">SUM(H85:K85)</f>
        <v>1858.5870295698921</v>
      </c>
    </row>
    <row r="86" spans="1:12" s="15" customFormat="1">
      <c r="A86" s="14"/>
      <c r="B86" s="14" t="s">
        <v>121</v>
      </c>
      <c r="C86" s="13">
        <v>0</v>
      </c>
      <c r="D86" s="13">
        <v>0</v>
      </c>
      <c r="E86" s="13">
        <v>421909</v>
      </c>
      <c r="F86" s="13">
        <v>780516</v>
      </c>
      <c r="G86" s="13">
        <f t="shared" ref="G86:L86" si="117">G85</f>
        <v>1202425</v>
      </c>
      <c r="H86" s="23" t="s">
        <v>86</v>
      </c>
      <c r="I86" s="23" t="s">
        <v>86</v>
      </c>
      <c r="J86" s="23">
        <v>652.14428763440856</v>
      </c>
      <c r="K86" s="23">
        <v>1206.4427419354836</v>
      </c>
      <c r="L86" s="23">
        <f t="shared" si="117"/>
        <v>1858.5870295698921</v>
      </c>
    </row>
    <row r="87" spans="1:12" s="15" customFormat="1">
      <c r="A87" s="12">
        <v>41</v>
      </c>
      <c r="B87" s="34" t="s">
        <v>49</v>
      </c>
      <c r="C87" s="8">
        <v>111071</v>
      </c>
      <c r="D87" s="8">
        <v>0</v>
      </c>
      <c r="E87" s="8">
        <v>1205185</v>
      </c>
      <c r="F87" s="8">
        <v>476414</v>
      </c>
      <c r="G87" s="8">
        <f t="shared" ref="G87" si="118">SUM(C87:F87)</f>
        <v>1792670</v>
      </c>
      <c r="H87" s="9">
        <v>171.68232526881718</v>
      </c>
      <c r="I87" s="9" t="s">
        <v>86</v>
      </c>
      <c r="J87" s="9">
        <v>1862.8531586021504</v>
      </c>
      <c r="K87" s="9">
        <v>736.39260752688165</v>
      </c>
      <c r="L87" s="9">
        <f t="shared" ref="L87" si="119">SUM(H87:K87)</f>
        <v>2770.9280913978491</v>
      </c>
    </row>
    <row r="88" spans="1:12" s="15" customFormat="1">
      <c r="A88" s="14"/>
      <c r="B88" s="14" t="s">
        <v>122</v>
      </c>
      <c r="C88" s="13">
        <v>111071</v>
      </c>
      <c r="D88" s="13">
        <v>0</v>
      </c>
      <c r="E88" s="13">
        <v>1205185</v>
      </c>
      <c r="F88" s="13">
        <v>476414</v>
      </c>
      <c r="G88" s="13">
        <f t="shared" ref="G88:L88" si="120">G87</f>
        <v>1792670</v>
      </c>
      <c r="H88" s="23">
        <v>171.68232526881718</v>
      </c>
      <c r="I88" s="23" t="s">
        <v>86</v>
      </c>
      <c r="J88" s="23">
        <v>1862.8531586021504</v>
      </c>
      <c r="K88" s="23">
        <v>736.39260752688165</v>
      </c>
      <c r="L88" s="23">
        <f t="shared" si="120"/>
        <v>2770.9280913978491</v>
      </c>
    </row>
    <row r="89" spans="1:12" s="15" customFormat="1">
      <c r="A89" s="12">
        <v>42</v>
      </c>
      <c r="B89" s="37" t="s">
        <v>50</v>
      </c>
      <c r="C89" s="8">
        <v>0</v>
      </c>
      <c r="D89" s="8">
        <v>0</v>
      </c>
      <c r="E89" s="8">
        <v>466086</v>
      </c>
      <c r="F89" s="8">
        <v>93814</v>
      </c>
      <c r="G89" s="8">
        <f t="shared" ref="G89" si="121">SUM(C89:F89)</f>
        <v>559900</v>
      </c>
      <c r="H89" s="9" t="s">
        <v>86</v>
      </c>
      <c r="I89" s="9" t="s">
        <v>86</v>
      </c>
      <c r="J89" s="9">
        <v>720.42862903225807</v>
      </c>
      <c r="K89" s="9">
        <v>145.00819892473118</v>
      </c>
      <c r="L89" s="9">
        <f t="shared" ref="L89" si="122">SUM(H89:K89)</f>
        <v>865.43682795698919</v>
      </c>
    </row>
    <row r="90" spans="1:12" s="15" customFormat="1">
      <c r="A90" s="14"/>
      <c r="B90" s="16" t="s">
        <v>123</v>
      </c>
      <c r="C90" s="13">
        <v>0</v>
      </c>
      <c r="D90" s="13">
        <v>0</v>
      </c>
      <c r="E90" s="13">
        <v>466086</v>
      </c>
      <c r="F90" s="13">
        <v>93814</v>
      </c>
      <c r="G90" s="13">
        <f t="shared" ref="G90:L90" si="123">G89</f>
        <v>559900</v>
      </c>
      <c r="H90" s="23" t="s">
        <v>86</v>
      </c>
      <c r="I90" s="23" t="s">
        <v>86</v>
      </c>
      <c r="J90" s="23">
        <v>720.42862903225807</v>
      </c>
      <c r="K90" s="23">
        <v>145.00819892473118</v>
      </c>
      <c r="L90" s="23">
        <f t="shared" si="123"/>
        <v>865.43682795698919</v>
      </c>
    </row>
    <row r="91" spans="1:12" s="15" customFormat="1">
      <c r="A91" s="12">
        <v>43</v>
      </c>
      <c r="B91" s="34" t="s">
        <v>51</v>
      </c>
      <c r="C91" s="8">
        <v>15115</v>
      </c>
      <c r="D91" s="8">
        <v>0</v>
      </c>
      <c r="E91" s="8">
        <v>3720507</v>
      </c>
      <c r="F91" s="8">
        <v>3643980</v>
      </c>
      <c r="G91" s="8">
        <f t="shared" ref="G91" si="124">SUM(C91:F91)</f>
        <v>7379602</v>
      </c>
      <c r="H91" s="9">
        <v>23.363239247311828</v>
      </c>
      <c r="I91" s="9" t="s">
        <v>86</v>
      </c>
      <c r="J91" s="9">
        <v>5750.7836693548388</v>
      </c>
      <c r="K91" s="9">
        <v>5632.4959677419347</v>
      </c>
      <c r="L91" s="9">
        <f t="shared" ref="L91" si="125">SUM(H91:K91)</f>
        <v>11406.642876344085</v>
      </c>
    </row>
    <row r="92" spans="1:12" s="15" customFormat="1">
      <c r="A92" s="14"/>
      <c r="B92" s="14" t="s">
        <v>73</v>
      </c>
      <c r="C92" s="13">
        <v>15115</v>
      </c>
      <c r="D92" s="13">
        <v>0</v>
      </c>
      <c r="E92" s="13">
        <v>3720507</v>
      </c>
      <c r="F92" s="13">
        <v>3643980</v>
      </c>
      <c r="G92" s="13">
        <f t="shared" ref="G92:L92" si="126">G91</f>
        <v>7379602</v>
      </c>
      <c r="H92" s="23">
        <v>23.363239247311828</v>
      </c>
      <c r="I92" s="23" t="s">
        <v>86</v>
      </c>
      <c r="J92" s="23">
        <v>5750.7836693548388</v>
      </c>
      <c r="K92" s="23">
        <v>5632.4959677419347</v>
      </c>
      <c r="L92" s="23">
        <f t="shared" si="126"/>
        <v>11406.642876344085</v>
      </c>
    </row>
    <row r="93" spans="1:12" s="15" customFormat="1">
      <c r="A93" s="12">
        <v>44</v>
      </c>
      <c r="B93" s="34" t="s">
        <v>83</v>
      </c>
      <c r="C93" s="8">
        <v>0</v>
      </c>
      <c r="D93" s="8">
        <v>0</v>
      </c>
      <c r="E93" s="8">
        <v>203170</v>
      </c>
      <c r="F93" s="8">
        <v>0</v>
      </c>
      <c r="G93" s="8">
        <f t="shared" ref="G93" si="127">SUM(C93:F93)</f>
        <v>203170</v>
      </c>
      <c r="H93" s="9" t="s">
        <v>86</v>
      </c>
      <c r="I93" s="9" t="s">
        <v>86</v>
      </c>
      <c r="J93" s="9">
        <v>314.03965053763437</v>
      </c>
      <c r="K93" s="9" t="s">
        <v>86</v>
      </c>
      <c r="L93" s="9">
        <f t="shared" ref="L93" si="128">SUM(H93:K93)</f>
        <v>314.03965053763437</v>
      </c>
    </row>
    <row r="94" spans="1:12" s="15" customFormat="1">
      <c r="A94" s="14"/>
      <c r="B94" s="14" t="s">
        <v>74</v>
      </c>
      <c r="C94" s="13">
        <v>0</v>
      </c>
      <c r="D94" s="13">
        <v>0</v>
      </c>
      <c r="E94" s="13">
        <v>203170</v>
      </c>
      <c r="F94" s="13">
        <v>0</v>
      </c>
      <c r="G94" s="13">
        <f t="shared" ref="G94:L94" si="129">G93</f>
        <v>203170</v>
      </c>
      <c r="H94" s="23" t="s">
        <v>86</v>
      </c>
      <c r="I94" s="23" t="s">
        <v>86</v>
      </c>
      <c r="J94" s="23">
        <v>314.03965053763437</v>
      </c>
      <c r="K94" s="23" t="s">
        <v>86</v>
      </c>
      <c r="L94" s="23">
        <f t="shared" si="129"/>
        <v>314.03965053763437</v>
      </c>
    </row>
    <row r="95" spans="1:12" s="15" customFormat="1">
      <c r="A95" s="12">
        <v>45</v>
      </c>
      <c r="B95" s="34" t="s">
        <v>52</v>
      </c>
      <c r="C95" s="8">
        <v>590380</v>
      </c>
      <c r="D95" s="8">
        <v>0</v>
      </c>
      <c r="E95" s="8">
        <v>9586602</v>
      </c>
      <c r="F95" s="8">
        <v>5187566</v>
      </c>
      <c r="G95" s="8">
        <f t="shared" ref="G95" si="130">SUM(C95:F95)</f>
        <v>15364548</v>
      </c>
      <c r="H95" s="9">
        <v>912.54973118279565</v>
      </c>
      <c r="I95" s="9" t="s">
        <v>86</v>
      </c>
      <c r="J95" s="9">
        <v>14818.000403225804</v>
      </c>
      <c r="K95" s="9">
        <v>8018.4151881720427</v>
      </c>
      <c r="L95" s="9">
        <f t="shared" ref="L95" si="131">SUM(H95:K95)</f>
        <v>23748.96532258064</v>
      </c>
    </row>
    <row r="96" spans="1:12" s="15" customFormat="1">
      <c r="A96" s="14"/>
      <c r="B96" s="14" t="s">
        <v>124</v>
      </c>
      <c r="C96" s="13">
        <v>590380</v>
      </c>
      <c r="D96" s="13">
        <v>0</v>
      </c>
      <c r="E96" s="13">
        <v>9586602</v>
      </c>
      <c r="F96" s="13">
        <v>5187566</v>
      </c>
      <c r="G96" s="13">
        <f t="shared" ref="G96:L96" si="132">G95</f>
        <v>15364548</v>
      </c>
      <c r="H96" s="23">
        <v>912.54973118279565</v>
      </c>
      <c r="I96" s="23" t="s">
        <v>86</v>
      </c>
      <c r="J96" s="23">
        <v>14818.000403225804</v>
      </c>
      <c r="K96" s="23">
        <v>8018.4151881720427</v>
      </c>
      <c r="L96" s="23">
        <f t="shared" si="132"/>
        <v>23748.96532258064</v>
      </c>
    </row>
    <row r="97" spans="1:12" s="15" customFormat="1">
      <c r="A97" s="12">
        <v>46</v>
      </c>
      <c r="B97" s="34" t="s">
        <v>53</v>
      </c>
      <c r="C97" s="8">
        <v>28103</v>
      </c>
      <c r="D97" s="8">
        <v>0</v>
      </c>
      <c r="E97" s="8">
        <v>1209183</v>
      </c>
      <c r="F97" s="8">
        <v>884380</v>
      </c>
      <c r="G97" s="8">
        <f t="shared" ref="G97" si="133">SUM(C97:F97)</f>
        <v>2121666</v>
      </c>
      <c r="H97" s="9">
        <v>43.438776881720429</v>
      </c>
      <c r="I97" s="9" t="s">
        <v>86</v>
      </c>
      <c r="J97" s="9">
        <v>1869.0328629032256</v>
      </c>
      <c r="K97" s="9">
        <v>1366.9852150537633</v>
      </c>
      <c r="L97" s="9">
        <f t="shared" ref="L97" si="134">SUM(H97:K97)</f>
        <v>3279.4568548387097</v>
      </c>
    </row>
    <row r="98" spans="1:12" s="15" customFormat="1">
      <c r="A98" s="14"/>
      <c r="B98" s="14" t="s">
        <v>75</v>
      </c>
      <c r="C98" s="13">
        <v>28103</v>
      </c>
      <c r="D98" s="13">
        <v>0</v>
      </c>
      <c r="E98" s="13">
        <v>1209183</v>
      </c>
      <c r="F98" s="13">
        <v>884380</v>
      </c>
      <c r="G98" s="13">
        <f t="shared" ref="G98:L98" si="135">G97</f>
        <v>2121666</v>
      </c>
      <c r="H98" s="23">
        <v>43.438776881720429</v>
      </c>
      <c r="I98" s="23" t="s">
        <v>86</v>
      </c>
      <c r="J98" s="23">
        <v>1869.0328629032256</v>
      </c>
      <c r="K98" s="23">
        <v>1366.9852150537633</v>
      </c>
      <c r="L98" s="23">
        <f t="shared" si="135"/>
        <v>3279.4568548387097</v>
      </c>
    </row>
    <row r="99" spans="1:12" s="15" customFormat="1">
      <c r="A99" s="12">
        <v>47</v>
      </c>
      <c r="B99" s="34" t="s">
        <v>54</v>
      </c>
      <c r="C99" s="8">
        <v>1648512</v>
      </c>
      <c r="D99" s="8">
        <v>0</v>
      </c>
      <c r="E99" s="8">
        <v>3902152</v>
      </c>
      <c r="F99" s="8">
        <v>3733958</v>
      </c>
      <c r="G99" s="8">
        <f t="shared" ref="G99" si="136">SUM(C99:F99)</f>
        <v>9284622</v>
      </c>
      <c r="H99" s="9">
        <v>2548.1032258064511</v>
      </c>
      <c r="I99" s="9" t="s">
        <v>86</v>
      </c>
      <c r="J99" s="9">
        <v>6031.5521505376337</v>
      </c>
      <c r="K99" s="9">
        <v>5771.5748655913976</v>
      </c>
      <c r="L99" s="9">
        <f t="shared" ref="L99" si="137">SUM(H99:K99)</f>
        <v>14351.230241935482</v>
      </c>
    </row>
    <row r="100" spans="1:12" s="15" customFormat="1">
      <c r="A100" s="14"/>
      <c r="B100" s="14" t="s">
        <v>125</v>
      </c>
      <c r="C100" s="13">
        <v>1648512</v>
      </c>
      <c r="D100" s="13">
        <v>0</v>
      </c>
      <c r="E100" s="13">
        <v>3902152</v>
      </c>
      <c r="F100" s="13">
        <v>3733958</v>
      </c>
      <c r="G100" s="13">
        <f t="shared" ref="G100:L100" si="138">G99</f>
        <v>9284622</v>
      </c>
      <c r="H100" s="23">
        <v>2548.1032258064511</v>
      </c>
      <c r="I100" s="23" t="s">
        <v>86</v>
      </c>
      <c r="J100" s="23">
        <v>6031.5521505376337</v>
      </c>
      <c r="K100" s="23">
        <v>5771.5748655913976</v>
      </c>
      <c r="L100" s="23">
        <f t="shared" si="138"/>
        <v>14351.230241935482</v>
      </c>
    </row>
    <row r="101" spans="1:12" s="15" customFormat="1">
      <c r="A101" s="12">
        <v>48</v>
      </c>
      <c r="B101" s="34" t="s">
        <v>55</v>
      </c>
      <c r="C101" s="8">
        <v>1186154</v>
      </c>
      <c r="D101" s="8">
        <v>107952</v>
      </c>
      <c r="E101" s="8">
        <v>4314522</v>
      </c>
      <c r="F101" s="8">
        <v>1612660</v>
      </c>
      <c r="G101" s="8">
        <f t="shared" ref="G101" si="139">SUM(C101:F101)</f>
        <v>7221288</v>
      </c>
      <c r="H101" s="9">
        <v>1833.4369623655912</v>
      </c>
      <c r="I101" s="9">
        <v>166.86129032258063</v>
      </c>
      <c r="J101" s="9">
        <v>6668.952016129032</v>
      </c>
      <c r="K101" s="9">
        <v>2492.686827956989</v>
      </c>
      <c r="L101" s="9">
        <f t="shared" ref="L101" si="140">SUM(H101:K101)</f>
        <v>11161.937096774192</v>
      </c>
    </row>
    <row r="102" spans="1:12" s="15" customFormat="1">
      <c r="A102" s="14"/>
      <c r="B102" s="14" t="s">
        <v>126</v>
      </c>
      <c r="C102" s="13">
        <v>1186154</v>
      </c>
      <c r="D102" s="13">
        <v>107952</v>
      </c>
      <c r="E102" s="13">
        <v>4314522</v>
      </c>
      <c r="F102" s="13">
        <v>1612660</v>
      </c>
      <c r="G102" s="13">
        <f t="shared" ref="G102:L102" si="141">G101</f>
        <v>7221288</v>
      </c>
      <c r="H102" s="23">
        <v>1833.4369623655912</v>
      </c>
      <c r="I102" s="23">
        <v>166.86129032258063</v>
      </c>
      <c r="J102" s="23">
        <v>6668.952016129032</v>
      </c>
      <c r="K102" s="23">
        <v>2492.686827956989</v>
      </c>
      <c r="L102" s="23">
        <f t="shared" si="141"/>
        <v>11161.937096774192</v>
      </c>
    </row>
    <row r="103" spans="1:12" s="15" customFormat="1">
      <c r="A103" s="12">
        <v>49</v>
      </c>
      <c r="B103" s="34" t="s">
        <v>56</v>
      </c>
      <c r="C103" s="8">
        <v>172257</v>
      </c>
      <c r="D103" s="8">
        <v>8637</v>
      </c>
      <c r="E103" s="8">
        <v>6121848</v>
      </c>
      <c r="F103" s="8">
        <v>4613443</v>
      </c>
      <c r="G103" s="8">
        <f t="shared" ref="G103" si="142">SUM(C103:F103)</f>
        <v>10916185</v>
      </c>
      <c r="H103" s="9">
        <v>266.25745967741932</v>
      </c>
      <c r="I103" s="9">
        <v>13.350201612903225</v>
      </c>
      <c r="J103" s="9">
        <v>9462.5338709677417</v>
      </c>
      <c r="K103" s="9">
        <v>7130.9938844086018</v>
      </c>
      <c r="L103" s="9">
        <f t="shared" ref="L103" si="143">SUM(H103:K103)</f>
        <v>16873.135416666668</v>
      </c>
    </row>
    <row r="104" spans="1:12" s="15" customFormat="1">
      <c r="A104" s="14"/>
      <c r="B104" s="14" t="s">
        <v>127</v>
      </c>
      <c r="C104" s="13">
        <v>172257</v>
      </c>
      <c r="D104" s="13">
        <v>8637</v>
      </c>
      <c r="E104" s="13">
        <v>6121848</v>
      </c>
      <c r="F104" s="13">
        <v>4613443</v>
      </c>
      <c r="G104" s="13">
        <f t="shared" ref="G104:L104" si="144">G103</f>
        <v>10916185</v>
      </c>
      <c r="H104" s="23">
        <v>266.25745967741932</v>
      </c>
      <c r="I104" s="23">
        <v>13.350201612903225</v>
      </c>
      <c r="J104" s="23">
        <v>9462.5338709677417</v>
      </c>
      <c r="K104" s="23">
        <v>7130.9938844086018</v>
      </c>
      <c r="L104" s="23">
        <f t="shared" si="144"/>
        <v>16873.135416666668</v>
      </c>
    </row>
    <row r="105" spans="1:12" s="15" customFormat="1">
      <c r="A105" s="12">
        <v>50</v>
      </c>
      <c r="B105" s="34" t="s">
        <v>57</v>
      </c>
      <c r="C105" s="8">
        <v>13595</v>
      </c>
      <c r="D105" s="8">
        <v>0</v>
      </c>
      <c r="E105" s="8">
        <v>889756</v>
      </c>
      <c r="F105" s="8">
        <v>1150875</v>
      </c>
      <c r="G105" s="8">
        <f t="shared" ref="G105" si="145">SUM(C105:F105)</f>
        <v>2054226</v>
      </c>
      <c r="H105" s="9">
        <v>21.013776881720428</v>
      </c>
      <c r="I105" s="9" t="s">
        <v>86</v>
      </c>
      <c r="J105" s="9">
        <v>1375.2948924731184</v>
      </c>
      <c r="K105" s="9">
        <v>1778.9062499999998</v>
      </c>
      <c r="L105" s="9">
        <f t="shared" ref="L105" si="146">SUM(H105:K105)</f>
        <v>3175.2149193548385</v>
      </c>
    </row>
    <row r="106" spans="1:12" s="15" customFormat="1">
      <c r="A106" s="14"/>
      <c r="B106" s="14" t="s">
        <v>128</v>
      </c>
      <c r="C106" s="13">
        <v>13595</v>
      </c>
      <c r="D106" s="13">
        <v>0</v>
      </c>
      <c r="E106" s="13">
        <v>889756</v>
      </c>
      <c r="F106" s="13">
        <v>1150875</v>
      </c>
      <c r="G106" s="13">
        <f t="shared" ref="G106:L106" si="147">G105</f>
        <v>2054226</v>
      </c>
      <c r="H106" s="23">
        <v>21.013776881720428</v>
      </c>
      <c r="I106" s="23" t="s">
        <v>86</v>
      </c>
      <c r="J106" s="23">
        <v>1375.2948924731184</v>
      </c>
      <c r="K106" s="23">
        <v>1778.9062499999998</v>
      </c>
      <c r="L106" s="23">
        <f t="shared" si="147"/>
        <v>3175.2149193548385</v>
      </c>
    </row>
    <row r="107" spans="1:12" s="15" customFormat="1">
      <c r="A107" s="12">
        <v>51</v>
      </c>
      <c r="B107" s="34" t="s">
        <v>58</v>
      </c>
      <c r="C107" s="8">
        <v>99404</v>
      </c>
      <c r="D107" s="8">
        <v>0</v>
      </c>
      <c r="E107" s="8">
        <v>3107736.26</v>
      </c>
      <c r="F107" s="8">
        <v>1424184</v>
      </c>
      <c r="G107" s="8">
        <f t="shared" ref="G107" si="148">SUM(C107:F107)</f>
        <v>4631324.26</v>
      </c>
      <c r="H107" s="9">
        <v>153.64865591397847</v>
      </c>
      <c r="I107" s="9" t="s">
        <v>86</v>
      </c>
      <c r="J107" s="9">
        <v>4803.6245954301066</v>
      </c>
      <c r="K107" s="9">
        <v>2201.3596774193547</v>
      </c>
      <c r="L107" s="9">
        <f t="shared" ref="L107" si="149">SUM(H107:K107)</f>
        <v>7158.6329287634398</v>
      </c>
    </row>
    <row r="108" spans="1:12" s="15" customFormat="1">
      <c r="A108" s="14"/>
      <c r="B108" s="14" t="s">
        <v>129</v>
      </c>
      <c r="C108" s="13">
        <v>99404</v>
      </c>
      <c r="D108" s="13">
        <v>0</v>
      </c>
      <c r="E108" s="13">
        <v>3107736.26</v>
      </c>
      <c r="F108" s="13">
        <v>1424184</v>
      </c>
      <c r="G108" s="13">
        <f t="shared" ref="G108:L108" si="150">G107</f>
        <v>4631324.26</v>
      </c>
      <c r="H108" s="23">
        <v>153.64865591397847</v>
      </c>
      <c r="I108" s="23" t="s">
        <v>86</v>
      </c>
      <c r="J108" s="23">
        <v>4803.6245954301066</v>
      </c>
      <c r="K108" s="23">
        <v>2201.3596774193547</v>
      </c>
      <c r="L108" s="23">
        <f t="shared" si="150"/>
        <v>7158.6329287634398</v>
      </c>
    </row>
    <row r="109" spans="1:12" s="15" customFormat="1">
      <c r="A109" s="12">
        <v>52</v>
      </c>
      <c r="B109" s="34" t="s">
        <v>59</v>
      </c>
      <c r="C109" s="8">
        <v>314076</v>
      </c>
      <c r="D109" s="8">
        <v>0</v>
      </c>
      <c r="E109" s="8">
        <v>1542729</v>
      </c>
      <c r="F109" s="8">
        <v>768423</v>
      </c>
      <c r="G109" s="8">
        <f t="shared" ref="G109" si="151">SUM(C109:F109)</f>
        <v>2625228</v>
      </c>
      <c r="H109" s="9">
        <v>485.46693548387088</v>
      </c>
      <c r="I109" s="9" t="s">
        <v>86</v>
      </c>
      <c r="J109" s="9">
        <v>2384.5945564516128</v>
      </c>
      <c r="K109" s="9">
        <v>1187.7506048387097</v>
      </c>
      <c r="L109" s="9">
        <f t="shared" ref="L109" si="152">SUM(H109:K109)</f>
        <v>4057.8120967741934</v>
      </c>
    </row>
    <row r="110" spans="1:12" s="15" customFormat="1">
      <c r="A110" s="14"/>
      <c r="B110" s="14" t="s">
        <v>130</v>
      </c>
      <c r="C110" s="13">
        <v>314076</v>
      </c>
      <c r="D110" s="13">
        <v>0</v>
      </c>
      <c r="E110" s="13">
        <v>1542729</v>
      </c>
      <c r="F110" s="13">
        <v>768423</v>
      </c>
      <c r="G110" s="13">
        <f t="shared" ref="G110:L110" si="153">G109</f>
        <v>2625228</v>
      </c>
      <c r="H110" s="23">
        <v>485.46693548387088</v>
      </c>
      <c r="I110" s="23" t="s">
        <v>86</v>
      </c>
      <c r="J110" s="23">
        <v>2384.5945564516128</v>
      </c>
      <c r="K110" s="23">
        <v>1187.7506048387097</v>
      </c>
      <c r="L110" s="23">
        <f t="shared" si="153"/>
        <v>4057.8120967741934</v>
      </c>
    </row>
    <row r="111" spans="1:12" s="15" customFormat="1">
      <c r="A111" s="12">
        <v>53</v>
      </c>
      <c r="B111" s="34" t="s">
        <v>60</v>
      </c>
      <c r="C111" s="8">
        <v>13590</v>
      </c>
      <c r="D111" s="8">
        <v>21333</v>
      </c>
      <c r="E111" s="8">
        <v>2090261</v>
      </c>
      <c r="F111" s="8">
        <v>1226657</v>
      </c>
      <c r="G111" s="8">
        <f t="shared" ref="G111" si="154">SUM(C111:F111)</f>
        <v>3351841</v>
      </c>
      <c r="H111" s="9">
        <v>21.006048387096772</v>
      </c>
      <c r="I111" s="9">
        <v>32.974395161290317</v>
      </c>
      <c r="J111" s="9">
        <v>3230.9141801075266</v>
      </c>
      <c r="K111" s="9">
        <v>1896.0424059139782</v>
      </c>
      <c r="L111" s="9">
        <f t="shared" ref="L111" si="155">SUM(H111:K111)</f>
        <v>5180.9370295698918</v>
      </c>
    </row>
    <row r="112" spans="1:12" s="15" customFormat="1">
      <c r="A112" s="14"/>
      <c r="B112" s="14" t="s">
        <v>131</v>
      </c>
      <c r="C112" s="13">
        <v>13590</v>
      </c>
      <c r="D112" s="13">
        <v>21333</v>
      </c>
      <c r="E112" s="13">
        <v>2090261</v>
      </c>
      <c r="F112" s="13">
        <v>1226657</v>
      </c>
      <c r="G112" s="13">
        <f t="shared" ref="G112:L112" si="156">G111</f>
        <v>3351841</v>
      </c>
      <c r="H112" s="23">
        <v>21.006048387096772</v>
      </c>
      <c r="I112" s="23">
        <v>32.974395161290317</v>
      </c>
      <c r="J112" s="23">
        <v>3230.9141801075266</v>
      </c>
      <c r="K112" s="23">
        <v>1896.0424059139782</v>
      </c>
      <c r="L112" s="23">
        <f t="shared" si="156"/>
        <v>5180.9370295698918</v>
      </c>
    </row>
    <row r="113" spans="1:12" s="15" customFormat="1">
      <c r="A113" s="12">
        <v>54</v>
      </c>
      <c r="B113" s="34" t="s">
        <v>61</v>
      </c>
      <c r="C113" s="8">
        <v>0</v>
      </c>
      <c r="D113" s="8">
        <v>0</v>
      </c>
      <c r="E113" s="8">
        <v>137234</v>
      </c>
      <c r="F113" s="8">
        <v>184961</v>
      </c>
      <c r="G113" s="8">
        <f t="shared" ref="G113" si="157">SUM(C113:F113)</f>
        <v>322195</v>
      </c>
      <c r="H113" s="9" t="s">
        <v>86</v>
      </c>
      <c r="I113" s="9" t="s">
        <v>86</v>
      </c>
      <c r="J113" s="9">
        <v>212.12244623655914</v>
      </c>
      <c r="K113" s="9">
        <v>285.89401881720426</v>
      </c>
      <c r="L113" s="9">
        <f t="shared" ref="L113" si="158">SUM(H113:K113)</f>
        <v>498.0164650537634</v>
      </c>
    </row>
    <row r="114" spans="1:12" s="15" customFormat="1">
      <c r="A114" s="14"/>
      <c r="B114" s="14" t="s">
        <v>132</v>
      </c>
      <c r="C114" s="13">
        <v>0</v>
      </c>
      <c r="D114" s="13">
        <v>0</v>
      </c>
      <c r="E114" s="13">
        <v>137234</v>
      </c>
      <c r="F114" s="13">
        <v>184961</v>
      </c>
      <c r="G114" s="13">
        <f t="shared" ref="G114:L114" si="159">G113</f>
        <v>322195</v>
      </c>
      <c r="H114" s="23" t="s">
        <v>86</v>
      </c>
      <c r="I114" s="23" t="s">
        <v>86</v>
      </c>
      <c r="J114" s="23">
        <v>212.12244623655914</v>
      </c>
      <c r="K114" s="23">
        <v>285.89401881720426</v>
      </c>
      <c r="L114" s="23">
        <f t="shared" si="159"/>
        <v>498.0164650537634</v>
      </c>
    </row>
    <row r="115" spans="1:12" s="15" customFormat="1">
      <c r="A115" s="12">
        <v>55</v>
      </c>
      <c r="B115" s="34" t="s">
        <v>62</v>
      </c>
      <c r="C115" s="8">
        <v>1332802</v>
      </c>
      <c r="D115" s="8">
        <v>0</v>
      </c>
      <c r="E115" s="8">
        <v>5220561</v>
      </c>
      <c r="F115" s="8">
        <v>1240741.81</v>
      </c>
      <c r="G115" s="8">
        <f t="shared" ref="G115" si="160">SUM(C115:F115)</f>
        <v>7794104.8100000005</v>
      </c>
      <c r="H115" s="9">
        <v>2060.1106182795697</v>
      </c>
      <c r="I115" s="9" t="s">
        <v>86</v>
      </c>
      <c r="J115" s="9">
        <v>8069.4155241935478</v>
      </c>
      <c r="K115" s="9">
        <v>1917.8132815860215</v>
      </c>
      <c r="L115" s="9">
        <f t="shared" ref="L115" si="161">SUM(H115:K115)</f>
        <v>12047.339424059139</v>
      </c>
    </row>
    <row r="116" spans="1:12" s="15" customFormat="1">
      <c r="A116" s="14"/>
      <c r="B116" s="14" t="s">
        <v>76</v>
      </c>
      <c r="C116" s="13">
        <v>1332802</v>
      </c>
      <c r="D116" s="13">
        <v>0</v>
      </c>
      <c r="E116" s="13">
        <v>5220561</v>
      </c>
      <c r="F116" s="13">
        <v>1240741.81</v>
      </c>
      <c r="G116" s="13">
        <f t="shared" ref="G116:L116" si="162">G115</f>
        <v>7794104.8100000005</v>
      </c>
      <c r="H116" s="23">
        <v>2060.1106182795697</v>
      </c>
      <c r="I116" s="23" t="s">
        <v>86</v>
      </c>
      <c r="J116" s="23">
        <v>8069.4155241935478</v>
      </c>
      <c r="K116" s="23">
        <v>1917.8132815860215</v>
      </c>
      <c r="L116" s="23">
        <f t="shared" si="162"/>
        <v>12047.339424059139</v>
      </c>
    </row>
    <row r="117" spans="1:12" s="15" customFormat="1" ht="24" customHeight="1">
      <c r="A117" s="12">
        <v>56</v>
      </c>
      <c r="B117" s="34" t="s">
        <v>63</v>
      </c>
      <c r="C117" s="8">
        <v>673873</v>
      </c>
      <c r="D117" s="8">
        <v>0</v>
      </c>
      <c r="E117" s="8">
        <v>2850960</v>
      </c>
      <c r="F117" s="8">
        <v>2642367</v>
      </c>
      <c r="G117" s="8">
        <f t="shared" ref="G117" si="163">SUM(C117:F117)</f>
        <v>6167200</v>
      </c>
      <c r="H117" s="9">
        <v>1041.6047715053762</v>
      </c>
      <c r="I117" s="9" t="s">
        <v>86</v>
      </c>
      <c r="J117" s="9">
        <v>4406.7258064516127</v>
      </c>
      <c r="K117" s="9">
        <v>4084.3038306451608</v>
      </c>
      <c r="L117" s="9">
        <f t="shared" ref="L117" si="164">SUM(H117:K117)</f>
        <v>9532.6344086021491</v>
      </c>
    </row>
    <row r="118" spans="1:12" s="15" customFormat="1">
      <c r="A118" s="14"/>
      <c r="B118" s="14" t="s">
        <v>85</v>
      </c>
      <c r="C118" s="13">
        <v>673873</v>
      </c>
      <c r="D118" s="13">
        <v>0</v>
      </c>
      <c r="E118" s="13">
        <v>2850960</v>
      </c>
      <c r="F118" s="13">
        <v>2642367</v>
      </c>
      <c r="G118" s="13">
        <f t="shared" ref="G118:L118" si="165">G117</f>
        <v>6167200</v>
      </c>
      <c r="H118" s="23">
        <v>1041.6047715053762</v>
      </c>
      <c r="I118" s="23" t="s">
        <v>86</v>
      </c>
      <c r="J118" s="23">
        <v>4406.7258064516127</v>
      </c>
      <c r="K118" s="23">
        <v>4084.3038306451608</v>
      </c>
      <c r="L118" s="23">
        <f t="shared" si="165"/>
        <v>9532.6344086021491</v>
      </c>
    </row>
    <row r="119" spans="1:12" s="15" customFormat="1">
      <c r="A119" s="12">
        <v>57</v>
      </c>
      <c r="B119" s="34" t="s">
        <v>64</v>
      </c>
      <c r="C119" s="8">
        <v>579129</v>
      </c>
      <c r="D119" s="8">
        <v>0</v>
      </c>
      <c r="E119" s="8">
        <v>1799519</v>
      </c>
      <c r="F119" s="8">
        <v>1822668</v>
      </c>
      <c r="G119" s="8">
        <f t="shared" ref="G119" si="166">SUM(C119:F119)</f>
        <v>4201316</v>
      </c>
      <c r="H119" s="9">
        <v>895.1590725806451</v>
      </c>
      <c r="I119" s="9" t="s">
        <v>86</v>
      </c>
      <c r="J119" s="9">
        <v>2781.5145833333331</v>
      </c>
      <c r="K119" s="9">
        <v>2817.2959677419353</v>
      </c>
      <c r="L119" s="9">
        <f t="shared" ref="L119" si="167">SUM(H119:K119)</f>
        <v>6493.9696236559139</v>
      </c>
    </row>
    <row r="120" spans="1:12" s="15" customFormat="1">
      <c r="A120" s="14"/>
      <c r="B120" s="14" t="s">
        <v>133</v>
      </c>
      <c r="C120" s="13">
        <v>579129</v>
      </c>
      <c r="D120" s="13">
        <v>0</v>
      </c>
      <c r="E120" s="13">
        <v>1799519</v>
      </c>
      <c r="F120" s="13">
        <v>1822668</v>
      </c>
      <c r="G120" s="13">
        <f t="shared" ref="G120:L120" si="168">G119</f>
        <v>4201316</v>
      </c>
      <c r="H120" s="23">
        <v>895.1590725806451</v>
      </c>
      <c r="I120" s="23" t="s">
        <v>86</v>
      </c>
      <c r="J120" s="23">
        <v>2781.5145833333331</v>
      </c>
      <c r="K120" s="23">
        <v>2817.2959677419353</v>
      </c>
      <c r="L120" s="23">
        <f t="shared" si="168"/>
        <v>6493.9696236559139</v>
      </c>
    </row>
    <row r="121" spans="1:12" s="15" customFormat="1">
      <c r="A121" s="12">
        <v>58</v>
      </c>
      <c r="B121" s="34" t="s">
        <v>65</v>
      </c>
      <c r="C121" s="8">
        <v>101000</v>
      </c>
      <c r="D121" s="8">
        <v>0</v>
      </c>
      <c r="E121" s="8">
        <v>1708392</v>
      </c>
      <c r="F121" s="8">
        <v>877361</v>
      </c>
      <c r="G121" s="8">
        <f t="shared" ref="G121" si="169">SUM(C121:F121)</f>
        <v>2686753</v>
      </c>
      <c r="H121" s="9">
        <v>156.11559139784944</v>
      </c>
      <c r="I121" s="9" t="s">
        <v>86</v>
      </c>
      <c r="J121" s="9">
        <v>2640.6596774193545</v>
      </c>
      <c r="K121" s="9">
        <v>1356.1359543010751</v>
      </c>
      <c r="L121" s="9">
        <f t="shared" ref="L121" si="170">SUM(H121:K121)</f>
        <v>4152.9112231182789</v>
      </c>
    </row>
    <row r="122" spans="1:12" s="15" customFormat="1">
      <c r="A122" s="14"/>
      <c r="B122" s="14" t="s">
        <v>134</v>
      </c>
      <c r="C122" s="13">
        <v>101000</v>
      </c>
      <c r="D122" s="13">
        <v>0</v>
      </c>
      <c r="E122" s="13">
        <v>1708392</v>
      </c>
      <c r="F122" s="13">
        <v>877361</v>
      </c>
      <c r="G122" s="13">
        <f t="shared" ref="G122:L122" si="171">G121</f>
        <v>2686753</v>
      </c>
      <c r="H122" s="23">
        <v>156.11559139784944</v>
      </c>
      <c r="I122" s="23" t="s">
        <v>86</v>
      </c>
      <c r="J122" s="23">
        <v>2640.6596774193545</v>
      </c>
      <c r="K122" s="23">
        <v>1356.1359543010751</v>
      </c>
      <c r="L122" s="23">
        <f t="shared" si="171"/>
        <v>4152.9112231182789</v>
      </c>
    </row>
    <row r="123" spans="1:12" s="15" customFormat="1">
      <c r="A123" s="10">
        <v>59</v>
      </c>
      <c r="B123" s="17" t="s">
        <v>66</v>
      </c>
      <c r="C123" s="8">
        <v>5117</v>
      </c>
      <c r="D123" s="8">
        <v>66912</v>
      </c>
      <c r="E123" s="8">
        <v>3311465</v>
      </c>
      <c r="F123" s="8">
        <v>865735</v>
      </c>
      <c r="G123" s="8">
        <f t="shared" ref="G123" si="172">SUM(C123:F123)</f>
        <v>4249229</v>
      </c>
      <c r="H123" s="9">
        <v>7.9093413978494622</v>
      </c>
      <c r="I123" s="9">
        <v>103.4258064516129</v>
      </c>
      <c r="J123" s="9">
        <v>5118.5278897849457</v>
      </c>
      <c r="K123" s="9">
        <v>1338.1656586021504</v>
      </c>
      <c r="L123" s="9">
        <f t="shared" ref="L123" si="173">SUM(H123:K123)</f>
        <v>6568.028696236559</v>
      </c>
    </row>
    <row r="124" spans="1:12" s="15" customFormat="1">
      <c r="A124" s="14"/>
      <c r="B124" s="14" t="s">
        <v>85</v>
      </c>
      <c r="C124" s="13">
        <v>5117</v>
      </c>
      <c r="D124" s="13">
        <v>66912</v>
      </c>
      <c r="E124" s="13">
        <v>3311465</v>
      </c>
      <c r="F124" s="13">
        <v>865735</v>
      </c>
      <c r="G124" s="13">
        <f t="shared" ref="G124:L124" si="174">G123</f>
        <v>4249229</v>
      </c>
      <c r="H124" s="23">
        <v>7.9093413978494622</v>
      </c>
      <c r="I124" s="23">
        <v>103.4258064516129</v>
      </c>
      <c r="J124" s="23">
        <v>5118.5278897849457</v>
      </c>
      <c r="K124" s="23">
        <v>1338.1656586021504</v>
      </c>
      <c r="L124" s="23">
        <f t="shared" si="174"/>
        <v>6568.028696236559</v>
      </c>
    </row>
    <row r="125" spans="1:12" s="15" customFormat="1">
      <c r="A125" s="27">
        <v>60</v>
      </c>
      <c r="B125" s="28" t="s">
        <v>67</v>
      </c>
      <c r="C125" s="8">
        <v>564164</v>
      </c>
      <c r="D125" s="8">
        <v>0</v>
      </c>
      <c r="E125" s="8">
        <v>3655939</v>
      </c>
      <c r="F125" s="8">
        <v>2529872</v>
      </c>
      <c r="G125" s="8">
        <f t="shared" ref="G125" si="175">SUM(C125:F125)</f>
        <v>6749975</v>
      </c>
      <c r="H125" s="9">
        <v>872.02768817204287</v>
      </c>
      <c r="I125" s="9" t="s">
        <v>86</v>
      </c>
      <c r="J125" s="9">
        <v>5650.9809811827954</v>
      </c>
      <c r="K125" s="9">
        <v>3910.4204301075265</v>
      </c>
      <c r="L125" s="9">
        <f t="shared" ref="L125" si="176">SUM(H125:K125)</f>
        <v>10433.429099462364</v>
      </c>
    </row>
    <row r="126" spans="1:12" s="15" customFormat="1">
      <c r="A126" s="38"/>
      <c r="B126" s="39" t="s">
        <v>135</v>
      </c>
      <c r="C126" s="13">
        <v>564164</v>
      </c>
      <c r="D126" s="13">
        <v>0</v>
      </c>
      <c r="E126" s="13">
        <v>3655939</v>
      </c>
      <c r="F126" s="13">
        <v>2529872</v>
      </c>
      <c r="G126" s="13">
        <f t="shared" ref="G126:L126" si="177">G125</f>
        <v>6749975</v>
      </c>
      <c r="H126" s="23">
        <v>872.02768817204287</v>
      </c>
      <c r="I126" s="23" t="s">
        <v>86</v>
      </c>
      <c r="J126" s="23">
        <v>5650.9809811827954</v>
      </c>
      <c r="K126" s="23">
        <v>3910.4204301075265</v>
      </c>
      <c r="L126" s="23">
        <f t="shared" si="177"/>
        <v>10433.429099462364</v>
      </c>
    </row>
    <row r="127" spans="1:12" s="15" customFormat="1">
      <c r="A127" s="18">
        <v>61</v>
      </c>
      <c r="B127" s="19" t="s">
        <v>68</v>
      </c>
      <c r="C127" s="8">
        <v>72221</v>
      </c>
      <c r="D127" s="8">
        <v>0</v>
      </c>
      <c r="E127" s="8">
        <v>808689</v>
      </c>
      <c r="F127" s="8">
        <v>620841</v>
      </c>
      <c r="G127" s="8">
        <f t="shared" ref="G127" si="178">SUM(C127:F127)</f>
        <v>1501751</v>
      </c>
      <c r="H127" s="9">
        <v>111.63192204301075</v>
      </c>
      <c r="I127" s="9" t="s">
        <v>86</v>
      </c>
      <c r="J127" s="9">
        <v>1249.9897177419352</v>
      </c>
      <c r="K127" s="9">
        <v>959.63326612903222</v>
      </c>
      <c r="L127" s="9">
        <f t="shared" ref="L127" si="179">SUM(H127:K127)</f>
        <v>2321.2549059139783</v>
      </c>
    </row>
    <row r="128" spans="1:12" s="15" customFormat="1" ht="15.75" customHeight="1">
      <c r="A128" s="40"/>
      <c r="B128" s="41" t="s">
        <v>136</v>
      </c>
      <c r="C128" s="13">
        <v>72221</v>
      </c>
      <c r="D128" s="13">
        <v>0</v>
      </c>
      <c r="E128" s="13">
        <v>808689</v>
      </c>
      <c r="F128" s="13">
        <v>620841</v>
      </c>
      <c r="G128" s="13">
        <f t="shared" ref="G128:L128" si="180">G127</f>
        <v>1501751</v>
      </c>
      <c r="H128" s="23">
        <v>111.63192204301075</v>
      </c>
      <c r="I128" s="23" t="s">
        <v>86</v>
      </c>
      <c r="J128" s="23">
        <v>1249.9897177419352</v>
      </c>
      <c r="K128" s="23">
        <v>959.63326612903222</v>
      </c>
      <c r="L128" s="23">
        <f t="shared" si="180"/>
        <v>2321.2549059139783</v>
      </c>
    </row>
    <row r="129" spans="1:16" s="15" customFormat="1">
      <c r="A129" s="20">
        <v>62</v>
      </c>
      <c r="B129" s="17" t="e">
        <f>#REF!</f>
        <v>#REF!</v>
      </c>
      <c r="C129" s="8">
        <v>0</v>
      </c>
      <c r="D129" s="8">
        <v>0</v>
      </c>
      <c r="E129" s="8">
        <v>319697</v>
      </c>
      <c r="F129" s="8">
        <v>66015</v>
      </c>
      <c r="G129" s="8">
        <f t="shared" ref="G129" si="181">SUM(C129:F129)</f>
        <v>385712</v>
      </c>
      <c r="H129" s="9" t="s">
        <v>86</v>
      </c>
      <c r="I129" s="9" t="s">
        <v>86</v>
      </c>
      <c r="J129" s="9">
        <v>494.15530913978489</v>
      </c>
      <c r="K129" s="9">
        <v>102.03931451612902</v>
      </c>
      <c r="L129" s="9">
        <f t="shared" ref="L129" si="182">SUM(H129:K129)</f>
        <v>596.19462365591392</v>
      </c>
    </row>
    <row r="130" spans="1:16" s="15" customFormat="1">
      <c r="A130" s="14"/>
      <c r="B130" s="14" t="s">
        <v>85</v>
      </c>
      <c r="C130" s="13">
        <v>0</v>
      </c>
      <c r="D130" s="13">
        <v>0</v>
      </c>
      <c r="E130" s="13">
        <v>319697</v>
      </c>
      <c r="F130" s="13">
        <v>66015</v>
      </c>
      <c r="G130" s="13">
        <f t="shared" ref="G130:L130" si="183">G129</f>
        <v>385712</v>
      </c>
      <c r="H130" s="23" t="s">
        <v>86</v>
      </c>
      <c r="I130" s="23" t="s">
        <v>86</v>
      </c>
      <c r="J130" s="23">
        <v>494.15530913978489</v>
      </c>
      <c r="K130" s="23">
        <v>102.03931451612902</v>
      </c>
      <c r="L130" s="23">
        <f t="shared" si="183"/>
        <v>596.19462365591392</v>
      </c>
    </row>
    <row r="131" spans="1:16" s="15" customFormat="1">
      <c r="A131" s="20">
        <v>63</v>
      </c>
      <c r="B131" s="21" t="s">
        <v>69</v>
      </c>
      <c r="C131" s="8">
        <v>914542</v>
      </c>
      <c r="D131" s="8">
        <v>0</v>
      </c>
      <c r="E131" s="8">
        <v>2178924</v>
      </c>
      <c r="F131" s="8">
        <v>1946626</v>
      </c>
      <c r="G131" s="8">
        <f t="shared" ref="G131" si="184">SUM(C131:F131)</f>
        <v>5040092</v>
      </c>
      <c r="H131" s="9">
        <v>1413.6065860215053</v>
      </c>
      <c r="I131" s="9" t="s">
        <v>86</v>
      </c>
      <c r="J131" s="9">
        <v>3367.9604838709674</v>
      </c>
      <c r="K131" s="9">
        <v>3008.897715053763</v>
      </c>
      <c r="L131" s="9">
        <f t="shared" ref="L131" si="185">SUM(H131:K131)</f>
        <v>7790.4647849462363</v>
      </c>
    </row>
    <row r="132" spans="1:16" s="15" customFormat="1">
      <c r="A132" s="42"/>
      <c r="B132" s="43" t="s">
        <v>137</v>
      </c>
      <c r="C132" s="13">
        <v>914542</v>
      </c>
      <c r="D132" s="13">
        <v>0</v>
      </c>
      <c r="E132" s="13">
        <v>2178924</v>
      </c>
      <c r="F132" s="13">
        <v>1946626</v>
      </c>
      <c r="G132" s="13">
        <f t="shared" ref="G132:L132" si="186">G131</f>
        <v>5040092</v>
      </c>
      <c r="H132" s="23">
        <v>1413.6065860215053</v>
      </c>
      <c r="I132" s="23" t="s">
        <v>86</v>
      </c>
      <c r="J132" s="23">
        <v>3367.9604838709674</v>
      </c>
      <c r="K132" s="23">
        <v>3008.897715053763</v>
      </c>
      <c r="L132" s="23">
        <f t="shared" si="186"/>
        <v>7790.4647849462363</v>
      </c>
    </row>
    <row r="133" spans="1:16" s="15" customFormat="1">
      <c r="A133" s="29"/>
      <c r="B133" s="22" t="s">
        <v>70</v>
      </c>
      <c r="C133" s="44">
        <f t="shared" ref="C133:L133" si="187">C7+C9+C11+C13+C15+C17+C19+C21+C23+C25+C27+C29+C31+C33+C35+C37+C39+C41+C43+C45+C47+C49+C51+C53+C55+C57+C59+C61+C63+C65+C67+C69+C71+C77+C79+C81+C83+C85+C87+C89+C91+C93+C95+C97+C99+C101+C103+C105+C107+C109+C111+C113+C115+C117+C119+C121+C123+C125+C127+C131+C75+C73+C129</f>
        <v>38186307</v>
      </c>
      <c r="D133" s="44">
        <f t="shared" si="187"/>
        <v>2865999</v>
      </c>
      <c r="E133" s="44">
        <f t="shared" si="187"/>
        <v>140352478.3872</v>
      </c>
      <c r="F133" s="44">
        <f t="shared" si="187"/>
        <v>83093150.963699996</v>
      </c>
      <c r="G133" s="44">
        <f t="shared" si="187"/>
        <v>264497935.35089999</v>
      </c>
      <c r="H133" s="44">
        <f t="shared" si="187"/>
        <v>59024.533669354831</v>
      </c>
      <c r="I133" s="44">
        <f t="shared" si="187"/>
        <v>4429.9715725806445</v>
      </c>
      <c r="J133" s="44">
        <f t="shared" si="187"/>
        <v>216942.67492645158</v>
      </c>
      <c r="K133" s="44">
        <f t="shared" si="187"/>
        <v>128436.99409711696</v>
      </c>
      <c r="L133" s="44">
        <f t="shared" si="187"/>
        <v>408834.17426550394</v>
      </c>
    </row>
    <row r="134" spans="1:16" s="15" customForma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6" s="15" customForma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6" s="15" customFormat="1">
      <c r="A136" s="1"/>
      <c r="B136" s="1"/>
      <c r="C136" s="1" t="s">
        <v>77</v>
      </c>
      <c r="D136" s="1"/>
      <c r="E136" s="1"/>
      <c r="F136" s="1"/>
      <c r="G136" s="1"/>
      <c r="H136" s="1"/>
      <c r="I136" s="1"/>
      <c r="J136" s="1"/>
      <c r="K136" s="1"/>
      <c r="L136" s="1"/>
    </row>
    <row r="137" spans="1:16" s="15" customForma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6" s="15" customForma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s="15" customFormat="1"/>
    <row r="140" spans="1:16" s="15" customFormat="1"/>
    <row r="141" spans="1:16" s="15" customFormat="1"/>
    <row r="142" spans="1:16" s="15" customFormat="1"/>
    <row r="143" spans="1:16" s="15" customFormat="1"/>
    <row r="144" spans="1:16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pans="1:13" s="15" customFormat="1"/>
    <row r="210" spans="1:13" s="15" customFormat="1"/>
    <row r="211" spans="1:13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</row>
    <row r="212" spans="1:13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</row>
    <row r="213" spans="1:13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</row>
    <row r="214" spans="1:13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</row>
    <row r="215" spans="1:13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</row>
    <row r="216" spans="1:13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</row>
    <row r="217" spans="1:13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</row>
    <row r="218" spans="1:13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</row>
    <row r="219" spans="1:13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</row>
    <row r="220" spans="1:13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</row>
    <row r="221" spans="1:13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</row>
    <row r="222" spans="1:13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</row>
    <row r="223" spans="1:1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</row>
    <row r="224" spans="1:13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</row>
    <row r="225" spans="1:13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</row>
    <row r="226" spans="1:13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</row>
    <row r="228" spans="1:13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</row>
    <row r="229" spans="1:13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</row>
    <row r="230" spans="1:13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</row>
    <row r="231" spans="1:13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</row>
    <row r="232" spans="1:13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</row>
    <row r="233" spans="1:1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</row>
    <row r="234" spans="1:13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</row>
    <row r="235" spans="1:13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</row>
    <row r="236" spans="1:13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</row>
    <row r="237" spans="1:13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7"/>
  <sheetViews>
    <sheetView zoomScale="90" zoomScaleNormal="90" workbookViewId="0">
      <pane xSplit="1" ySplit="6" topLeftCell="B115" activePane="bottomRight" state="frozen"/>
      <selection pane="topRight" activeCell="I1" sqref="I1"/>
      <selection pane="bottomLeft" activeCell="A29" sqref="A29"/>
      <selection pane="bottomRight" activeCell="T135" sqref="T135"/>
    </sheetView>
  </sheetViews>
  <sheetFormatPr defaultColWidth="9" defaultRowHeight="15"/>
  <cols>
    <col min="1" max="1" width="4.5703125" style="1" customWidth="1"/>
    <col min="2" max="2" width="58.140625" style="1" customWidth="1"/>
    <col min="3" max="12" width="12.7109375" style="1" customWidth="1"/>
    <col min="13" max="16384" width="9" style="1"/>
  </cols>
  <sheetData>
    <row r="1" spans="1:13" ht="15.75"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30"/>
    </row>
    <row r="2" spans="1:13" ht="15.75">
      <c r="B2" s="58" t="s">
        <v>139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30"/>
    </row>
    <row r="3" spans="1:13">
      <c r="C3" s="2" t="s">
        <v>1</v>
      </c>
      <c r="D3" s="3"/>
      <c r="E3" s="3"/>
      <c r="F3" s="3"/>
      <c r="G3" s="3"/>
      <c r="H3" s="4"/>
      <c r="M3" s="5"/>
    </row>
    <row r="4" spans="1:13" ht="15" customHeight="1">
      <c r="A4" s="59" t="s">
        <v>2</v>
      </c>
      <c r="B4" s="60" t="s">
        <v>3</v>
      </c>
      <c r="C4" s="61" t="s">
        <v>4</v>
      </c>
      <c r="D4" s="61"/>
      <c r="E4" s="61"/>
      <c r="F4" s="61"/>
      <c r="G4" s="61"/>
      <c r="H4" s="61" t="s">
        <v>5</v>
      </c>
      <c r="I4" s="61"/>
      <c r="J4" s="61"/>
      <c r="K4" s="61"/>
      <c r="L4" s="61"/>
    </row>
    <row r="5" spans="1:13">
      <c r="A5" s="59"/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3">
      <c r="A6" s="59"/>
      <c r="B6" s="60"/>
      <c r="C6" s="31" t="s">
        <v>6</v>
      </c>
      <c r="D6" s="31" t="s">
        <v>7</v>
      </c>
      <c r="E6" s="31" t="s">
        <v>8</v>
      </c>
      <c r="F6" s="31" t="s">
        <v>9</v>
      </c>
      <c r="G6" s="47" t="s">
        <v>10</v>
      </c>
      <c r="H6" s="47" t="s">
        <v>6</v>
      </c>
      <c r="I6" s="47" t="s">
        <v>7</v>
      </c>
      <c r="J6" s="47" t="s">
        <v>8</v>
      </c>
      <c r="K6" s="47" t="s">
        <v>9</v>
      </c>
      <c r="L6" s="47" t="s">
        <v>10</v>
      </c>
    </row>
    <row r="7" spans="1:13" s="15" customFormat="1">
      <c r="A7" s="6">
        <v>1</v>
      </c>
      <c r="B7" s="7" t="s">
        <v>78</v>
      </c>
      <c r="C7" s="8">
        <v>101294</v>
      </c>
      <c r="D7" s="8">
        <v>0</v>
      </c>
      <c r="E7" s="8">
        <v>142531</v>
      </c>
      <c r="F7" s="8">
        <v>0</v>
      </c>
      <c r="G7" s="8">
        <f>SUM(C7:F7)</f>
        <v>243825</v>
      </c>
      <c r="H7" s="9">
        <v>157</v>
      </c>
      <c r="I7" s="9">
        <v>0</v>
      </c>
      <c r="J7" s="9">
        <v>220</v>
      </c>
      <c r="K7" s="9">
        <v>0</v>
      </c>
      <c r="L7" s="9">
        <f>SUM(H7:K7)</f>
        <v>377</v>
      </c>
    </row>
    <row r="8" spans="1:13" s="15" customFormat="1">
      <c r="A8" s="32"/>
      <c r="B8" s="33" t="s">
        <v>88</v>
      </c>
      <c r="C8" s="13">
        <v>101294</v>
      </c>
      <c r="D8" s="13">
        <v>0</v>
      </c>
      <c r="E8" s="13">
        <v>142531</v>
      </c>
      <c r="F8" s="13">
        <v>0</v>
      </c>
      <c r="G8" s="13">
        <f>G7</f>
        <v>243825</v>
      </c>
      <c r="H8" s="23">
        <v>157</v>
      </c>
      <c r="I8" s="23">
        <v>0</v>
      </c>
      <c r="J8" s="23">
        <v>220</v>
      </c>
      <c r="K8" s="23">
        <v>0</v>
      </c>
      <c r="L8" s="23">
        <f t="shared" ref="L8" si="0">L7</f>
        <v>377</v>
      </c>
    </row>
    <row r="9" spans="1:13" s="15" customFormat="1">
      <c r="A9" s="6">
        <v>2</v>
      </c>
      <c r="B9" s="7" t="s">
        <v>11</v>
      </c>
      <c r="C9" s="8">
        <v>580783</v>
      </c>
      <c r="D9" s="8">
        <v>202955</v>
      </c>
      <c r="E9" s="8">
        <v>1905375</v>
      </c>
      <c r="F9" s="8">
        <v>600596</v>
      </c>
      <c r="G9" s="8">
        <f t="shared" ref="G9" si="1">SUM(C9:F9)</f>
        <v>3289709</v>
      </c>
      <c r="H9" s="9">
        <v>898</v>
      </c>
      <c r="I9" s="9">
        <v>314</v>
      </c>
      <c r="J9" s="9">
        <v>2945</v>
      </c>
      <c r="K9" s="9">
        <v>928</v>
      </c>
      <c r="L9" s="9">
        <f t="shared" ref="L9" si="2">SUM(H9:K9)</f>
        <v>5085</v>
      </c>
    </row>
    <row r="10" spans="1:13" s="15" customFormat="1">
      <c r="A10" s="32"/>
      <c r="B10" s="33" t="s">
        <v>89</v>
      </c>
      <c r="C10" s="13">
        <v>580783</v>
      </c>
      <c r="D10" s="13">
        <v>202955</v>
      </c>
      <c r="E10" s="13">
        <v>1905375</v>
      </c>
      <c r="F10" s="13">
        <v>600596</v>
      </c>
      <c r="G10" s="13">
        <f t="shared" ref="G10:L10" si="3">G9</f>
        <v>3289709</v>
      </c>
      <c r="H10" s="23">
        <v>898</v>
      </c>
      <c r="I10" s="23">
        <v>314</v>
      </c>
      <c r="J10" s="23">
        <v>2945</v>
      </c>
      <c r="K10" s="23">
        <v>928</v>
      </c>
      <c r="L10" s="23">
        <f t="shared" si="3"/>
        <v>5085</v>
      </c>
    </row>
    <row r="11" spans="1:13" s="15" customFormat="1">
      <c r="A11" s="10">
        <v>3</v>
      </c>
      <c r="B11" s="11" t="s">
        <v>12</v>
      </c>
      <c r="C11" s="8">
        <v>0</v>
      </c>
      <c r="D11" s="8">
        <v>0</v>
      </c>
      <c r="E11" s="8">
        <v>481737</v>
      </c>
      <c r="F11" s="8">
        <v>581668</v>
      </c>
      <c r="G11" s="8">
        <f t="shared" ref="G11" si="4">SUM(C11:F11)</f>
        <v>1063405</v>
      </c>
      <c r="H11" s="9">
        <v>0</v>
      </c>
      <c r="I11" s="9">
        <v>0</v>
      </c>
      <c r="J11" s="9">
        <v>745</v>
      </c>
      <c r="K11" s="9">
        <v>899</v>
      </c>
      <c r="L11" s="9">
        <f t="shared" ref="L11" si="5">SUM(H11:K11)</f>
        <v>1644</v>
      </c>
    </row>
    <row r="12" spans="1:13" s="15" customFormat="1">
      <c r="A12" s="33"/>
      <c r="B12" s="33" t="s">
        <v>90</v>
      </c>
      <c r="C12" s="13">
        <v>0</v>
      </c>
      <c r="D12" s="13">
        <v>0</v>
      </c>
      <c r="E12" s="13">
        <v>481737</v>
      </c>
      <c r="F12" s="13">
        <v>581668</v>
      </c>
      <c r="G12" s="13">
        <f t="shared" ref="G12:L12" si="6">G11</f>
        <v>1063405</v>
      </c>
      <c r="H12" s="23">
        <v>0</v>
      </c>
      <c r="I12" s="23">
        <v>0</v>
      </c>
      <c r="J12" s="23">
        <v>745</v>
      </c>
      <c r="K12" s="23">
        <v>899</v>
      </c>
      <c r="L12" s="23">
        <f t="shared" si="6"/>
        <v>1644</v>
      </c>
    </row>
    <row r="13" spans="1:13" s="15" customFormat="1">
      <c r="A13" s="12">
        <v>4</v>
      </c>
      <c r="B13" s="34" t="s">
        <v>13</v>
      </c>
      <c r="C13" s="8">
        <v>6889</v>
      </c>
      <c r="D13" s="8">
        <v>0</v>
      </c>
      <c r="E13" s="8">
        <v>1304687</v>
      </c>
      <c r="F13" s="8">
        <v>1480783</v>
      </c>
      <c r="G13" s="8">
        <f t="shared" ref="G13" si="7">SUM(C13:F13)</f>
        <v>2792359</v>
      </c>
      <c r="H13" s="9">
        <v>11</v>
      </c>
      <c r="I13" s="9">
        <v>0</v>
      </c>
      <c r="J13" s="9">
        <v>2017</v>
      </c>
      <c r="K13" s="9">
        <v>2289</v>
      </c>
      <c r="L13" s="9">
        <f t="shared" ref="L13" si="8">SUM(H13:K13)</f>
        <v>4317</v>
      </c>
    </row>
    <row r="14" spans="1:13" s="15" customFormat="1">
      <c r="A14" s="33"/>
      <c r="B14" s="33" t="s">
        <v>91</v>
      </c>
      <c r="C14" s="13">
        <v>6889</v>
      </c>
      <c r="D14" s="13">
        <v>0</v>
      </c>
      <c r="E14" s="13">
        <v>1304687</v>
      </c>
      <c r="F14" s="13">
        <v>1480783</v>
      </c>
      <c r="G14" s="13">
        <f t="shared" ref="G14:L14" si="9">G13</f>
        <v>2792359</v>
      </c>
      <c r="H14" s="23">
        <v>11</v>
      </c>
      <c r="I14" s="23">
        <v>0</v>
      </c>
      <c r="J14" s="23">
        <v>2017</v>
      </c>
      <c r="K14" s="23">
        <v>2289</v>
      </c>
      <c r="L14" s="23">
        <f t="shared" si="9"/>
        <v>4317</v>
      </c>
    </row>
    <row r="15" spans="1:13" s="15" customFormat="1">
      <c r="A15" s="12">
        <v>5</v>
      </c>
      <c r="B15" s="34" t="s">
        <v>14</v>
      </c>
      <c r="C15" s="8">
        <v>655374</v>
      </c>
      <c r="D15" s="8">
        <v>15250</v>
      </c>
      <c r="E15" s="8">
        <v>2556781</v>
      </c>
      <c r="F15" s="8">
        <v>1017984</v>
      </c>
      <c r="G15" s="8">
        <f t="shared" ref="G15" si="10">SUM(C15:F15)</f>
        <v>4245389</v>
      </c>
      <c r="H15" s="9">
        <v>1013</v>
      </c>
      <c r="I15" s="9">
        <v>24</v>
      </c>
      <c r="J15" s="9">
        <v>3952</v>
      </c>
      <c r="K15" s="9">
        <v>1573</v>
      </c>
      <c r="L15" s="9">
        <f t="shared" ref="L15" si="11">SUM(H15:K15)</f>
        <v>6562</v>
      </c>
    </row>
    <row r="16" spans="1:13" s="15" customFormat="1">
      <c r="A16" s="33"/>
      <c r="B16" s="33" t="s">
        <v>92</v>
      </c>
      <c r="C16" s="13">
        <v>655374</v>
      </c>
      <c r="D16" s="13">
        <v>15250</v>
      </c>
      <c r="E16" s="13">
        <v>2556781</v>
      </c>
      <c r="F16" s="13">
        <v>1017984</v>
      </c>
      <c r="G16" s="13">
        <f t="shared" ref="G16:L16" si="12">G15</f>
        <v>4245389</v>
      </c>
      <c r="H16" s="23">
        <v>1013</v>
      </c>
      <c r="I16" s="23">
        <v>24</v>
      </c>
      <c r="J16" s="23">
        <v>3952</v>
      </c>
      <c r="K16" s="23">
        <v>1573</v>
      </c>
      <c r="L16" s="23">
        <f t="shared" si="12"/>
        <v>6562</v>
      </c>
    </row>
    <row r="17" spans="1:12" s="15" customFormat="1">
      <c r="A17" s="12">
        <v>6</v>
      </c>
      <c r="B17" s="34" t="s">
        <v>15</v>
      </c>
      <c r="C17" s="8">
        <v>319484</v>
      </c>
      <c r="D17" s="8">
        <v>101644</v>
      </c>
      <c r="E17" s="8">
        <v>5309902</v>
      </c>
      <c r="F17" s="8">
        <v>2323934</v>
      </c>
      <c r="G17" s="8">
        <f t="shared" ref="G17" si="13">SUM(C17:F17)</f>
        <v>8054964</v>
      </c>
      <c r="H17" s="9">
        <v>494</v>
      </c>
      <c r="I17" s="9">
        <v>157</v>
      </c>
      <c r="J17" s="9">
        <v>8208</v>
      </c>
      <c r="K17" s="9">
        <v>3592</v>
      </c>
      <c r="L17" s="9">
        <f t="shared" ref="L17" si="14">SUM(H17:K17)</f>
        <v>12451</v>
      </c>
    </row>
    <row r="18" spans="1:12" s="15" customFormat="1" ht="15" customHeight="1">
      <c r="A18" s="33"/>
      <c r="B18" s="33" t="s">
        <v>93</v>
      </c>
      <c r="C18" s="13">
        <v>319484</v>
      </c>
      <c r="D18" s="13">
        <v>101644</v>
      </c>
      <c r="E18" s="13">
        <v>5309902</v>
      </c>
      <c r="F18" s="13">
        <v>2323934</v>
      </c>
      <c r="G18" s="13">
        <f t="shared" ref="G18:L18" si="15">G17</f>
        <v>8054964</v>
      </c>
      <c r="H18" s="23">
        <v>494</v>
      </c>
      <c r="I18" s="23">
        <v>157</v>
      </c>
      <c r="J18" s="23">
        <v>8208</v>
      </c>
      <c r="K18" s="23">
        <v>3592</v>
      </c>
      <c r="L18" s="23">
        <f t="shared" si="15"/>
        <v>12451</v>
      </c>
    </row>
    <row r="19" spans="1:12" s="15" customFormat="1">
      <c r="A19" s="12">
        <v>7</v>
      </c>
      <c r="B19" s="34" t="s">
        <v>16</v>
      </c>
      <c r="C19" s="8">
        <v>0</v>
      </c>
      <c r="D19" s="8">
        <v>0</v>
      </c>
      <c r="E19" s="8">
        <v>1518935</v>
      </c>
      <c r="F19" s="8">
        <v>1285304</v>
      </c>
      <c r="G19" s="8">
        <f t="shared" ref="G19" si="16">SUM(C19:F19)</f>
        <v>2804239</v>
      </c>
      <c r="H19" s="9">
        <v>0</v>
      </c>
      <c r="I19" s="9">
        <v>0</v>
      </c>
      <c r="J19" s="9">
        <v>2348</v>
      </c>
      <c r="K19" s="9">
        <v>1987</v>
      </c>
      <c r="L19" s="9">
        <f t="shared" ref="L19" si="17">SUM(H19:K19)</f>
        <v>4335</v>
      </c>
    </row>
    <row r="20" spans="1:12" s="15" customFormat="1">
      <c r="A20" s="33"/>
      <c r="B20" s="33" t="s">
        <v>94</v>
      </c>
      <c r="C20" s="13">
        <v>0</v>
      </c>
      <c r="D20" s="13">
        <v>0</v>
      </c>
      <c r="E20" s="13">
        <v>1518935</v>
      </c>
      <c r="F20" s="13">
        <v>1285304</v>
      </c>
      <c r="G20" s="13">
        <f t="shared" ref="G20:L20" si="18">G19</f>
        <v>2804239</v>
      </c>
      <c r="H20" s="23">
        <v>0</v>
      </c>
      <c r="I20" s="23">
        <v>0</v>
      </c>
      <c r="J20" s="23">
        <v>2348</v>
      </c>
      <c r="K20" s="23">
        <v>1987</v>
      </c>
      <c r="L20" s="23">
        <f t="shared" si="18"/>
        <v>4335</v>
      </c>
    </row>
    <row r="21" spans="1:12" s="15" customFormat="1">
      <c r="A21" s="12">
        <v>8</v>
      </c>
      <c r="B21" s="34" t="s">
        <v>17</v>
      </c>
      <c r="C21" s="8">
        <v>745319</v>
      </c>
      <c r="D21" s="8">
        <v>0</v>
      </c>
      <c r="E21" s="8">
        <v>2052372</v>
      </c>
      <c r="F21" s="8">
        <v>2110832</v>
      </c>
      <c r="G21" s="8">
        <f t="shared" ref="G21" si="19">SUM(C21:F21)</f>
        <v>4908523</v>
      </c>
      <c r="H21" s="9">
        <v>1152</v>
      </c>
      <c r="I21" s="9">
        <v>0</v>
      </c>
      <c r="J21" s="9">
        <v>3172</v>
      </c>
      <c r="K21" s="9">
        <v>3263</v>
      </c>
      <c r="L21" s="9">
        <f t="shared" ref="L21" si="20">SUM(H21:K21)</f>
        <v>7587</v>
      </c>
    </row>
    <row r="22" spans="1:12" s="15" customFormat="1">
      <c r="A22" s="33"/>
      <c r="B22" s="33" t="s">
        <v>95</v>
      </c>
      <c r="C22" s="13">
        <v>745319</v>
      </c>
      <c r="D22" s="13">
        <v>0</v>
      </c>
      <c r="E22" s="13">
        <v>2052372</v>
      </c>
      <c r="F22" s="13">
        <v>2110832</v>
      </c>
      <c r="G22" s="13">
        <f t="shared" ref="G22:L22" si="21">G21</f>
        <v>4908523</v>
      </c>
      <c r="H22" s="23">
        <v>1152</v>
      </c>
      <c r="I22" s="23">
        <v>0</v>
      </c>
      <c r="J22" s="23">
        <v>3172</v>
      </c>
      <c r="K22" s="23">
        <v>3263</v>
      </c>
      <c r="L22" s="23">
        <f t="shared" si="21"/>
        <v>7587</v>
      </c>
    </row>
    <row r="23" spans="1:12" s="15" customFormat="1">
      <c r="A23" s="12">
        <v>9</v>
      </c>
      <c r="B23" s="34" t="s">
        <v>18</v>
      </c>
      <c r="C23" s="8">
        <v>0</v>
      </c>
      <c r="D23" s="8">
        <v>0</v>
      </c>
      <c r="E23" s="8">
        <v>2401482</v>
      </c>
      <c r="F23" s="8">
        <v>808561</v>
      </c>
      <c r="G23" s="8">
        <f t="shared" ref="G23" si="22">SUM(C23:F23)</f>
        <v>3210043</v>
      </c>
      <c r="H23" s="9">
        <v>0</v>
      </c>
      <c r="I23" s="9">
        <v>0</v>
      </c>
      <c r="J23" s="9">
        <v>3712</v>
      </c>
      <c r="K23" s="9">
        <v>1250</v>
      </c>
      <c r="L23" s="9">
        <f t="shared" ref="L23" si="23">SUM(H23:K23)</f>
        <v>4962</v>
      </c>
    </row>
    <row r="24" spans="1:12" s="15" customFormat="1">
      <c r="A24" s="33"/>
      <c r="B24" s="33" t="s">
        <v>96</v>
      </c>
      <c r="C24" s="13">
        <v>0</v>
      </c>
      <c r="D24" s="13">
        <v>0</v>
      </c>
      <c r="E24" s="13">
        <v>2401482</v>
      </c>
      <c r="F24" s="13">
        <v>808561</v>
      </c>
      <c r="G24" s="13">
        <f t="shared" ref="G24:L24" si="24">G23</f>
        <v>3210043</v>
      </c>
      <c r="H24" s="23">
        <v>0</v>
      </c>
      <c r="I24" s="23">
        <v>0</v>
      </c>
      <c r="J24" s="23">
        <v>3712</v>
      </c>
      <c r="K24" s="23">
        <v>1250</v>
      </c>
      <c r="L24" s="23">
        <f t="shared" si="24"/>
        <v>4962</v>
      </c>
    </row>
    <row r="25" spans="1:12" s="15" customFormat="1">
      <c r="A25" s="12">
        <v>10</v>
      </c>
      <c r="B25" s="34" t="s">
        <v>19</v>
      </c>
      <c r="C25" s="8">
        <v>4620328</v>
      </c>
      <c r="D25" s="8">
        <v>624456</v>
      </c>
      <c r="E25" s="8">
        <v>2842921</v>
      </c>
      <c r="F25" s="8">
        <v>1524017</v>
      </c>
      <c r="G25" s="8">
        <f t="shared" ref="G25" si="25">SUM(C25:F25)</f>
        <v>9611722</v>
      </c>
      <c r="H25" s="9">
        <v>7142</v>
      </c>
      <c r="I25" s="9">
        <v>965</v>
      </c>
      <c r="J25" s="9">
        <v>4394</v>
      </c>
      <c r="K25" s="9">
        <v>2356</v>
      </c>
      <c r="L25" s="9">
        <f t="shared" ref="L25" si="26">SUM(H25:K25)</f>
        <v>14857</v>
      </c>
    </row>
    <row r="26" spans="1:12" s="15" customFormat="1" ht="15.75" customHeight="1">
      <c r="A26" s="33"/>
      <c r="B26" s="33" t="s">
        <v>40</v>
      </c>
      <c r="C26" s="13">
        <v>4620328</v>
      </c>
      <c r="D26" s="13">
        <v>624456</v>
      </c>
      <c r="E26" s="13">
        <v>2842921</v>
      </c>
      <c r="F26" s="13">
        <v>1524017</v>
      </c>
      <c r="G26" s="13">
        <f t="shared" ref="G26:L26" si="27">G25</f>
        <v>9611722</v>
      </c>
      <c r="H26" s="23">
        <v>7142</v>
      </c>
      <c r="I26" s="23">
        <v>965</v>
      </c>
      <c r="J26" s="23">
        <v>4394</v>
      </c>
      <c r="K26" s="23">
        <v>2356</v>
      </c>
      <c r="L26" s="23">
        <f t="shared" si="27"/>
        <v>14857</v>
      </c>
    </row>
    <row r="27" spans="1:12" s="15" customFormat="1">
      <c r="A27" s="12">
        <v>11</v>
      </c>
      <c r="B27" s="34" t="s">
        <v>20</v>
      </c>
      <c r="C27" s="8">
        <v>0</v>
      </c>
      <c r="D27" s="8">
        <v>23494</v>
      </c>
      <c r="E27" s="8">
        <v>1118805</v>
      </c>
      <c r="F27" s="8">
        <v>1599448</v>
      </c>
      <c r="G27" s="8">
        <f t="shared" ref="G27" si="28">SUM(C27:F27)</f>
        <v>2741747</v>
      </c>
      <c r="H27" s="9">
        <v>0</v>
      </c>
      <c r="I27" s="9">
        <v>36</v>
      </c>
      <c r="J27" s="9">
        <v>1729</v>
      </c>
      <c r="K27" s="9">
        <v>2472</v>
      </c>
      <c r="L27" s="9">
        <f t="shared" ref="L27" si="29">SUM(H27:K27)</f>
        <v>4237</v>
      </c>
    </row>
    <row r="28" spans="1:12" s="15" customFormat="1">
      <c r="A28" s="33"/>
      <c r="B28" s="33" t="s">
        <v>97</v>
      </c>
      <c r="C28" s="13">
        <v>0</v>
      </c>
      <c r="D28" s="13">
        <v>23494</v>
      </c>
      <c r="E28" s="13">
        <v>1118805</v>
      </c>
      <c r="F28" s="13">
        <v>1599448</v>
      </c>
      <c r="G28" s="13">
        <f t="shared" ref="G28:L28" si="30">G27</f>
        <v>2741747</v>
      </c>
      <c r="H28" s="23">
        <v>0</v>
      </c>
      <c r="I28" s="23">
        <v>36</v>
      </c>
      <c r="J28" s="23">
        <v>1729</v>
      </c>
      <c r="K28" s="23">
        <v>2472</v>
      </c>
      <c r="L28" s="23">
        <f t="shared" si="30"/>
        <v>4237</v>
      </c>
    </row>
    <row r="29" spans="1:12" s="15" customFormat="1">
      <c r="A29" s="12">
        <v>12</v>
      </c>
      <c r="B29" s="34" t="s">
        <v>21</v>
      </c>
      <c r="C29" s="8">
        <v>18086430</v>
      </c>
      <c r="D29" s="8">
        <v>1079791</v>
      </c>
      <c r="E29" s="8">
        <v>21086399</v>
      </c>
      <c r="F29" s="8">
        <v>4817802</v>
      </c>
      <c r="G29" s="8">
        <f t="shared" ref="G29" si="31">SUM(C29:F29)</f>
        <v>45070422</v>
      </c>
      <c r="H29" s="9">
        <v>27956</v>
      </c>
      <c r="I29" s="9">
        <v>1669</v>
      </c>
      <c r="J29" s="9">
        <v>32593</v>
      </c>
      <c r="K29" s="9">
        <v>7447</v>
      </c>
      <c r="L29" s="9">
        <f t="shared" ref="L29" si="32">SUM(H29:K29)</f>
        <v>69665</v>
      </c>
    </row>
    <row r="30" spans="1:12" s="15" customFormat="1">
      <c r="A30" s="14"/>
      <c r="B30" s="14" t="s">
        <v>98</v>
      </c>
      <c r="C30" s="13">
        <v>18086430</v>
      </c>
      <c r="D30" s="13">
        <v>1079791</v>
      </c>
      <c r="E30" s="13">
        <v>21086399</v>
      </c>
      <c r="F30" s="13">
        <v>4817802</v>
      </c>
      <c r="G30" s="13">
        <f t="shared" ref="G30:L30" si="33">G29</f>
        <v>45070422</v>
      </c>
      <c r="H30" s="23">
        <v>27956</v>
      </c>
      <c r="I30" s="23">
        <v>1669</v>
      </c>
      <c r="J30" s="23">
        <v>32593</v>
      </c>
      <c r="K30" s="23">
        <v>7447</v>
      </c>
      <c r="L30" s="23">
        <f t="shared" si="33"/>
        <v>69665</v>
      </c>
    </row>
    <row r="31" spans="1:12" s="15" customFormat="1">
      <c r="A31" s="12">
        <v>13</v>
      </c>
      <c r="B31" s="34" t="s">
        <v>22</v>
      </c>
      <c r="C31" s="8">
        <v>0</v>
      </c>
      <c r="D31" s="8">
        <v>0</v>
      </c>
      <c r="E31" s="8">
        <v>458401</v>
      </c>
      <c r="F31" s="8">
        <v>125864</v>
      </c>
      <c r="G31" s="8">
        <f t="shared" ref="G31" si="34">SUM(C31:F31)</f>
        <v>584265</v>
      </c>
      <c r="H31" s="9">
        <v>0</v>
      </c>
      <c r="I31" s="9">
        <v>0</v>
      </c>
      <c r="J31" s="9">
        <v>709</v>
      </c>
      <c r="K31" s="9">
        <v>195</v>
      </c>
      <c r="L31" s="9">
        <f t="shared" ref="L31" si="35">SUM(H31:K31)</f>
        <v>904</v>
      </c>
    </row>
    <row r="32" spans="1:12" s="15" customFormat="1">
      <c r="A32" s="14"/>
      <c r="B32" s="14" t="s">
        <v>84</v>
      </c>
      <c r="C32" s="13">
        <v>0</v>
      </c>
      <c r="D32" s="13">
        <v>0</v>
      </c>
      <c r="E32" s="13">
        <v>458401</v>
      </c>
      <c r="F32" s="13">
        <v>125864</v>
      </c>
      <c r="G32" s="13">
        <f t="shared" ref="G32:L32" si="36">G31</f>
        <v>584265</v>
      </c>
      <c r="H32" s="23">
        <v>0</v>
      </c>
      <c r="I32" s="23">
        <v>0</v>
      </c>
      <c r="J32" s="23">
        <v>709</v>
      </c>
      <c r="K32" s="23">
        <v>195</v>
      </c>
      <c r="L32" s="23">
        <f t="shared" si="36"/>
        <v>904</v>
      </c>
    </row>
    <row r="33" spans="1:12" s="15" customFormat="1">
      <c r="A33" s="12">
        <v>14</v>
      </c>
      <c r="B33" s="34" t="s">
        <v>23</v>
      </c>
      <c r="C33" s="8">
        <v>0</v>
      </c>
      <c r="D33" s="8">
        <v>187841</v>
      </c>
      <c r="E33" s="8">
        <v>1213383</v>
      </c>
      <c r="F33" s="8">
        <v>885253</v>
      </c>
      <c r="G33" s="8">
        <f t="shared" ref="G33" si="37">SUM(C33:F33)</f>
        <v>2286477</v>
      </c>
      <c r="H33" s="9">
        <v>0</v>
      </c>
      <c r="I33" s="9">
        <v>290</v>
      </c>
      <c r="J33" s="9">
        <v>1876</v>
      </c>
      <c r="K33" s="9">
        <v>1368</v>
      </c>
      <c r="L33" s="9">
        <f t="shared" ref="L33" si="38">SUM(H33:K33)</f>
        <v>3534</v>
      </c>
    </row>
    <row r="34" spans="1:12" s="15" customFormat="1" ht="14.25" customHeight="1">
      <c r="A34" s="14"/>
      <c r="B34" s="14" t="s">
        <v>99</v>
      </c>
      <c r="C34" s="13">
        <v>0</v>
      </c>
      <c r="D34" s="13">
        <v>187841</v>
      </c>
      <c r="E34" s="13">
        <v>1213383</v>
      </c>
      <c r="F34" s="13">
        <v>885253</v>
      </c>
      <c r="G34" s="13">
        <f t="shared" ref="G34:L34" si="39">G33</f>
        <v>2286477</v>
      </c>
      <c r="H34" s="23">
        <v>0</v>
      </c>
      <c r="I34" s="23">
        <v>290</v>
      </c>
      <c r="J34" s="23">
        <v>1876</v>
      </c>
      <c r="K34" s="23">
        <v>1368</v>
      </c>
      <c r="L34" s="23">
        <f t="shared" si="39"/>
        <v>3534</v>
      </c>
    </row>
    <row r="35" spans="1:12" s="15" customFormat="1">
      <c r="A35" s="12">
        <v>15</v>
      </c>
      <c r="B35" s="34" t="s">
        <v>24</v>
      </c>
      <c r="C35" s="8">
        <v>0</v>
      </c>
      <c r="D35" s="8">
        <v>0</v>
      </c>
      <c r="E35" s="8">
        <v>2747105</v>
      </c>
      <c r="F35" s="8">
        <v>781668</v>
      </c>
      <c r="G35" s="8">
        <f t="shared" ref="G35" si="40">SUM(C35:F35)</f>
        <v>3528773</v>
      </c>
      <c r="H35" s="9">
        <v>0</v>
      </c>
      <c r="I35" s="9">
        <v>0</v>
      </c>
      <c r="J35" s="9">
        <v>4246</v>
      </c>
      <c r="K35" s="9">
        <v>1208</v>
      </c>
      <c r="L35" s="9">
        <f t="shared" ref="L35" si="41">SUM(H35:K35)</f>
        <v>5454</v>
      </c>
    </row>
    <row r="36" spans="1:12" s="15" customFormat="1">
      <c r="A36" s="14"/>
      <c r="B36" s="14" t="s">
        <v>100</v>
      </c>
      <c r="C36" s="13">
        <v>0</v>
      </c>
      <c r="D36" s="13">
        <v>0</v>
      </c>
      <c r="E36" s="13">
        <v>2747105</v>
      </c>
      <c r="F36" s="13">
        <v>781668</v>
      </c>
      <c r="G36" s="13">
        <f t="shared" ref="G36:L36" si="42">G35</f>
        <v>3528773</v>
      </c>
      <c r="H36" s="23">
        <v>0</v>
      </c>
      <c r="I36" s="23">
        <v>0</v>
      </c>
      <c r="J36" s="23">
        <v>4246</v>
      </c>
      <c r="K36" s="23">
        <v>1208</v>
      </c>
      <c r="L36" s="23">
        <f t="shared" si="42"/>
        <v>5454</v>
      </c>
    </row>
    <row r="37" spans="1:12" s="15" customFormat="1">
      <c r="A37" s="25">
        <v>16</v>
      </c>
      <c r="B37" s="26" t="s">
        <v>25</v>
      </c>
      <c r="C37" s="8">
        <v>0</v>
      </c>
      <c r="D37" s="8">
        <v>0</v>
      </c>
      <c r="E37" s="8">
        <v>161605</v>
      </c>
      <c r="F37" s="8">
        <v>370348</v>
      </c>
      <c r="G37" s="8">
        <f t="shared" ref="G37" si="43">SUM(C37:F37)</f>
        <v>531953</v>
      </c>
      <c r="H37" s="9">
        <v>0</v>
      </c>
      <c r="I37" s="9">
        <v>0</v>
      </c>
      <c r="J37" s="9">
        <v>250</v>
      </c>
      <c r="K37" s="9">
        <v>572</v>
      </c>
      <c r="L37" s="9">
        <f t="shared" ref="L37" si="44">SUM(H37:K37)</f>
        <v>822</v>
      </c>
    </row>
    <row r="38" spans="1:12" s="15" customFormat="1">
      <c r="A38" s="14"/>
      <c r="B38" s="14" t="s">
        <v>101</v>
      </c>
      <c r="C38" s="13">
        <v>0</v>
      </c>
      <c r="D38" s="13">
        <v>0</v>
      </c>
      <c r="E38" s="13">
        <v>161605</v>
      </c>
      <c r="F38" s="13">
        <v>370348</v>
      </c>
      <c r="G38" s="13">
        <f t="shared" ref="G38:L38" si="45">G37</f>
        <v>531953</v>
      </c>
      <c r="H38" s="23">
        <v>0</v>
      </c>
      <c r="I38" s="23">
        <v>0</v>
      </c>
      <c r="J38" s="23">
        <v>250</v>
      </c>
      <c r="K38" s="23">
        <v>572</v>
      </c>
      <c r="L38" s="23">
        <f t="shared" si="45"/>
        <v>822</v>
      </c>
    </row>
    <row r="39" spans="1:12" s="15" customFormat="1">
      <c r="A39" s="12">
        <v>17</v>
      </c>
      <c r="B39" s="34" t="s">
        <v>26</v>
      </c>
      <c r="C39" s="8">
        <v>0</v>
      </c>
      <c r="D39" s="8">
        <v>0</v>
      </c>
      <c r="E39" s="8">
        <v>533312</v>
      </c>
      <c r="F39" s="8">
        <v>414052</v>
      </c>
      <c r="G39" s="8">
        <f t="shared" ref="G39" si="46">SUM(C39:F39)</f>
        <v>947364</v>
      </c>
      <c r="H39" s="9">
        <v>0</v>
      </c>
      <c r="I39" s="9">
        <v>0</v>
      </c>
      <c r="J39" s="9">
        <v>824</v>
      </c>
      <c r="K39" s="9">
        <v>640</v>
      </c>
      <c r="L39" s="9">
        <f t="shared" ref="L39" si="47">SUM(H39:K39)</f>
        <v>1464</v>
      </c>
    </row>
    <row r="40" spans="1:12" s="15" customFormat="1">
      <c r="A40" s="14"/>
      <c r="B40" s="33" t="s">
        <v>102</v>
      </c>
      <c r="C40" s="13">
        <v>0</v>
      </c>
      <c r="D40" s="13">
        <v>0</v>
      </c>
      <c r="E40" s="13">
        <v>533312</v>
      </c>
      <c r="F40" s="13">
        <v>414052</v>
      </c>
      <c r="G40" s="13">
        <f t="shared" ref="G40:L40" si="48">G39</f>
        <v>947364</v>
      </c>
      <c r="H40" s="23">
        <v>0</v>
      </c>
      <c r="I40" s="23">
        <v>0</v>
      </c>
      <c r="J40" s="23">
        <v>824</v>
      </c>
      <c r="K40" s="23">
        <v>640</v>
      </c>
      <c r="L40" s="23">
        <f t="shared" si="48"/>
        <v>1464</v>
      </c>
    </row>
    <row r="41" spans="1:12" s="15" customFormat="1">
      <c r="A41" s="12">
        <v>18</v>
      </c>
      <c r="B41" s="34" t="s">
        <v>27</v>
      </c>
      <c r="C41" s="8">
        <v>0</v>
      </c>
      <c r="D41" s="8">
        <v>0</v>
      </c>
      <c r="E41" s="8">
        <v>675817</v>
      </c>
      <c r="F41" s="8">
        <v>769801</v>
      </c>
      <c r="G41" s="8">
        <f t="shared" ref="G41" si="49">SUM(C41:F41)</f>
        <v>1445618</v>
      </c>
      <c r="H41" s="9">
        <v>0</v>
      </c>
      <c r="I41" s="9">
        <v>0</v>
      </c>
      <c r="J41" s="9">
        <v>1045</v>
      </c>
      <c r="K41" s="9">
        <v>1190</v>
      </c>
      <c r="L41" s="9">
        <f t="shared" ref="L41" si="50">SUM(H41:K41)</f>
        <v>2235</v>
      </c>
    </row>
    <row r="42" spans="1:12" s="15" customFormat="1">
      <c r="A42" s="14"/>
      <c r="B42" s="14" t="s">
        <v>103</v>
      </c>
      <c r="C42" s="13">
        <v>0</v>
      </c>
      <c r="D42" s="13">
        <v>0</v>
      </c>
      <c r="E42" s="13">
        <v>675817</v>
      </c>
      <c r="F42" s="13">
        <v>769801</v>
      </c>
      <c r="G42" s="13">
        <f t="shared" ref="G42:L42" si="51">G41</f>
        <v>1445618</v>
      </c>
      <c r="H42" s="23">
        <v>0</v>
      </c>
      <c r="I42" s="23">
        <v>0</v>
      </c>
      <c r="J42" s="23">
        <v>1045</v>
      </c>
      <c r="K42" s="23">
        <v>1190</v>
      </c>
      <c r="L42" s="23">
        <f t="shared" si="51"/>
        <v>2235</v>
      </c>
    </row>
    <row r="43" spans="1:12" s="15" customFormat="1">
      <c r="A43" s="12">
        <v>19</v>
      </c>
      <c r="B43" s="34" t="s">
        <v>28</v>
      </c>
      <c r="C43" s="8">
        <v>35364</v>
      </c>
      <c r="D43" s="8">
        <v>0</v>
      </c>
      <c r="E43" s="8">
        <v>4071942</v>
      </c>
      <c r="F43" s="8">
        <v>5602784</v>
      </c>
      <c r="G43" s="8">
        <f t="shared" ref="G43" si="52">SUM(C43:F43)</f>
        <v>9710090</v>
      </c>
      <c r="H43" s="9">
        <v>55</v>
      </c>
      <c r="I43" s="9">
        <v>0</v>
      </c>
      <c r="J43" s="9">
        <v>6294</v>
      </c>
      <c r="K43" s="9">
        <v>8660</v>
      </c>
      <c r="L43" s="9">
        <f t="shared" ref="L43" si="53">SUM(H43:K43)</f>
        <v>15009</v>
      </c>
    </row>
    <row r="44" spans="1:12" s="15" customFormat="1">
      <c r="A44" s="14"/>
      <c r="B44" s="14" t="s">
        <v>104</v>
      </c>
      <c r="C44" s="13">
        <v>35364</v>
      </c>
      <c r="D44" s="13">
        <v>0</v>
      </c>
      <c r="E44" s="13">
        <v>4071942</v>
      </c>
      <c r="F44" s="13">
        <v>5602784</v>
      </c>
      <c r="G44" s="13">
        <f t="shared" ref="G44:L44" si="54">G43</f>
        <v>9710090</v>
      </c>
      <c r="H44" s="23">
        <v>55</v>
      </c>
      <c r="I44" s="23">
        <v>0</v>
      </c>
      <c r="J44" s="23">
        <v>6294</v>
      </c>
      <c r="K44" s="23">
        <v>8660</v>
      </c>
      <c r="L44" s="23">
        <f t="shared" si="54"/>
        <v>15009</v>
      </c>
    </row>
    <row r="45" spans="1:12" s="15" customFormat="1">
      <c r="A45" s="12">
        <v>20</v>
      </c>
      <c r="B45" s="34" t="s">
        <v>29</v>
      </c>
      <c r="C45" s="8">
        <v>129045</v>
      </c>
      <c r="D45" s="8">
        <v>6469</v>
      </c>
      <c r="E45" s="8">
        <v>800672</v>
      </c>
      <c r="F45" s="8">
        <v>901879</v>
      </c>
      <c r="G45" s="8">
        <f t="shared" ref="G45" si="55">SUM(C45:F45)</f>
        <v>1838065</v>
      </c>
      <c r="H45" s="9">
        <v>199</v>
      </c>
      <c r="I45" s="9">
        <v>10</v>
      </c>
      <c r="J45" s="9">
        <v>1238</v>
      </c>
      <c r="K45" s="9">
        <v>1394</v>
      </c>
      <c r="L45" s="9">
        <f t="shared" ref="L45" si="56">SUM(H45:K45)</f>
        <v>2841</v>
      </c>
    </row>
    <row r="46" spans="1:12" s="15" customFormat="1">
      <c r="A46" s="14"/>
      <c r="B46" s="14" t="s">
        <v>105</v>
      </c>
      <c r="C46" s="13">
        <v>129045</v>
      </c>
      <c r="D46" s="13">
        <v>6469</v>
      </c>
      <c r="E46" s="13">
        <v>800672</v>
      </c>
      <c r="F46" s="13">
        <v>901879</v>
      </c>
      <c r="G46" s="13">
        <f t="shared" ref="G46:L46" si="57">G45</f>
        <v>1838065</v>
      </c>
      <c r="H46" s="23">
        <v>199</v>
      </c>
      <c r="I46" s="23">
        <v>10</v>
      </c>
      <c r="J46" s="23">
        <v>1238</v>
      </c>
      <c r="K46" s="23">
        <v>1394</v>
      </c>
      <c r="L46" s="23">
        <f t="shared" si="57"/>
        <v>2841</v>
      </c>
    </row>
    <row r="47" spans="1:12" s="15" customFormat="1">
      <c r="A47" s="12">
        <v>21</v>
      </c>
      <c r="B47" s="34" t="s">
        <v>30</v>
      </c>
      <c r="C47" s="8">
        <v>18449</v>
      </c>
      <c r="D47" s="8">
        <v>0</v>
      </c>
      <c r="E47" s="8">
        <v>10648605</v>
      </c>
      <c r="F47" s="8">
        <v>3845391</v>
      </c>
      <c r="G47" s="8">
        <f t="shared" ref="G47" si="58">SUM(C47:F47)</f>
        <v>14512445</v>
      </c>
      <c r="H47" s="9">
        <v>29</v>
      </c>
      <c r="I47" s="9">
        <v>0</v>
      </c>
      <c r="J47" s="9">
        <v>16460</v>
      </c>
      <c r="K47" s="9">
        <v>5944</v>
      </c>
      <c r="L47" s="9">
        <f t="shared" ref="L47" si="59">SUM(H47:K47)</f>
        <v>22433</v>
      </c>
    </row>
    <row r="48" spans="1:12" s="15" customFormat="1" ht="15.75" customHeight="1">
      <c r="A48" s="14"/>
      <c r="B48" s="14" t="s">
        <v>106</v>
      </c>
      <c r="C48" s="13">
        <v>18449</v>
      </c>
      <c r="D48" s="13">
        <v>0</v>
      </c>
      <c r="E48" s="13">
        <v>10648605</v>
      </c>
      <c r="F48" s="13">
        <v>3845391</v>
      </c>
      <c r="G48" s="13">
        <f t="shared" ref="G48:L48" si="60">G47</f>
        <v>14512445</v>
      </c>
      <c r="H48" s="23">
        <v>29</v>
      </c>
      <c r="I48" s="23">
        <v>0</v>
      </c>
      <c r="J48" s="23">
        <v>16460</v>
      </c>
      <c r="K48" s="23">
        <v>5944</v>
      </c>
      <c r="L48" s="23">
        <f t="shared" si="60"/>
        <v>22433</v>
      </c>
    </row>
    <row r="49" spans="1:16" s="15" customFormat="1">
      <c r="A49" s="12">
        <v>22</v>
      </c>
      <c r="B49" s="34" t="s">
        <v>31</v>
      </c>
      <c r="C49" s="8">
        <v>0</v>
      </c>
      <c r="D49" s="8">
        <v>493073</v>
      </c>
      <c r="E49" s="8">
        <v>1274818</v>
      </c>
      <c r="F49" s="8">
        <v>932239</v>
      </c>
      <c r="G49" s="8">
        <f t="shared" ref="G49" si="61">SUM(C49:F49)</f>
        <v>2700130</v>
      </c>
      <c r="H49" s="9">
        <v>0</v>
      </c>
      <c r="I49" s="9">
        <v>762</v>
      </c>
      <c r="J49" s="9">
        <v>1970</v>
      </c>
      <c r="K49" s="9">
        <v>1441</v>
      </c>
      <c r="L49" s="9">
        <f t="shared" ref="L49" si="62">SUM(H49:K49)</f>
        <v>4173</v>
      </c>
      <c r="M49" s="35"/>
    </row>
    <row r="50" spans="1:16" s="35" customFormat="1" ht="16.5" customHeight="1">
      <c r="A50" s="14"/>
      <c r="B50" s="14" t="s">
        <v>107</v>
      </c>
      <c r="C50" s="13">
        <v>0</v>
      </c>
      <c r="D50" s="13">
        <v>493073</v>
      </c>
      <c r="E50" s="13">
        <v>1274818</v>
      </c>
      <c r="F50" s="13">
        <v>932239</v>
      </c>
      <c r="G50" s="13">
        <f t="shared" ref="G50:L50" si="63">G49</f>
        <v>2700130</v>
      </c>
      <c r="H50" s="23">
        <v>0</v>
      </c>
      <c r="I50" s="23">
        <v>762</v>
      </c>
      <c r="J50" s="23">
        <v>1970</v>
      </c>
      <c r="K50" s="23">
        <v>1441</v>
      </c>
      <c r="L50" s="23">
        <f t="shared" si="63"/>
        <v>4173</v>
      </c>
      <c r="M50" s="15"/>
      <c r="P50" s="36"/>
    </row>
    <row r="51" spans="1:16" s="15" customFormat="1">
      <c r="A51" s="10">
        <v>23</v>
      </c>
      <c r="B51" s="11" t="s">
        <v>32</v>
      </c>
      <c r="C51" s="8">
        <v>32347</v>
      </c>
      <c r="D51" s="8">
        <v>0</v>
      </c>
      <c r="E51" s="8">
        <v>2402432</v>
      </c>
      <c r="F51" s="8">
        <v>942778</v>
      </c>
      <c r="G51" s="8">
        <f t="shared" ref="G51" si="64">SUM(C51:F51)</f>
        <v>3377557</v>
      </c>
      <c r="H51" s="9">
        <v>50</v>
      </c>
      <c r="I51" s="9">
        <v>0</v>
      </c>
      <c r="J51" s="9">
        <v>3713</v>
      </c>
      <c r="K51" s="9">
        <v>1457</v>
      </c>
      <c r="L51" s="9">
        <f t="shared" ref="L51" si="65">SUM(H51:K51)</f>
        <v>5220</v>
      </c>
    </row>
    <row r="52" spans="1:16" s="15" customFormat="1">
      <c r="A52" s="14"/>
      <c r="B52" s="14" t="s">
        <v>108</v>
      </c>
      <c r="C52" s="13">
        <v>32347</v>
      </c>
      <c r="D52" s="13">
        <v>0</v>
      </c>
      <c r="E52" s="13">
        <v>2402432</v>
      </c>
      <c r="F52" s="13">
        <v>942778</v>
      </c>
      <c r="G52" s="13">
        <f t="shared" ref="G52:L52" si="66">G51</f>
        <v>3377557</v>
      </c>
      <c r="H52" s="23">
        <v>50</v>
      </c>
      <c r="I52" s="23">
        <v>0</v>
      </c>
      <c r="J52" s="23">
        <v>3713</v>
      </c>
      <c r="K52" s="23">
        <v>1457</v>
      </c>
      <c r="L52" s="23">
        <f t="shared" si="66"/>
        <v>5220</v>
      </c>
    </row>
    <row r="53" spans="1:16" s="15" customFormat="1">
      <c r="A53" s="12">
        <v>24</v>
      </c>
      <c r="B53" s="34" t="s">
        <v>33</v>
      </c>
      <c r="C53" s="8">
        <v>774730</v>
      </c>
      <c r="D53" s="8">
        <v>8884</v>
      </c>
      <c r="E53" s="8">
        <v>544486</v>
      </c>
      <c r="F53" s="8">
        <v>657422</v>
      </c>
      <c r="G53" s="8">
        <f t="shared" ref="G53" si="67">SUM(C53:F53)</f>
        <v>1985522</v>
      </c>
      <c r="H53" s="9">
        <v>1197</v>
      </c>
      <c r="I53" s="9">
        <v>14</v>
      </c>
      <c r="J53" s="9">
        <v>842</v>
      </c>
      <c r="K53" s="9">
        <v>1016</v>
      </c>
      <c r="L53" s="9">
        <f t="shared" ref="L53" si="68">SUM(H53:K53)</f>
        <v>3069</v>
      </c>
    </row>
    <row r="54" spans="1:16" s="15" customFormat="1">
      <c r="A54" s="14"/>
      <c r="B54" s="14" t="s">
        <v>109</v>
      </c>
      <c r="C54" s="13">
        <v>774730</v>
      </c>
      <c r="D54" s="13">
        <v>8884</v>
      </c>
      <c r="E54" s="13">
        <v>544486</v>
      </c>
      <c r="F54" s="13">
        <v>657422</v>
      </c>
      <c r="G54" s="13">
        <f t="shared" ref="G54:L54" si="69">G53</f>
        <v>1985522</v>
      </c>
      <c r="H54" s="23">
        <v>1197</v>
      </c>
      <c r="I54" s="23">
        <v>14</v>
      </c>
      <c r="J54" s="23">
        <v>842</v>
      </c>
      <c r="K54" s="23">
        <v>1016</v>
      </c>
      <c r="L54" s="23">
        <f t="shared" si="69"/>
        <v>3069</v>
      </c>
    </row>
    <row r="55" spans="1:16" s="15" customFormat="1">
      <c r="A55" s="12">
        <v>25</v>
      </c>
      <c r="B55" s="34" t="s">
        <v>34</v>
      </c>
      <c r="C55" s="8">
        <v>10081</v>
      </c>
      <c r="D55" s="8">
        <v>0</v>
      </c>
      <c r="E55" s="8">
        <v>1170904</v>
      </c>
      <c r="F55" s="8">
        <v>1032595</v>
      </c>
      <c r="G55" s="8">
        <f t="shared" ref="G55" si="70">SUM(C55:F55)</f>
        <v>2213580</v>
      </c>
      <c r="H55" s="9">
        <v>16</v>
      </c>
      <c r="I55" s="9">
        <v>0</v>
      </c>
      <c r="J55" s="9">
        <v>1810</v>
      </c>
      <c r="K55" s="9">
        <v>1596</v>
      </c>
      <c r="L55" s="9">
        <f t="shared" ref="L55" si="71">SUM(H55:K55)</f>
        <v>3422</v>
      </c>
    </row>
    <row r="56" spans="1:16" s="15" customFormat="1">
      <c r="A56" s="14"/>
      <c r="B56" s="14" t="s">
        <v>71</v>
      </c>
      <c r="C56" s="13">
        <v>10081</v>
      </c>
      <c r="D56" s="13">
        <v>0</v>
      </c>
      <c r="E56" s="13">
        <v>1170904</v>
      </c>
      <c r="F56" s="13">
        <v>1032595</v>
      </c>
      <c r="G56" s="13">
        <f t="shared" ref="G56:L56" si="72">G55</f>
        <v>2213580</v>
      </c>
      <c r="H56" s="23">
        <v>16</v>
      </c>
      <c r="I56" s="23">
        <v>0</v>
      </c>
      <c r="J56" s="23">
        <v>1810</v>
      </c>
      <c r="K56" s="23">
        <v>1596</v>
      </c>
      <c r="L56" s="23">
        <f t="shared" si="72"/>
        <v>3422</v>
      </c>
    </row>
    <row r="57" spans="1:16" s="15" customFormat="1">
      <c r="A57" s="12">
        <v>26</v>
      </c>
      <c r="B57" s="34" t="s">
        <v>35</v>
      </c>
      <c r="C57" s="8">
        <v>269170</v>
      </c>
      <c r="D57" s="8">
        <v>0</v>
      </c>
      <c r="E57" s="8">
        <v>2336629</v>
      </c>
      <c r="F57" s="8">
        <v>1135601</v>
      </c>
      <c r="G57" s="8">
        <f t="shared" ref="G57" si="73">SUM(C57:F57)</f>
        <v>3741400</v>
      </c>
      <c r="H57" s="9">
        <v>416</v>
      </c>
      <c r="I57" s="9">
        <v>0</v>
      </c>
      <c r="J57" s="9">
        <v>3612</v>
      </c>
      <c r="K57" s="9">
        <v>1755</v>
      </c>
      <c r="L57" s="9">
        <f t="shared" ref="L57" si="74">SUM(H57:K57)</f>
        <v>5783</v>
      </c>
    </row>
    <row r="58" spans="1:16" s="15" customFormat="1" ht="14.25" customHeight="1">
      <c r="A58" s="14"/>
      <c r="B58" s="14" t="s">
        <v>110</v>
      </c>
      <c r="C58" s="13">
        <v>269170</v>
      </c>
      <c r="D58" s="13">
        <v>0</v>
      </c>
      <c r="E58" s="13">
        <v>2336629</v>
      </c>
      <c r="F58" s="13">
        <v>1135601</v>
      </c>
      <c r="G58" s="13">
        <f t="shared" ref="G58:L58" si="75">G57</f>
        <v>3741400</v>
      </c>
      <c r="H58" s="23">
        <v>416</v>
      </c>
      <c r="I58" s="23">
        <v>0</v>
      </c>
      <c r="J58" s="23">
        <v>3612</v>
      </c>
      <c r="K58" s="23">
        <v>1755</v>
      </c>
      <c r="L58" s="23">
        <f t="shared" si="75"/>
        <v>5783</v>
      </c>
    </row>
    <row r="59" spans="1:16" s="15" customFormat="1">
      <c r="A59" s="12">
        <v>27</v>
      </c>
      <c r="B59" s="34" t="s">
        <v>36</v>
      </c>
      <c r="C59" s="8">
        <v>1073203</v>
      </c>
      <c r="D59" s="8">
        <v>0</v>
      </c>
      <c r="E59" s="8">
        <v>2861346</v>
      </c>
      <c r="F59" s="8">
        <v>968428</v>
      </c>
      <c r="G59" s="8">
        <f t="shared" ref="G59" si="76">SUM(C59:F59)</f>
        <v>4902977</v>
      </c>
      <c r="H59" s="9">
        <v>1659</v>
      </c>
      <c r="I59" s="9">
        <v>0</v>
      </c>
      <c r="J59" s="9">
        <v>4423</v>
      </c>
      <c r="K59" s="9">
        <v>1497</v>
      </c>
      <c r="L59" s="9">
        <f t="shared" ref="L59" si="77">SUM(H59:K59)</f>
        <v>7579</v>
      </c>
    </row>
    <row r="60" spans="1:16" s="15" customFormat="1">
      <c r="A60" s="14"/>
      <c r="B60" s="14" t="s">
        <v>111</v>
      </c>
      <c r="C60" s="13">
        <v>1073203</v>
      </c>
      <c r="D60" s="13">
        <v>0</v>
      </c>
      <c r="E60" s="13">
        <v>2861346</v>
      </c>
      <c r="F60" s="13">
        <v>968428</v>
      </c>
      <c r="G60" s="13">
        <f t="shared" ref="G60:L60" si="78">G59</f>
        <v>4902977</v>
      </c>
      <c r="H60" s="23">
        <v>1659</v>
      </c>
      <c r="I60" s="23">
        <v>0</v>
      </c>
      <c r="J60" s="23">
        <v>4423</v>
      </c>
      <c r="K60" s="23">
        <v>1497</v>
      </c>
      <c r="L60" s="23">
        <f t="shared" si="78"/>
        <v>7579</v>
      </c>
    </row>
    <row r="61" spans="1:16" s="15" customFormat="1">
      <c r="A61" s="12">
        <v>28</v>
      </c>
      <c r="B61" s="34" t="s">
        <v>37</v>
      </c>
      <c r="C61" s="8">
        <v>506688</v>
      </c>
      <c r="D61" s="8">
        <v>0</v>
      </c>
      <c r="E61" s="8">
        <v>969412</v>
      </c>
      <c r="F61" s="8">
        <v>642880</v>
      </c>
      <c r="G61" s="8">
        <f t="shared" ref="G61" si="79">SUM(C61:F61)</f>
        <v>2118980</v>
      </c>
      <c r="H61" s="9">
        <v>783</v>
      </c>
      <c r="I61" s="9">
        <v>0</v>
      </c>
      <c r="J61" s="9">
        <v>1498</v>
      </c>
      <c r="K61" s="9">
        <v>994</v>
      </c>
      <c r="L61" s="9">
        <f t="shared" ref="L61" si="80">SUM(H61:K61)</f>
        <v>3275</v>
      </c>
    </row>
    <row r="62" spans="1:16" s="15" customFormat="1" ht="15" customHeight="1">
      <c r="A62" s="14"/>
      <c r="B62" s="14" t="s">
        <v>112</v>
      </c>
      <c r="C62" s="13">
        <v>506688</v>
      </c>
      <c r="D62" s="13">
        <v>0</v>
      </c>
      <c r="E62" s="13">
        <v>969412</v>
      </c>
      <c r="F62" s="13">
        <v>642880</v>
      </c>
      <c r="G62" s="13">
        <f t="shared" ref="G62:L62" si="81">G61</f>
        <v>2118980</v>
      </c>
      <c r="H62" s="23">
        <v>783</v>
      </c>
      <c r="I62" s="23">
        <v>0</v>
      </c>
      <c r="J62" s="23">
        <v>1498</v>
      </c>
      <c r="K62" s="23">
        <v>994</v>
      </c>
      <c r="L62" s="23">
        <f t="shared" si="81"/>
        <v>3275</v>
      </c>
    </row>
    <row r="63" spans="1:16" s="15" customFormat="1" ht="15" customHeight="1">
      <c r="A63" s="12">
        <v>29</v>
      </c>
      <c r="B63" s="34" t="s">
        <v>38</v>
      </c>
      <c r="C63" s="8">
        <v>194404</v>
      </c>
      <c r="D63" s="8">
        <v>0</v>
      </c>
      <c r="E63" s="8">
        <v>1248589</v>
      </c>
      <c r="F63" s="8">
        <v>645532</v>
      </c>
      <c r="G63" s="8">
        <f t="shared" ref="G63" si="82">SUM(C63:F63)</f>
        <v>2088525</v>
      </c>
      <c r="H63" s="9">
        <v>300</v>
      </c>
      <c r="I63" s="9">
        <v>0</v>
      </c>
      <c r="J63" s="9">
        <v>1930</v>
      </c>
      <c r="K63" s="9">
        <v>998</v>
      </c>
      <c r="L63" s="9">
        <f t="shared" ref="L63" si="83">SUM(H63:K63)</f>
        <v>3228</v>
      </c>
    </row>
    <row r="64" spans="1:16" s="15" customFormat="1" ht="15" customHeight="1">
      <c r="A64" s="14"/>
      <c r="B64" s="14" t="s">
        <v>113</v>
      </c>
      <c r="C64" s="13">
        <v>194404</v>
      </c>
      <c r="D64" s="13">
        <v>0</v>
      </c>
      <c r="E64" s="13">
        <v>1248589</v>
      </c>
      <c r="F64" s="13">
        <v>645532</v>
      </c>
      <c r="G64" s="13">
        <f t="shared" ref="G64:L64" si="84">G63</f>
        <v>2088525</v>
      </c>
      <c r="H64" s="23">
        <v>300</v>
      </c>
      <c r="I64" s="23">
        <v>0</v>
      </c>
      <c r="J64" s="23">
        <v>1930</v>
      </c>
      <c r="K64" s="23">
        <v>998</v>
      </c>
      <c r="L64" s="23">
        <f t="shared" si="84"/>
        <v>3228</v>
      </c>
    </row>
    <row r="65" spans="1:12" s="15" customFormat="1">
      <c r="A65" s="12">
        <v>30</v>
      </c>
      <c r="B65" s="34" t="s">
        <v>39</v>
      </c>
      <c r="C65" s="8">
        <v>34692</v>
      </c>
      <c r="D65" s="8">
        <v>0</v>
      </c>
      <c r="E65" s="8">
        <v>3729672</v>
      </c>
      <c r="F65" s="8">
        <v>2111414</v>
      </c>
      <c r="G65" s="8">
        <f t="shared" ref="G65" si="85">SUM(C65:F65)</f>
        <v>5875778</v>
      </c>
      <c r="H65" s="9">
        <v>54</v>
      </c>
      <c r="I65" s="9">
        <v>0</v>
      </c>
      <c r="J65" s="9">
        <v>5765</v>
      </c>
      <c r="K65" s="9">
        <v>3264</v>
      </c>
      <c r="L65" s="9">
        <f t="shared" ref="L65" si="86">SUM(H65:K65)</f>
        <v>9083</v>
      </c>
    </row>
    <row r="66" spans="1:12" s="15" customFormat="1">
      <c r="A66" s="14"/>
      <c r="B66" s="14" t="s">
        <v>114</v>
      </c>
      <c r="C66" s="13">
        <v>34692</v>
      </c>
      <c r="D66" s="13">
        <v>0</v>
      </c>
      <c r="E66" s="13">
        <v>3729672</v>
      </c>
      <c r="F66" s="13">
        <v>2111414</v>
      </c>
      <c r="G66" s="13">
        <f t="shared" ref="G66:L66" si="87">G65</f>
        <v>5875778</v>
      </c>
      <c r="H66" s="23">
        <v>54</v>
      </c>
      <c r="I66" s="23">
        <v>0</v>
      </c>
      <c r="J66" s="23">
        <v>5765</v>
      </c>
      <c r="K66" s="23">
        <v>3264</v>
      </c>
      <c r="L66" s="23">
        <f t="shared" si="87"/>
        <v>9083</v>
      </c>
    </row>
    <row r="67" spans="1:12" s="15" customFormat="1">
      <c r="A67" s="12">
        <v>31</v>
      </c>
      <c r="B67" s="34" t="s">
        <v>41</v>
      </c>
      <c r="C67" s="8">
        <v>7142</v>
      </c>
      <c r="D67" s="8">
        <v>0</v>
      </c>
      <c r="E67" s="8">
        <v>857219</v>
      </c>
      <c r="F67" s="8">
        <v>688126</v>
      </c>
      <c r="G67" s="8">
        <f t="shared" ref="G67" si="88">SUM(C67:F67)</f>
        <v>1552487</v>
      </c>
      <c r="H67" s="9">
        <v>11</v>
      </c>
      <c r="I67" s="9">
        <v>0</v>
      </c>
      <c r="J67" s="9">
        <v>1325</v>
      </c>
      <c r="K67" s="9">
        <v>1064</v>
      </c>
      <c r="L67" s="9">
        <f t="shared" ref="L67" si="89">SUM(H67:K67)</f>
        <v>2400</v>
      </c>
    </row>
    <row r="68" spans="1:12" s="15" customFormat="1">
      <c r="A68" s="14"/>
      <c r="B68" s="14" t="s">
        <v>115</v>
      </c>
      <c r="C68" s="13">
        <v>7142</v>
      </c>
      <c r="D68" s="13">
        <v>0</v>
      </c>
      <c r="E68" s="13">
        <v>857219</v>
      </c>
      <c r="F68" s="13">
        <v>688126</v>
      </c>
      <c r="G68" s="13">
        <f t="shared" ref="G68:L68" si="90">G67</f>
        <v>1552487</v>
      </c>
      <c r="H68" s="23">
        <v>11</v>
      </c>
      <c r="I68" s="23">
        <v>0</v>
      </c>
      <c r="J68" s="23">
        <v>1325</v>
      </c>
      <c r="K68" s="23">
        <v>1064</v>
      </c>
      <c r="L68" s="23">
        <f t="shared" si="90"/>
        <v>2400</v>
      </c>
    </row>
    <row r="69" spans="1:12" s="15" customFormat="1">
      <c r="A69" s="10">
        <v>32</v>
      </c>
      <c r="B69" s="11" t="s">
        <v>43</v>
      </c>
      <c r="C69" s="8">
        <v>0</v>
      </c>
      <c r="D69" s="8">
        <v>0</v>
      </c>
      <c r="E69" s="8">
        <v>12364</v>
      </c>
      <c r="F69" s="8">
        <v>16859</v>
      </c>
      <c r="G69" s="8">
        <f t="shared" ref="G69" si="91">SUM(C69:F69)</f>
        <v>29223</v>
      </c>
      <c r="H69" s="9">
        <v>0</v>
      </c>
      <c r="I69" s="9">
        <v>0</v>
      </c>
      <c r="J69" s="9">
        <v>19</v>
      </c>
      <c r="K69" s="9">
        <v>26</v>
      </c>
      <c r="L69" s="9">
        <f t="shared" ref="L69" si="92">SUM(H69:K69)</f>
        <v>45</v>
      </c>
    </row>
    <row r="70" spans="1:12" s="15" customFormat="1" ht="15" customHeight="1">
      <c r="A70" s="14"/>
      <c r="B70" s="14" t="s">
        <v>116</v>
      </c>
      <c r="C70" s="13">
        <v>0</v>
      </c>
      <c r="D70" s="13">
        <v>0</v>
      </c>
      <c r="E70" s="13">
        <v>12364</v>
      </c>
      <c r="F70" s="13">
        <v>16859</v>
      </c>
      <c r="G70" s="13">
        <f t="shared" ref="G70:L70" si="93">G69</f>
        <v>29223</v>
      </c>
      <c r="H70" s="23">
        <v>0</v>
      </c>
      <c r="I70" s="23">
        <v>0</v>
      </c>
      <c r="J70" s="23">
        <v>19</v>
      </c>
      <c r="K70" s="23">
        <v>26</v>
      </c>
      <c r="L70" s="23">
        <f t="shared" si="93"/>
        <v>45</v>
      </c>
    </row>
    <row r="71" spans="1:12" s="15" customFormat="1">
      <c r="A71" s="10">
        <v>33</v>
      </c>
      <c r="B71" s="11" t="s">
        <v>42</v>
      </c>
      <c r="C71" s="8">
        <v>658021</v>
      </c>
      <c r="D71" s="8">
        <v>81339</v>
      </c>
      <c r="E71" s="8">
        <v>4667813</v>
      </c>
      <c r="F71" s="8">
        <v>2388506</v>
      </c>
      <c r="G71" s="8">
        <f t="shared" ref="G71" si="94">SUM(C71:F71)</f>
        <v>7795679</v>
      </c>
      <c r="H71" s="9">
        <v>1017</v>
      </c>
      <c r="I71" s="9">
        <v>126</v>
      </c>
      <c r="J71" s="9">
        <v>7215</v>
      </c>
      <c r="K71" s="9">
        <v>3692</v>
      </c>
      <c r="L71" s="9">
        <f t="shared" ref="L71" si="95">SUM(H71:K71)</f>
        <v>12050</v>
      </c>
    </row>
    <row r="72" spans="1:12" s="15" customFormat="1">
      <c r="A72" s="14"/>
      <c r="B72" s="14" t="s">
        <v>72</v>
      </c>
      <c r="C72" s="13">
        <v>658021</v>
      </c>
      <c r="D72" s="13">
        <v>81339</v>
      </c>
      <c r="E72" s="13">
        <v>4667813</v>
      </c>
      <c r="F72" s="13">
        <v>2388506</v>
      </c>
      <c r="G72" s="13">
        <f t="shared" ref="G72:L72" si="96">G71</f>
        <v>7795679</v>
      </c>
      <c r="H72" s="23">
        <v>1017</v>
      </c>
      <c r="I72" s="23">
        <v>126</v>
      </c>
      <c r="J72" s="23">
        <v>7215</v>
      </c>
      <c r="K72" s="23">
        <v>3692</v>
      </c>
      <c r="L72" s="23">
        <f t="shared" si="96"/>
        <v>12050</v>
      </c>
    </row>
    <row r="73" spans="1:12" s="15" customFormat="1">
      <c r="A73" s="10">
        <v>34</v>
      </c>
      <c r="B73" s="24" t="s">
        <v>81</v>
      </c>
      <c r="C73" s="8">
        <v>0</v>
      </c>
      <c r="D73" s="8">
        <v>0</v>
      </c>
      <c r="E73" s="8">
        <v>322157</v>
      </c>
      <c r="F73" s="8">
        <v>0</v>
      </c>
      <c r="G73" s="8">
        <f t="shared" ref="G73" si="97">SUM(C73:F73)</f>
        <v>322157</v>
      </c>
      <c r="H73" s="9">
        <v>0</v>
      </c>
      <c r="I73" s="9">
        <v>0</v>
      </c>
      <c r="J73" s="9">
        <v>498</v>
      </c>
      <c r="K73" s="9">
        <v>0</v>
      </c>
      <c r="L73" s="9">
        <f t="shared" ref="L73" si="98">SUM(H73:K73)</f>
        <v>498</v>
      </c>
    </row>
    <row r="74" spans="1:12" s="15" customFormat="1">
      <c r="A74" s="14"/>
      <c r="B74" s="14" t="s">
        <v>82</v>
      </c>
      <c r="C74" s="13">
        <v>0</v>
      </c>
      <c r="D74" s="13">
        <v>0</v>
      </c>
      <c r="E74" s="13">
        <v>322157</v>
      </c>
      <c r="F74" s="13">
        <v>0</v>
      </c>
      <c r="G74" s="13">
        <f t="shared" ref="G74:L74" si="99">G73</f>
        <v>322157</v>
      </c>
      <c r="H74" s="23">
        <v>0</v>
      </c>
      <c r="I74" s="23">
        <v>0</v>
      </c>
      <c r="J74" s="23">
        <v>498</v>
      </c>
      <c r="K74" s="23">
        <v>0</v>
      </c>
      <c r="L74" s="23">
        <f t="shared" si="99"/>
        <v>498</v>
      </c>
    </row>
    <row r="75" spans="1:12" s="15" customFormat="1">
      <c r="A75" s="10">
        <v>35</v>
      </c>
      <c r="B75" s="24" t="s">
        <v>79</v>
      </c>
      <c r="C75" s="8">
        <v>0</v>
      </c>
      <c r="D75" s="8">
        <v>0</v>
      </c>
      <c r="E75" s="8">
        <v>32420</v>
      </c>
      <c r="F75" s="8">
        <v>78119</v>
      </c>
      <c r="G75" s="8">
        <f t="shared" ref="G75" si="100">SUM(C75:F75)</f>
        <v>110539</v>
      </c>
      <c r="H75" s="9">
        <v>0</v>
      </c>
      <c r="I75" s="9">
        <v>0</v>
      </c>
      <c r="J75" s="9">
        <v>50</v>
      </c>
      <c r="K75" s="9">
        <v>121</v>
      </c>
      <c r="L75" s="9">
        <f t="shared" ref="L75" si="101">SUM(H75:K75)</f>
        <v>171</v>
      </c>
    </row>
    <row r="76" spans="1:12" s="15" customFormat="1" ht="15" customHeight="1">
      <c r="A76" s="14"/>
      <c r="B76" s="14" t="s">
        <v>80</v>
      </c>
      <c r="C76" s="13">
        <v>0</v>
      </c>
      <c r="D76" s="13">
        <v>0</v>
      </c>
      <c r="E76" s="13">
        <v>32420</v>
      </c>
      <c r="F76" s="13">
        <v>78119</v>
      </c>
      <c r="G76" s="13">
        <f t="shared" ref="G76:L76" si="102">G75</f>
        <v>110539</v>
      </c>
      <c r="H76" s="23">
        <v>0</v>
      </c>
      <c r="I76" s="23">
        <v>0</v>
      </c>
      <c r="J76" s="23">
        <v>50</v>
      </c>
      <c r="K76" s="23">
        <v>121</v>
      </c>
      <c r="L76" s="23">
        <f t="shared" si="102"/>
        <v>171</v>
      </c>
    </row>
    <row r="77" spans="1:12" s="15" customFormat="1">
      <c r="A77" s="10">
        <v>36</v>
      </c>
      <c r="B77" s="11" t="s">
        <v>44</v>
      </c>
      <c r="C77" s="8">
        <v>0</v>
      </c>
      <c r="D77" s="8">
        <v>0</v>
      </c>
      <c r="E77" s="8">
        <v>447158</v>
      </c>
      <c r="F77" s="8">
        <v>49896</v>
      </c>
      <c r="G77" s="8">
        <f t="shared" ref="G77" si="103">SUM(C77:F77)</f>
        <v>497054</v>
      </c>
      <c r="H77" s="9">
        <v>0</v>
      </c>
      <c r="I77" s="9">
        <v>0</v>
      </c>
      <c r="J77" s="9">
        <v>691</v>
      </c>
      <c r="K77" s="9">
        <v>77</v>
      </c>
      <c r="L77" s="9">
        <f t="shared" ref="L77" si="104">SUM(H77:K77)</f>
        <v>768</v>
      </c>
    </row>
    <row r="78" spans="1:12" s="15" customFormat="1">
      <c r="A78" s="14"/>
      <c r="B78" s="16" t="s">
        <v>117</v>
      </c>
      <c r="C78" s="13">
        <v>0</v>
      </c>
      <c r="D78" s="13">
        <v>0</v>
      </c>
      <c r="E78" s="13">
        <v>447158</v>
      </c>
      <c r="F78" s="13">
        <v>49896</v>
      </c>
      <c r="G78" s="13">
        <f t="shared" ref="G78:L78" si="105">G77</f>
        <v>497054</v>
      </c>
      <c r="H78" s="23">
        <v>0</v>
      </c>
      <c r="I78" s="23">
        <v>0</v>
      </c>
      <c r="J78" s="23">
        <v>691</v>
      </c>
      <c r="K78" s="23">
        <v>77</v>
      </c>
      <c r="L78" s="23">
        <f t="shared" si="105"/>
        <v>768</v>
      </c>
    </row>
    <row r="79" spans="1:12" s="15" customFormat="1">
      <c r="A79" s="10">
        <v>37</v>
      </c>
      <c r="B79" s="11" t="s">
        <v>45</v>
      </c>
      <c r="C79" s="8">
        <v>172768</v>
      </c>
      <c r="D79" s="8">
        <v>0</v>
      </c>
      <c r="E79" s="8">
        <v>103936</v>
      </c>
      <c r="F79" s="8">
        <v>131271</v>
      </c>
      <c r="G79" s="8">
        <f t="shared" ref="G79" si="106">SUM(C79:F79)</f>
        <v>407975</v>
      </c>
      <c r="H79" s="9">
        <v>267</v>
      </c>
      <c r="I79" s="9">
        <v>0</v>
      </c>
      <c r="J79" s="9">
        <v>161</v>
      </c>
      <c r="K79" s="9">
        <v>203</v>
      </c>
      <c r="L79" s="9">
        <f t="shared" ref="L79" si="107">SUM(H79:K79)</f>
        <v>631</v>
      </c>
    </row>
    <row r="80" spans="1:12" s="15" customFormat="1">
      <c r="A80" s="14"/>
      <c r="B80" s="14" t="s">
        <v>118</v>
      </c>
      <c r="C80" s="13">
        <v>172768</v>
      </c>
      <c r="D80" s="13">
        <v>0</v>
      </c>
      <c r="E80" s="13">
        <v>103936</v>
      </c>
      <c r="F80" s="13">
        <v>131271</v>
      </c>
      <c r="G80" s="13">
        <f t="shared" ref="G80:L80" si="108">G79</f>
        <v>407975</v>
      </c>
      <c r="H80" s="23">
        <v>267</v>
      </c>
      <c r="I80" s="23">
        <v>0</v>
      </c>
      <c r="J80" s="23">
        <v>161</v>
      </c>
      <c r="K80" s="23">
        <v>203</v>
      </c>
      <c r="L80" s="23">
        <f t="shared" si="108"/>
        <v>631</v>
      </c>
    </row>
    <row r="81" spans="1:12" s="15" customFormat="1">
      <c r="A81" s="12">
        <v>38</v>
      </c>
      <c r="B81" s="34" t="s">
        <v>46</v>
      </c>
      <c r="C81" s="8">
        <v>0</v>
      </c>
      <c r="D81" s="8">
        <v>0</v>
      </c>
      <c r="E81" s="8">
        <v>195774</v>
      </c>
      <c r="F81" s="8">
        <v>62641</v>
      </c>
      <c r="G81" s="8">
        <f t="shared" ref="G81" si="109">SUM(C81:F81)</f>
        <v>258415</v>
      </c>
      <c r="H81" s="9">
        <v>0</v>
      </c>
      <c r="I81" s="9">
        <v>0</v>
      </c>
      <c r="J81" s="9">
        <v>303</v>
      </c>
      <c r="K81" s="9">
        <v>97</v>
      </c>
      <c r="L81" s="9">
        <f t="shared" ref="L81" si="110">SUM(H81:K81)</f>
        <v>400</v>
      </c>
    </row>
    <row r="82" spans="1:12" s="15" customFormat="1" ht="15" customHeight="1">
      <c r="A82" s="14"/>
      <c r="B82" s="16" t="s">
        <v>119</v>
      </c>
      <c r="C82" s="13">
        <v>0</v>
      </c>
      <c r="D82" s="13">
        <v>0</v>
      </c>
      <c r="E82" s="13">
        <v>195774</v>
      </c>
      <c r="F82" s="13">
        <v>62641</v>
      </c>
      <c r="G82" s="13">
        <f t="shared" ref="G82:L82" si="111">G81</f>
        <v>258415</v>
      </c>
      <c r="H82" s="23">
        <v>0</v>
      </c>
      <c r="I82" s="23">
        <v>0</v>
      </c>
      <c r="J82" s="23">
        <v>303</v>
      </c>
      <c r="K82" s="23">
        <v>97</v>
      </c>
      <c r="L82" s="23">
        <f t="shared" si="111"/>
        <v>400</v>
      </c>
    </row>
    <row r="83" spans="1:12" s="15" customFormat="1">
      <c r="A83" s="12">
        <v>39</v>
      </c>
      <c r="B83" s="34" t="s">
        <v>47</v>
      </c>
      <c r="C83" s="8">
        <v>0</v>
      </c>
      <c r="D83" s="8">
        <v>0</v>
      </c>
      <c r="E83" s="8">
        <v>1273103</v>
      </c>
      <c r="F83" s="8">
        <v>1232041</v>
      </c>
      <c r="G83" s="8">
        <f t="shared" ref="G83" si="112">SUM(C83:F83)</f>
        <v>2505144</v>
      </c>
      <c r="H83" s="9">
        <v>0</v>
      </c>
      <c r="I83" s="9">
        <v>0</v>
      </c>
      <c r="J83" s="9">
        <v>1968</v>
      </c>
      <c r="K83" s="9">
        <v>1904</v>
      </c>
      <c r="L83" s="9">
        <f t="shared" ref="L83" si="113">SUM(H83:K83)</f>
        <v>3872</v>
      </c>
    </row>
    <row r="84" spans="1:12" s="15" customFormat="1">
      <c r="A84" s="14"/>
      <c r="B84" s="14" t="s">
        <v>120</v>
      </c>
      <c r="C84" s="13">
        <v>0</v>
      </c>
      <c r="D84" s="13">
        <v>0</v>
      </c>
      <c r="E84" s="13">
        <v>1273103</v>
      </c>
      <c r="F84" s="13">
        <v>1232041</v>
      </c>
      <c r="G84" s="13">
        <f t="shared" ref="G84:L84" si="114">G83</f>
        <v>2505144</v>
      </c>
      <c r="H84" s="23">
        <v>0</v>
      </c>
      <c r="I84" s="23">
        <v>0</v>
      </c>
      <c r="J84" s="23">
        <v>1968</v>
      </c>
      <c r="K84" s="23">
        <v>1904</v>
      </c>
      <c r="L84" s="23">
        <f t="shared" si="114"/>
        <v>3872</v>
      </c>
    </row>
    <row r="85" spans="1:12" s="15" customFormat="1">
      <c r="A85" s="12">
        <v>40</v>
      </c>
      <c r="B85" s="34" t="s">
        <v>48</v>
      </c>
      <c r="C85" s="8">
        <v>0</v>
      </c>
      <c r="D85" s="8">
        <v>0</v>
      </c>
      <c r="E85" s="8">
        <v>451448</v>
      </c>
      <c r="F85" s="8">
        <v>779318</v>
      </c>
      <c r="G85" s="8">
        <f t="shared" ref="G85" si="115">SUM(C85:F85)</f>
        <v>1230766</v>
      </c>
      <c r="H85" s="9">
        <v>0</v>
      </c>
      <c r="I85" s="9">
        <v>0</v>
      </c>
      <c r="J85" s="9">
        <v>698</v>
      </c>
      <c r="K85" s="9">
        <v>1205</v>
      </c>
      <c r="L85" s="9">
        <f t="shared" ref="L85" si="116">SUM(H85:K85)</f>
        <v>1903</v>
      </c>
    </row>
    <row r="86" spans="1:12" s="15" customFormat="1">
      <c r="A86" s="14"/>
      <c r="B86" s="14" t="s">
        <v>121</v>
      </c>
      <c r="C86" s="13">
        <v>0</v>
      </c>
      <c r="D86" s="13">
        <v>0</v>
      </c>
      <c r="E86" s="13">
        <v>451448</v>
      </c>
      <c r="F86" s="13">
        <v>779318</v>
      </c>
      <c r="G86" s="13">
        <f t="shared" ref="G86:L86" si="117">G85</f>
        <v>1230766</v>
      </c>
      <c r="H86" s="23">
        <v>0</v>
      </c>
      <c r="I86" s="23">
        <v>0</v>
      </c>
      <c r="J86" s="23">
        <v>698</v>
      </c>
      <c r="K86" s="23">
        <v>1205</v>
      </c>
      <c r="L86" s="23">
        <f t="shared" si="117"/>
        <v>1903</v>
      </c>
    </row>
    <row r="87" spans="1:12" s="15" customFormat="1">
      <c r="A87" s="12">
        <v>41</v>
      </c>
      <c r="B87" s="34" t="s">
        <v>49</v>
      </c>
      <c r="C87" s="8">
        <v>121967</v>
      </c>
      <c r="D87" s="8">
        <v>0</v>
      </c>
      <c r="E87" s="8">
        <v>1221910</v>
      </c>
      <c r="F87" s="8">
        <v>486631</v>
      </c>
      <c r="G87" s="8">
        <f t="shared" ref="G87" si="118">SUM(C87:F87)</f>
        <v>1830508</v>
      </c>
      <c r="H87" s="9">
        <v>189</v>
      </c>
      <c r="I87" s="9">
        <v>0</v>
      </c>
      <c r="J87" s="9">
        <v>1889</v>
      </c>
      <c r="K87" s="9">
        <v>752</v>
      </c>
      <c r="L87" s="9">
        <f t="shared" ref="L87" si="119">SUM(H87:K87)</f>
        <v>2830</v>
      </c>
    </row>
    <row r="88" spans="1:12" s="15" customFormat="1">
      <c r="A88" s="14"/>
      <c r="B88" s="14" t="s">
        <v>122</v>
      </c>
      <c r="C88" s="13">
        <v>121967</v>
      </c>
      <c r="D88" s="13">
        <v>0</v>
      </c>
      <c r="E88" s="13">
        <v>1221910</v>
      </c>
      <c r="F88" s="13">
        <v>486631</v>
      </c>
      <c r="G88" s="13">
        <f t="shared" ref="G88:L88" si="120">G87</f>
        <v>1830508</v>
      </c>
      <c r="H88" s="23">
        <v>189</v>
      </c>
      <c r="I88" s="23">
        <v>0</v>
      </c>
      <c r="J88" s="23">
        <v>1889</v>
      </c>
      <c r="K88" s="23">
        <v>752</v>
      </c>
      <c r="L88" s="23">
        <f t="shared" si="120"/>
        <v>2830</v>
      </c>
    </row>
    <row r="89" spans="1:12" s="15" customFormat="1">
      <c r="A89" s="12">
        <v>42</v>
      </c>
      <c r="B89" s="37" t="s">
        <v>50</v>
      </c>
      <c r="C89" s="8">
        <v>0</v>
      </c>
      <c r="D89" s="8">
        <v>0</v>
      </c>
      <c r="E89" s="8">
        <v>499597</v>
      </c>
      <c r="F89" s="8">
        <v>130552</v>
      </c>
      <c r="G89" s="8">
        <f t="shared" ref="G89" si="121">SUM(C89:F89)</f>
        <v>630149</v>
      </c>
      <c r="H89" s="9">
        <v>0</v>
      </c>
      <c r="I89" s="9">
        <v>0</v>
      </c>
      <c r="J89" s="9">
        <v>772</v>
      </c>
      <c r="K89" s="9">
        <v>202</v>
      </c>
      <c r="L89" s="9">
        <f t="shared" ref="L89" si="122">SUM(H89:K89)</f>
        <v>974</v>
      </c>
    </row>
    <row r="90" spans="1:12" s="15" customFormat="1">
      <c r="A90" s="14"/>
      <c r="B90" s="16" t="s">
        <v>123</v>
      </c>
      <c r="C90" s="13">
        <v>0</v>
      </c>
      <c r="D90" s="13">
        <v>0</v>
      </c>
      <c r="E90" s="13">
        <v>499597</v>
      </c>
      <c r="F90" s="13">
        <v>130552</v>
      </c>
      <c r="G90" s="13">
        <f t="shared" ref="G90:L90" si="123">G89</f>
        <v>630149</v>
      </c>
      <c r="H90" s="23">
        <v>0</v>
      </c>
      <c r="I90" s="23">
        <v>0</v>
      </c>
      <c r="J90" s="23">
        <v>772</v>
      </c>
      <c r="K90" s="23">
        <v>202</v>
      </c>
      <c r="L90" s="23">
        <f t="shared" si="123"/>
        <v>974</v>
      </c>
    </row>
    <row r="91" spans="1:12" s="15" customFormat="1">
      <c r="A91" s="12">
        <v>43</v>
      </c>
      <c r="B91" s="34" t="s">
        <v>51</v>
      </c>
      <c r="C91" s="8">
        <v>13649</v>
      </c>
      <c r="D91" s="8">
        <v>0</v>
      </c>
      <c r="E91" s="8">
        <v>3772274</v>
      </c>
      <c r="F91" s="8">
        <v>3681964</v>
      </c>
      <c r="G91" s="8">
        <f t="shared" ref="G91" si="124">SUM(C91:F91)</f>
        <v>7467887</v>
      </c>
      <c r="H91" s="9">
        <v>21</v>
      </c>
      <c r="I91" s="9">
        <v>0</v>
      </c>
      <c r="J91" s="9">
        <v>5831</v>
      </c>
      <c r="K91" s="9">
        <v>5691</v>
      </c>
      <c r="L91" s="9">
        <f t="shared" ref="L91" si="125">SUM(H91:K91)</f>
        <v>11543</v>
      </c>
    </row>
    <row r="92" spans="1:12" s="15" customFormat="1">
      <c r="A92" s="14"/>
      <c r="B92" s="14" t="s">
        <v>73</v>
      </c>
      <c r="C92" s="13">
        <v>13649</v>
      </c>
      <c r="D92" s="13">
        <v>0</v>
      </c>
      <c r="E92" s="13">
        <v>3772274</v>
      </c>
      <c r="F92" s="13">
        <v>3681964</v>
      </c>
      <c r="G92" s="13">
        <f t="shared" ref="G92:L92" si="126">G91</f>
        <v>7467887</v>
      </c>
      <c r="H92" s="23">
        <v>21</v>
      </c>
      <c r="I92" s="23">
        <v>0</v>
      </c>
      <c r="J92" s="23">
        <v>5831</v>
      </c>
      <c r="K92" s="23">
        <v>5691</v>
      </c>
      <c r="L92" s="23">
        <f t="shared" si="126"/>
        <v>11543</v>
      </c>
    </row>
    <row r="93" spans="1:12" s="15" customFormat="1">
      <c r="A93" s="12">
        <v>44</v>
      </c>
      <c r="B93" s="34" t="s">
        <v>83</v>
      </c>
      <c r="C93" s="8">
        <v>0</v>
      </c>
      <c r="D93" s="8">
        <v>0</v>
      </c>
      <c r="E93" s="8">
        <v>192959</v>
      </c>
      <c r="F93" s="8">
        <v>0</v>
      </c>
      <c r="G93" s="8">
        <f t="shared" ref="G93" si="127">SUM(C93:F93)</f>
        <v>192959</v>
      </c>
      <c r="H93" s="9">
        <v>0</v>
      </c>
      <c r="I93" s="9">
        <v>0</v>
      </c>
      <c r="J93" s="9">
        <v>298</v>
      </c>
      <c r="K93" s="9">
        <v>0</v>
      </c>
      <c r="L93" s="9">
        <f t="shared" ref="L93" si="128">SUM(H93:K93)</f>
        <v>298</v>
      </c>
    </row>
    <row r="94" spans="1:12" s="15" customFormat="1">
      <c r="A94" s="14"/>
      <c r="B94" s="14" t="s">
        <v>74</v>
      </c>
      <c r="C94" s="13">
        <v>0</v>
      </c>
      <c r="D94" s="13">
        <v>0</v>
      </c>
      <c r="E94" s="13">
        <v>192959</v>
      </c>
      <c r="F94" s="13">
        <v>0</v>
      </c>
      <c r="G94" s="13">
        <f t="shared" ref="G94:L94" si="129">G93</f>
        <v>192959</v>
      </c>
      <c r="H94" s="23">
        <v>0</v>
      </c>
      <c r="I94" s="23">
        <v>0</v>
      </c>
      <c r="J94" s="23">
        <v>298</v>
      </c>
      <c r="K94" s="23">
        <v>0</v>
      </c>
      <c r="L94" s="23">
        <f t="shared" si="129"/>
        <v>298</v>
      </c>
    </row>
    <row r="95" spans="1:12" s="15" customFormat="1">
      <c r="A95" s="12">
        <v>45</v>
      </c>
      <c r="B95" s="34" t="s">
        <v>52</v>
      </c>
      <c r="C95" s="8">
        <v>716580</v>
      </c>
      <c r="D95" s="8">
        <v>0</v>
      </c>
      <c r="E95" s="8">
        <v>8953030</v>
      </c>
      <c r="F95" s="8">
        <v>4345167</v>
      </c>
      <c r="G95" s="8">
        <f t="shared" ref="G95" si="130">SUM(C95:F95)</f>
        <v>14014777</v>
      </c>
      <c r="H95" s="9">
        <v>1108</v>
      </c>
      <c r="I95" s="9">
        <v>0</v>
      </c>
      <c r="J95" s="9">
        <v>13839</v>
      </c>
      <c r="K95" s="9">
        <v>6716</v>
      </c>
      <c r="L95" s="9">
        <f t="shared" ref="L95" si="131">SUM(H95:K95)</f>
        <v>21663</v>
      </c>
    </row>
    <row r="96" spans="1:12" s="15" customFormat="1">
      <c r="A96" s="14"/>
      <c r="B96" s="14" t="s">
        <v>124</v>
      </c>
      <c r="C96" s="13">
        <v>716580</v>
      </c>
      <c r="D96" s="13">
        <v>0</v>
      </c>
      <c r="E96" s="13">
        <v>8953030</v>
      </c>
      <c r="F96" s="13">
        <v>4345167</v>
      </c>
      <c r="G96" s="13">
        <f t="shared" ref="G96:L96" si="132">G95</f>
        <v>14014777</v>
      </c>
      <c r="H96" s="23">
        <v>1108</v>
      </c>
      <c r="I96" s="23">
        <v>0</v>
      </c>
      <c r="J96" s="23">
        <v>13839</v>
      </c>
      <c r="K96" s="23">
        <v>6716</v>
      </c>
      <c r="L96" s="23">
        <f t="shared" si="132"/>
        <v>21663</v>
      </c>
    </row>
    <row r="97" spans="1:12" s="15" customFormat="1">
      <c r="A97" s="12">
        <v>46</v>
      </c>
      <c r="B97" s="34" t="s">
        <v>53</v>
      </c>
      <c r="C97" s="8">
        <v>23950</v>
      </c>
      <c r="D97" s="8">
        <v>0</v>
      </c>
      <c r="E97" s="8">
        <v>1170385</v>
      </c>
      <c r="F97" s="8">
        <v>831537</v>
      </c>
      <c r="G97" s="8">
        <f t="shared" ref="G97" si="133">SUM(C97:F97)</f>
        <v>2025872</v>
      </c>
      <c r="H97" s="9">
        <v>37</v>
      </c>
      <c r="I97" s="9">
        <v>0</v>
      </c>
      <c r="J97" s="9">
        <v>1809</v>
      </c>
      <c r="K97" s="9">
        <v>1285</v>
      </c>
      <c r="L97" s="9">
        <f t="shared" ref="L97" si="134">SUM(H97:K97)</f>
        <v>3131</v>
      </c>
    </row>
    <row r="98" spans="1:12" s="15" customFormat="1">
      <c r="A98" s="14"/>
      <c r="B98" s="14" t="s">
        <v>75</v>
      </c>
      <c r="C98" s="13">
        <v>23950</v>
      </c>
      <c r="D98" s="13">
        <v>0</v>
      </c>
      <c r="E98" s="13">
        <v>1170385</v>
      </c>
      <c r="F98" s="13">
        <v>831537</v>
      </c>
      <c r="G98" s="13">
        <f t="shared" ref="G98:L98" si="135">G97</f>
        <v>2025872</v>
      </c>
      <c r="H98" s="23">
        <v>37</v>
      </c>
      <c r="I98" s="23">
        <v>0</v>
      </c>
      <c r="J98" s="23">
        <v>1809</v>
      </c>
      <c r="K98" s="23">
        <v>1285</v>
      </c>
      <c r="L98" s="23">
        <f t="shared" si="135"/>
        <v>3131</v>
      </c>
    </row>
    <row r="99" spans="1:12" s="15" customFormat="1">
      <c r="A99" s="12">
        <v>47</v>
      </c>
      <c r="B99" s="34" t="s">
        <v>54</v>
      </c>
      <c r="C99" s="8">
        <v>1661875</v>
      </c>
      <c r="D99" s="8">
        <v>0</v>
      </c>
      <c r="E99" s="8">
        <v>3918178</v>
      </c>
      <c r="F99" s="8">
        <v>3762960</v>
      </c>
      <c r="G99" s="8">
        <f t="shared" ref="G99" si="136">SUM(C99:F99)</f>
        <v>9343013</v>
      </c>
      <c r="H99" s="9">
        <v>2569</v>
      </c>
      <c r="I99" s="9">
        <v>0</v>
      </c>
      <c r="J99" s="9">
        <v>6056</v>
      </c>
      <c r="K99" s="9">
        <v>5816</v>
      </c>
      <c r="L99" s="9">
        <f t="shared" ref="L99" si="137">SUM(H99:K99)</f>
        <v>14441</v>
      </c>
    </row>
    <row r="100" spans="1:12" s="15" customFormat="1">
      <c r="A100" s="14"/>
      <c r="B100" s="14" t="s">
        <v>125</v>
      </c>
      <c r="C100" s="13">
        <v>1661875</v>
      </c>
      <c r="D100" s="13">
        <v>0</v>
      </c>
      <c r="E100" s="13">
        <v>3918178</v>
      </c>
      <c r="F100" s="13">
        <v>3762960</v>
      </c>
      <c r="G100" s="13">
        <f t="shared" ref="G100:L100" si="138">G99</f>
        <v>9343013</v>
      </c>
      <c r="H100" s="23">
        <v>2569</v>
      </c>
      <c r="I100" s="23">
        <v>0</v>
      </c>
      <c r="J100" s="23">
        <v>6056</v>
      </c>
      <c r="K100" s="23">
        <v>5816</v>
      </c>
      <c r="L100" s="23">
        <f t="shared" si="138"/>
        <v>14441</v>
      </c>
    </row>
    <row r="101" spans="1:12" s="15" customFormat="1">
      <c r="A101" s="12">
        <v>48</v>
      </c>
      <c r="B101" s="34" t="s">
        <v>55</v>
      </c>
      <c r="C101" s="8">
        <v>1308318</v>
      </c>
      <c r="D101" s="8">
        <v>122604</v>
      </c>
      <c r="E101" s="8">
        <v>4452438</v>
      </c>
      <c r="F101" s="8">
        <v>1519920</v>
      </c>
      <c r="G101" s="8">
        <f t="shared" ref="G101" si="139">SUM(C101:F101)</f>
        <v>7403280</v>
      </c>
      <c r="H101" s="9">
        <v>2022</v>
      </c>
      <c r="I101" s="9">
        <v>190</v>
      </c>
      <c r="J101" s="9">
        <v>6882</v>
      </c>
      <c r="K101" s="9">
        <v>2349</v>
      </c>
      <c r="L101" s="9">
        <f t="shared" ref="L101" si="140">SUM(H101:K101)</f>
        <v>11443</v>
      </c>
    </row>
    <row r="102" spans="1:12" s="15" customFormat="1">
      <c r="A102" s="14"/>
      <c r="B102" s="14" t="s">
        <v>126</v>
      </c>
      <c r="C102" s="13">
        <v>1308318</v>
      </c>
      <c r="D102" s="13">
        <v>122604</v>
      </c>
      <c r="E102" s="13">
        <v>4452438</v>
      </c>
      <c r="F102" s="13">
        <v>1519920</v>
      </c>
      <c r="G102" s="13">
        <f t="shared" ref="G102:L102" si="141">G101</f>
        <v>7403280</v>
      </c>
      <c r="H102" s="23">
        <v>2022</v>
      </c>
      <c r="I102" s="23">
        <v>190</v>
      </c>
      <c r="J102" s="23">
        <v>6882</v>
      </c>
      <c r="K102" s="23">
        <v>2349</v>
      </c>
      <c r="L102" s="23">
        <f t="shared" si="141"/>
        <v>11443</v>
      </c>
    </row>
    <row r="103" spans="1:12" s="15" customFormat="1">
      <c r="A103" s="12">
        <v>49</v>
      </c>
      <c r="B103" s="34" t="s">
        <v>56</v>
      </c>
      <c r="C103" s="8">
        <v>197166</v>
      </c>
      <c r="D103" s="8">
        <v>7767</v>
      </c>
      <c r="E103" s="8">
        <v>6119456</v>
      </c>
      <c r="F103" s="8">
        <v>4594276</v>
      </c>
      <c r="G103" s="8">
        <f t="shared" ref="G103" si="142">SUM(C103:F103)</f>
        <v>10918665</v>
      </c>
      <c r="H103" s="9">
        <v>305</v>
      </c>
      <c r="I103" s="9">
        <v>12</v>
      </c>
      <c r="J103" s="9">
        <v>9459</v>
      </c>
      <c r="K103" s="9">
        <v>7101</v>
      </c>
      <c r="L103" s="9">
        <f t="shared" ref="L103" si="143">SUM(H103:K103)</f>
        <v>16877</v>
      </c>
    </row>
    <row r="104" spans="1:12" s="15" customFormat="1">
      <c r="A104" s="14"/>
      <c r="B104" s="14" t="s">
        <v>127</v>
      </c>
      <c r="C104" s="13">
        <v>197166</v>
      </c>
      <c r="D104" s="13">
        <v>7767</v>
      </c>
      <c r="E104" s="13">
        <v>6119456</v>
      </c>
      <c r="F104" s="13">
        <v>4594276</v>
      </c>
      <c r="G104" s="13">
        <f t="shared" ref="G104:L104" si="144">G103</f>
        <v>10918665</v>
      </c>
      <c r="H104" s="23">
        <v>305</v>
      </c>
      <c r="I104" s="23">
        <v>12</v>
      </c>
      <c r="J104" s="23">
        <v>9459</v>
      </c>
      <c r="K104" s="23">
        <v>7101</v>
      </c>
      <c r="L104" s="23">
        <f t="shared" si="144"/>
        <v>16877</v>
      </c>
    </row>
    <row r="105" spans="1:12" s="15" customFormat="1">
      <c r="A105" s="12">
        <v>50</v>
      </c>
      <c r="B105" s="34" t="s">
        <v>57</v>
      </c>
      <c r="C105" s="8">
        <v>14023</v>
      </c>
      <c r="D105" s="8">
        <v>18363</v>
      </c>
      <c r="E105" s="8">
        <v>908421</v>
      </c>
      <c r="F105" s="8">
        <v>1124507</v>
      </c>
      <c r="G105" s="8">
        <f t="shared" ref="G105" si="145">SUM(C105:F105)</f>
        <v>2065314</v>
      </c>
      <c r="H105" s="9">
        <v>22</v>
      </c>
      <c r="I105" s="9">
        <v>28</v>
      </c>
      <c r="J105" s="9">
        <v>1404</v>
      </c>
      <c r="K105" s="9">
        <v>1738</v>
      </c>
      <c r="L105" s="9">
        <f t="shared" ref="L105" si="146">SUM(H105:K105)</f>
        <v>3192</v>
      </c>
    </row>
    <row r="106" spans="1:12" s="15" customFormat="1">
      <c r="A106" s="14"/>
      <c r="B106" s="14" t="s">
        <v>128</v>
      </c>
      <c r="C106" s="13">
        <v>14023</v>
      </c>
      <c r="D106" s="13">
        <v>18363</v>
      </c>
      <c r="E106" s="13">
        <v>908421</v>
      </c>
      <c r="F106" s="13">
        <v>1124507</v>
      </c>
      <c r="G106" s="13">
        <f t="shared" ref="G106:L106" si="147">G105</f>
        <v>2065314</v>
      </c>
      <c r="H106" s="23">
        <v>22</v>
      </c>
      <c r="I106" s="23">
        <v>28</v>
      </c>
      <c r="J106" s="23">
        <v>1404</v>
      </c>
      <c r="K106" s="23">
        <v>1738</v>
      </c>
      <c r="L106" s="23">
        <f t="shared" si="147"/>
        <v>3192</v>
      </c>
    </row>
    <row r="107" spans="1:12" s="15" customFormat="1">
      <c r="A107" s="12">
        <v>51</v>
      </c>
      <c r="B107" s="34" t="s">
        <v>58</v>
      </c>
      <c r="C107" s="8">
        <v>114588</v>
      </c>
      <c r="D107" s="8">
        <v>0</v>
      </c>
      <c r="E107" s="8">
        <v>3293277</v>
      </c>
      <c r="F107" s="8">
        <v>1387737</v>
      </c>
      <c r="G107" s="8">
        <f t="shared" ref="G107" si="148">SUM(C107:F107)</f>
        <v>4795602</v>
      </c>
      <c r="H107" s="9">
        <v>177</v>
      </c>
      <c r="I107" s="9">
        <v>0</v>
      </c>
      <c r="J107" s="9">
        <v>5090</v>
      </c>
      <c r="K107" s="9">
        <v>2145</v>
      </c>
      <c r="L107" s="9">
        <f t="shared" ref="L107" si="149">SUM(H107:K107)</f>
        <v>7412</v>
      </c>
    </row>
    <row r="108" spans="1:12" s="15" customFormat="1">
      <c r="A108" s="14"/>
      <c r="B108" s="14" t="s">
        <v>129</v>
      </c>
      <c r="C108" s="13">
        <v>114588</v>
      </c>
      <c r="D108" s="13">
        <v>0</v>
      </c>
      <c r="E108" s="13">
        <v>3293277</v>
      </c>
      <c r="F108" s="13">
        <v>1387737</v>
      </c>
      <c r="G108" s="13">
        <f t="shared" ref="G108:L108" si="150">G107</f>
        <v>4795602</v>
      </c>
      <c r="H108" s="23">
        <v>177</v>
      </c>
      <c r="I108" s="23">
        <v>0</v>
      </c>
      <c r="J108" s="23">
        <v>5090</v>
      </c>
      <c r="K108" s="23">
        <v>2145</v>
      </c>
      <c r="L108" s="23">
        <f t="shared" si="150"/>
        <v>7412</v>
      </c>
    </row>
    <row r="109" spans="1:12" s="15" customFormat="1">
      <c r="A109" s="12">
        <v>52</v>
      </c>
      <c r="B109" s="34" t="s">
        <v>59</v>
      </c>
      <c r="C109" s="8">
        <v>287983</v>
      </c>
      <c r="D109" s="8">
        <v>0</v>
      </c>
      <c r="E109" s="8">
        <v>1459723</v>
      </c>
      <c r="F109" s="8">
        <v>678847</v>
      </c>
      <c r="G109" s="8">
        <f t="shared" ref="G109" si="151">SUM(C109:F109)</f>
        <v>2426553</v>
      </c>
      <c r="H109" s="9">
        <v>445</v>
      </c>
      <c r="I109" s="9">
        <v>0</v>
      </c>
      <c r="J109" s="9">
        <v>2256</v>
      </c>
      <c r="K109" s="9">
        <v>1049</v>
      </c>
      <c r="L109" s="9">
        <f t="shared" ref="L109" si="152">SUM(H109:K109)</f>
        <v>3750</v>
      </c>
    </row>
    <row r="110" spans="1:12" s="15" customFormat="1">
      <c r="A110" s="14"/>
      <c r="B110" s="14" t="s">
        <v>130</v>
      </c>
      <c r="C110" s="13">
        <v>287983</v>
      </c>
      <c r="D110" s="13">
        <v>0</v>
      </c>
      <c r="E110" s="13">
        <v>1459723</v>
      </c>
      <c r="F110" s="13">
        <v>678847</v>
      </c>
      <c r="G110" s="13">
        <f t="shared" ref="G110:L110" si="153">G109</f>
        <v>2426553</v>
      </c>
      <c r="H110" s="23">
        <v>445</v>
      </c>
      <c r="I110" s="23">
        <v>0</v>
      </c>
      <c r="J110" s="23">
        <v>2256</v>
      </c>
      <c r="K110" s="23">
        <v>1049</v>
      </c>
      <c r="L110" s="23">
        <f t="shared" si="153"/>
        <v>3750</v>
      </c>
    </row>
    <row r="111" spans="1:12" s="15" customFormat="1">
      <c r="A111" s="12">
        <v>53</v>
      </c>
      <c r="B111" s="34" t="s">
        <v>60</v>
      </c>
      <c r="C111" s="8">
        <v>13236</v>
      </c>
      <c r="D111" s="8">
        <v>24249</v>
      </c>
      <c r="E111" s="8">
        <v>2224702</v>
      </c>
      <c r="F111" s="8">
        <v>1255170</v>
      </c>
      <c r="G111" s="8">
        <f t="shared" ref="G111" si="154">SUM(C111:F111)</f>
        <v>3517357</v>
      </c>
      <c r="H111" s="9">
        <v>20</v>
      </c>
      <c r="I111" s="9">
        <v>37</v>
      </c>
      <c r="J111" s="9">
        <v>3439</v>
      </c>
      <c r="K111" s="9">
        <v>1940</v>
      </c>
      <c r="L111" s="9">
        <f t="shared" ref="L111" si="155">SUM(H111:K111)</f>
        <v>5436</v>
      </c>
    </row>
    <row r="112" spans="1:12" s="15" customFormat="1">
      <c r="A112" s="14"/>
      <c r="B112" s="14" t="s">
        <v>131</v>
      </c>
      <c r="C112" s="13">
        <v>13236</v>
      </c>
      <c r="D112" s="13">
        <v>24249</v>
      </c>
      <c r="E112" s="13">
        <v>2224702</v>
      </c>
      <c r="F112" s="13">
        <v>1255170</v>
      </c>
      <c r="G112" s="13">
        <f t="shared" ref="G112:L112" si="156">G111</f>
        <v>3517357</v>
      </c>
      <c r="H112" s="23">
        <v>20</v>
      </c>
      <c r="I112" s="23">
        <v>37</v>
      </c>
      <c r="J112" s="23">
        <v>3439</v>
      </c>
      <c r="K112" s="23">
        <v>1940</v>
      </c>
      <c r="L112" s="23">
        <f t="shared" si="156"/>
        <v>5436</v>
      </c>
    </row>
    <row r="113" spans="1:12" s="15" customFormat="1">
      <c r="A113" s="12">
        <v>54</v>
      </c>
      <c r="B113" s="34" t="s">
        <v>61</v>
      </c>
      <c r="C113" s="8">
        <v>0</v>
      </c>
      <c r="D113" s="8">
        <v>0</v>
      </c>
      <c r="E113" s="8">
        <v>147719</v>
      </c>
      <c r="F113" s="8">
        <v>204614</v>
      </c>
      <c r="G113" s="8">
        <f t="shared" ref="G113" si="157">SUM(C113:F113)</f>
        <v>352333</v>
      </c>
      <c r="H113" s="9">
        <v>0</v>
      </c>
      <c r="I113" s="9">
        <v>0</v>
      </c>
      <c r="J113" s="9">
        <v>228</v>
      </c>
      <c r="K113" s="9">
        <v>316</v>
      </c>
      <c r="L113" s="9">
        <f t="shared" ref="L113" si="158">SUM(H113:K113)</f>
        <v>544</v>
      </c>
    </row>
    <row r="114" spans="1:12" s="15" customFormat="1">
      <c r="A114" s="14"/>
      <c r="B114" s="14" t="s">
        <v>132</v>
      </c>
      <c r="C114" s="13">
        <v>0</v>
      </c>
      <c r="D114" s="13">
        <v>0</v>
      </c>
      <c r="E114" s="13">
        <v>147719</v>
      </c>
      <c r="F114" s="13">
        <v>204614</v>
      </c>
      <c r="G114" s="13">
        <f t="shared" ref="G114:L114" si="159">G113</f>
        <v>352333</v>
      </c>
      <c r="H114" s="23">
        <v>0</v>
      </c>
      <c r="I114" s="23">
        <v>0</v>
      </c>
      <c r="J114" s="23">
        <v>228</v>
      </c>
      <c r="K114" s="23">
        <v>316</v>
      </c>
      <c r="L114" s="23">
        <f t="shared" si="159"/>
        <v>544</v>
      </c>
    </row>
    <row r="115" spans="1:12" s="15" customFormat="1">
      <c r="A115" s="12">
        <v>55</v>
      </c>
      <c r="B115" s="34" t="s">
        <v>62</v>
      </c>
      <c r="C115" s="8">
        <v>1373686</v>
      </c>
      <c r="D115" s="8">
        <v>0</v>
      </c>
      <c r="E115" s="8">
        <v>5442174</v>
      </c>
      <c r="F115" s="8">
        <v>1205443</v>
      </c>
      <c r="G115" s="8">
        <f t="shared" ref="G115" si="160">SUM(C115:F115)</f>
        <v>8021303</v>
      </c>
      <c r="H115" s="9">
        <v>2123</v>
      </c>
      <c r="I115" s="9">
        <v>0</v>
      </c>
      <c r="J115" s="9">
        <v>8412</v>
      </c>
      <c r="K115" s="9">
        <v>1863</v>
      </c>
      <c r="L115" s="9">
        <f t="shared" ref="L115" si="161">SUM(H115:K115)</f>
        <v>12398</v>
      </c>
    </row>
    <row r="116" spans="1:12" s="15" customFormat="1">
      <c r="A116" s="14"/>
      <c r="B116" s="14" t="s">
        <v>76</v>
      </c>
      <c r="C116" s="13">
        <v>1373686</v>
      </c>
      <c r="D116" s="13">
        <v>0</v>
      </c>
      <c r="E116" s="13">
        <v>5442174</v>
      </c>
      <c r="F116" s="13">
        <v>1205443</v>
      </c>
      <c r="G116" s="13">
        <f t="shared" ref="G116:L116" si="162">G115</f>
        <v>8021303</v>
      </c>
      <c r="H116" s="23">
        <v>2123</v>
      </c>
      <c r="I116" s="23">
        <v>0</v>
      </c>
      <c r="J116" s="23">
        <v>8412</v>
      </c>
      <c r="K116" s="23">
        <v>1863</v>
      </c>
      <c r="L116" s="23">
        <f t="shared" si="162"/>
        <v>12398</v>
      </c>
    </row>
    <row r="117" spans="1:12" s="15" customFormat="1" ht="24" customHeight="1">
      <c r="A117" s="12">
        <v>56</v>
      </c>
      <c r="B117" s="34" t="s">
        <v>63</v>
      </c>
      <c r="C117" s="8">
        <v>751563</v>
      </c>
      <c r="D117" s="8">
        <v>0</v>
      </c>
      <c r="E117" s="8">
        <v>2966605</v>
      </c>
      <c r="F117" s="8">
        <v>2753629</v>
      </c>
      <c r="G117" s="8">
        <f t="shared" ref="G117" si="163">SUM(C117:F117)</f>
        <v>6471797</v>
      </c>
      <c r="H117" s="9">
        <v>1162</v>
      </c>
      <c r="I117" s="9">
        <v>0</v>
      </c>
      <c r="J117" s="9">
        <v>4585</v>
      </c>
      <c r="K117" s="9">
        <v>4256</v>
      </c>
      <c r="L117" s="9">
        <f t="shared" ref="L117" si="164">SUM(H117:K117)</f>
        <v>10003</v>
      </c>
    </row>
    <row r="118" spans="1:12" s="15" customFormat="1">
      <c r="A118" s="14"/>
      <c r="B118" s="14" t="s">
        <v>85</v>
      </c>
      <c r="C118" s="13">
        <v>751563</v>
      </c>
      <c r="D118" s="13">
        <v>0</v>
      </c>
      <c r="E118" s="13">
        <v>2966605</v>
      </c>
      <c r="F118" s="13">
        <v>2753629</v>
      </c>
      <c r="G118" s="13">
        <f t="shared" ref="G118:L118" si="165">G117</f>
        <v>6471797</v>
      </c>
      <c r="H118" s="23">
        <v>1162</v>
      </c>
      <c r="I118" s="23">
        <v>0</v>
      </c>
      <c r="J118" s="23">
        <v>4585</v>
      </c>
      <c r="K118" s="23">
        <v>4256</v>
      </c>
      <c r="L118" s="23">
        <f t="shared" si="165"/>
        <v>10003</v>
      </c>
    </row>
    <row r="119" spans="1:12" s="15" customFormat="1">
      <c r="A119" s="12">
        <v>57</v>
      </c>
      <c r="B119" s="34" t="s">
        <v>64</v>
      </c>
      <c r="C119" s="8">
        <v>657889</v>
      </c>
      <c r="D119" s="8">
        <v>0</v>
      </c>
      <c r="E119" s="8">
        <v>1953881</v>
      </c>
      <c r="F119" s="8">
        <v>1850705</v>
      </c>
      <c r="G119" s="8">
        <f t="shared" ref="G119" si="166">SUM(C119:F119)</f>
        <v>4462475</v>
      </c>
      <c r="H119" s="9">
        <v>1017</v>
      </c>
      <c r="I119" s="9">
        <v>0</v>
      </c>
      <c r="J119" s="9">
        <v>3020</v>
      </c>
      <c r="K119" s="9">
        <v>2861</v>
      </c>
      <c r="L119" s="9">
        <f t="shared" ref="L119" si="167">SUM(H119:K119)</f>
        <v>6898</v>
      </c>
    </row>
    <row r="120" spans="1:12" s="15" customFormat="1">
      <c r="A120" s="14"/>
      <c r="B120" s="14" t="s">
        <v>133</v>
      </c>
      <c r="C120" s="13">
        <v>657889</v>
      </c>
      <c r="D120" s="13">
        <v>0</v>
      </c>
      <c r="E120" s="13">
        <v>1953881</v>
      </c>
      <c r="F120" s="13">
        <v>1850705</v>
      </c>
      <c r="G120" s="13">
        <f t="shared" ref="G120:L120" si="168">G119</f>
        <v>4462475</v>
      </c>
      <c r="H120" s="23">
        <v>1017</v>
      </c>
      <c r="I120" s="23">
        <v>0</v>
      </c>
      <c r="J120" s="23">
        <v>3020</v>
      </c>
      <c r="K120" s="23">
        <v>2861</v>
      </c>
      <c r="L120" s="23">
        <f t="shared" si="168"/>
        <v>6898</v>
      </c>
    </row>
    <row r="121" spans="1:12" s="15" customFormat="1">
      <c r="A121" s="12">
        <v>58</v>
      </c>
      <c r="B121" s="34" t="s">
        <v>65</v>
      </c>
      <c r="C121" s="8">
        <v>114337</v>
      </c>
      <c r="D121" s="8">
        <v>0</v>
      </c>
      <c r="E121" s="8">
        <v>1744143</v>
      </c>
      <c r="F121" s="8">
        <v>881026</v>
      </c>
      <c r="G121" s="8">
        <f t="shared" ref="G121" si="169">SUM(C121:F121)</f>
        <v>2739506</v>
      </c>
      <c r="H121" s="9">
        <v>177</v>
      </c>
      <c r="I121" s="9">
        <v>0</v>
      </c>
      <c r="J121" s="9">
        <v>2696</v>
      </c>
      <c r="K121" s="9">
        <v>1362</v>
      </c>
      <c r="L121" s="9">
        <f t="shared" ref="L121" si="170">SUM(H121:K121)</f>
        <v>4235</v>
      </c>
    </row>
    <row r="122" spans="1:12" s="15" customFormat="1">
      <c r="A122" s="14"/>
      <c r="B122" s="14" t="s">
        <v>134</v>
      </c>
      <c r="C122" s="13">
        <v>114337</v>
      </c>
      <c r="D122" s="13">
        <v>0</v>
      </c>
      <c r="E122" s="13">
        <v>1744143</v>
      </c>
      <c r="F122" s="13">
        <v>881026</v>
      </c>
      <c r="G122" s="13">
        <f t="shared" ref="G122:L122" si="171">G121</f>
        <v>2739506</v>
      </c>
      <c r="H122" s="23">
        <v>177</v>
      </c>
      <c r="I122" s="23">
        <v>0</v>
      </c>
      <c r="J122" s="23">
        <v>2696</v>
      </c>
      <c r="K122" s="23">
        <v>1362</v>
      </c>
      <c r="L122" s="23">
        <f t="shared" si="171"/>
        <v>4235</v>
      </c>
    </row>
    <row r="123" spans="1:12" s="15" customFormat="1">
      <c r="A123" s="10">
        <v>59</v>
      </c>
      <c r="B123" s="17" t="s">
        <v>66</v>
      </c>
      <c r="C123" s="8">
        <v>5771</v>
      </c>
      <c r="D123" s="8">
        <v>71044</v>
      </c>
      <c r="E123" s="8">
        <v>3465684</v>
      </c>
      <c r="F123" s="8">
        <v>885976</v>
      </c>
      <c r="G123" s="8">
        <f t="shared" ref="G123" si="172">SUM(C123:F123)</f>
        <v>4428475</v>
      </c>
      <c r="H123" s="9">
        <v>9</v>
      </c>
      <c r="I123" s="9">
        <v>110</v>
      </c>
      <c r="J123" s="9">
        <v>5357</v>
      </c>
      <c r="K123" s="9">
        <v>1369</v>
      </c>
      <c r="L123" s="9">
        <f t="shared" ref="L123" si="173">SUM(H123:K123)</f>
        <v>6845</v>
      </c>
    </row>
    <row r="124" spans="1:12" s="15" customFormat="1">
      <c r="A124" s="14"/>
      <c r="B124" s="14" t="s">
        <v>85</v>
      </c>
      <c r="C124" s="13">
        <v>5771</v>
      </c>
      <c r="D124" s="13">
        <v>71044</v>
      </c>
      <c r="E124" s="13">
        <v>3465684</v>
      </c>
      <c r="F124" s="13">
        <v>885976</v>
      </c>
      <c r="G124" s="13">
        <f t="shared" ref="G124:L124" si="174">G123</f>
        <v>4428475</v>
      </c>
      <c r="H124" s="23">
        <v>9</v>
      </c>
      <c r="I124" s="23">
        <v>110</v>
      </c>
      <c r="J124" s="23">
        <v>5357</v>
      </c>
      <c r="K124" s="23">
        <v>1369</v>
      </c>
      <c r="L124" s="23">
        <f t="shared" si="174"/>
        <v>6845</v>
      </c>
    </row>
    <row r="125" spans="1:12" s="15" customFormat="1">
      <c r="A125" s="27">
        <v>60</v>
      </c>
      <c r="B125" s="28" t="s">
        <v>67</v>
      </c>
      <c r="C125" s="8">
        <v>647327</v>
      </c>
      <c r="D125" s="8">
        <v>0</v>
      </c>
      <c r="E125" s="8">
        <v>3857279</v>
      </c>
      <c r="F125" s="8">
        <v>2498405</v>
      </c>
      <c r="G125" s="8">
        <f t="shared" ref="G125" si="175">SUM(C125:F125)</f>
        <v>7003011</v>
      </c>
      <c r="H125" s="9">
        <v>1001</v>
      </c>
      <c r="I125" s="9">
        <v>0</v>
      </c>
      <c r="J125" s="9">
        <v>5962</v>
      </c>
      <c r="K125" s="9">
        <v>3862</v>
      </c>
      <c r="L125" s="9">
        <f t="shared" ref="L125" si="176">SUM(H125:K125)</f>
        <v>10825</v>
      </c>
    </row>
    <row r="126" spans="1:12" s="15" customFormat="1">
      <c r="A126" s="38"/>
      <c r="B126" s="39" t="s">
        <v>135</v>
      </c>
      <c r="C126" s="13">
        <v>647327</v>
      </c>
      <c r="D126" s="13">
        <v>0</v>
      </c>
      <c r="E126" s="13">
        <v>3857279</v>
      </c>
      <c r="F126" s="13">
        <v>2498405</v>
      </c>
      <c r="G126" s="13">
        <f t="shared" ref="G126:L126" si="177">G125</f>
        <v>7003011</v>
      </c>
      <c r="H126" s="23">
        <v>1001</v>
      </c>
      <c r="I126" s="23">
        <v>0</v>
      </c>
      <c r="J126" s="23">
        <v>5962</v>
      </c>
      <c r="K126" s="23">
        <v>3862</v>
      </c>
      <c r="L126" s="23">
        <f t="shared" si="177"/>
        <v>10825</v>
      </c>
    </row>
    <row r="127" spans="1:12" s="15" customFormat="1">
      <c r="A127" s="18">
        <v>61</v>
      </c>
      <c r="B127" s="19" t="s">
        <v>68</v>
      </c>
      <c r="C127" s="8">
        <v>618328</v>
      </c>
      <c r="D127" s="8">
        <v>0</v>
      </c>
      <c r="E127" s="8">
        <v>802641</v>
      </c>
      <c r="F127" s="8">
        <v>677766</v>
      </c>
      <c r="G127" s="8">
        <f t="shared" ref="G127" si="178">SUM(C127:F127)</f>
        <v>2098735</v>
      </c>
      <c r="H127" s="9">
        <v>956</v>
      </c>
      <c r="I127" s="9">
        <v>0</v>
      </c>
      <c r="J127" s="9">
        <v>1241</v>
      </c>
      <c r="K127" s="9">
        <v>1048</v>
      </c>
      <c r="L127" s="9">
        <f t="shared" ref="L127" si="179">SUM(H127:K127)</f>
        <v>3245</v>
      </c>
    </row>
    <row r="128" spans="1:12" s="15" customFormat="1" ht="15.75" customHeight="1">
      <c r="A128" s="40"/>
      <c r="B128" s="41" t="s">
        <v>136</v>
      </c>
      <c r="C128" s="13">
        <v>618328</v>
      </c>
      <c r="D128" s="13">
        <v>0</v>
      </c>
      <c r="E128" s="13">
        <v>802641</v>
      </c>
      <c r="F128" s="13">
        <v>677766</v>
      </c>
      <c r="G128" s="13">
        <f t="shared" ref="G128:L128" si="180">G127</f>
        <v>2098735</v>
      </c>
      <c r="H128" s="23">
        <v>956</v>
      </c>
      <c r="I128" s="23">
        <v>0</v>
      </c>
      <c r="J128" s="23">
        <v>1241</v>
      </c>
      <c r="K128" s="23">
        <v>1048</v>
      </c>
      <c r="L128" s="23">
        <f t="shared" si="180"/>
        <v>3245</v>
      </c>
    </row>
    <row r="129" spans="1:12" s="15" customFormat="1">
      <c r="A129" s="20">
        <v>62</v>
      </c>
      <c r="B129" s="17" t="e">
        <f>#REF!</f>
        <v>#REF!</v>
      </c>
      <c r="C129" s="8">
        <v>0</v>
      </c>
      <c r="D129" s="8">
        <v>0</v>
      </c>
      <c r="E129" s="8">
        <v>340386</v>
      </c>
      <c r="F129" s="8">
        <v>68214</v>
      </c>
      <c r="G129" s="8">
        <f t="shared" ref="G129" si="181">SUM(C129:F129)</f>
        <v>408600</v>
      </c>
      <c r="H129" s="9">
        <v>0</v>
      </c>
      <c r="I129" s="9">
        <v>0</v>
      </c>
      <c r="J129" s="9">
        <v>526</v>
      </c>
      <c r="K129" s="9">
        <v>105</v>
      </c>
      <c r="L129" s="9">
        <f t="shared" ref="L129" si="182">SUM(H129:K129)</f>
        <v>631</v>
      </c>
    </row>
    <row r="130" spans="1:12" s="15" customFormat="1">
      <c r="A130" s="14"/>
      <c r="B130" s="14" t="s">
        <v>85</v>
      </c>
      <c r="C130" s="13">
        <v>0</v>
      </c>
      <c r="D130" s="13">
        <v>0</v>
      </c>
      <c r="E130" s="13">
        <v>340386</v>
      </c>
      <c r="F130" s="13">
        <v>68214</v>
      </c>
      <c r="G130" s="13">
        <f t="shared" ref="G130:L130" si="183">G129</f>
        <v>408600</v>
      </c>
      <c r="H130" s="23">
        <v>0</v>
      </c>
      <c r="I130" s="23">
        <v>0</v>
      </c>
      <c r="J130" s="23">
        <v>526</v>
      </c>
      <c r="K130" s="23">
        <v>105</v>
      </c>
      <c r="L130" s="23">
        <f t="shared" si="183"/>
        <v>631</v>
      </c>
    </row>
    <row r="131" spans="1:12" s="15" customFormat="1">
      <c r="A131" s="20">
        <v>63</v>
      </c>
      <c r="B131" s="21" t="s">
        <v>69</v>
      </c>
      <c r="C131" s="8">
        <v>1124513</v>
      </c>
      <c r="D131" s="8">
        <v>0</v>
      </c>
      <c r="E131" s="8">
        <v>2314902</v>
      </c>
      <c r="F131" s="8">
        <v>1943724</v>
      </c>
      <c r="G131" s="8">
        <f t="shared" ref="G131" si="184">SUM(C131:F131)</f>
        <v>5383139</v>
      </c>
      <c r="H131" s="9">
        <v>1738</v>
      </c>
      <c r="I131" s="9">
        <v>0</v>
      </c>
      <c r="J131" s="9">
        <v>3578</v>
      </c>
      <c r="K131" s="9">
        <v>3004</v>
      </c>
      <c r="L131" s="9">
        <f t="shared" ref="L131" si="185">SUM(H131:K131)</f>
        <v>8320</v>
      </c>
    </row>
    <row r="132" spans="1:12" s="15" customFormat="1">
      <c r="A132" s="42"/>
      <c r="B132" s="43" t="s">
        <v>137</v>
      </c>
      <c r="C132" s="13">
        <v>1124513</v>
      </c>
      <c r="D132" s="13">
        <v>0</v>
      </c>
      <c r="E132" s="13">
        <v>2314902</v>
      </c>
      <c r="F132" s="13">
        <v>1943724</v>
      </c>
      <c r="G132" s="13">
        <f t="shared" ref="G132:L132" si="186">G131</f>
        <v>5383139</v>
      </c>
      <c r="H132" s="23">
        <v>1738</v>
      </c>
      <c r="I132" s="23">
        <v>0</v>
      </c>
      <c r="J132" s="23">
        <v>3578</v>
      </c>
      <c r="K132" s="23">
        <v>3004</v>
      </c>
      <c r="L132" s="23">
        <f t="shared" si="186"/>
        <v>8320</v>
      </c>
    </row>
    <row r="133" spans="1:12" s="15" customFormat="1">
      <c r="A133" s="29"/>
      <c r="B133" s="22" t="s">
        <v>70</v>
      </c>
      <c r="C133" s="44">
        <f t="shared" ref="C133:L133" si="187">C7+C9+C11+C13+C15+C17+C19+C21+C23+C25+C27+C29+C31+C33+C35+C37+C39+C41+C43+C45+C47+C49+C51+C53+C55+C57+C59+C61+C63+C65+C67+C69+C71+C77+C79+C81+C83+C85+C87+C89+C91+C93+C95+C97+C99+C101+C103+C105+C107+C109+C111+C113+C115+C117+C119+C121+C123+C125+C127+C131+C75+C73+C129</f>
        <v>38798754</v>
      </c>
      <c r="D133" s="44">
        <f t="shared" si="187"/>
        <v>3069223</v>
      </c>
      <c r="E133" s="44">
        <f t="shared" si="187"/>
        <v>150156213</v>
      </c>
      <c r="F133" s="44">
        <f t="shared" si="187"/>
        <v>83112405</v>
      </c>
      <c r="G133" s="44">
        <f t="shared" si="187"/>
        <v>275136595</v>
      </c>
      <c r="H133" s="44">
        <f t="shared" si="187"/>
        <v>59974</v>
      </c>
      <c r="I133" s="44">
        <f t="shared" si="187"/>
        <v>4744</v>
      </c>
      <c r="J133" s="44">
        <f t="shared" si="187"/>
        <v>232097</v>
      </c>
      <c r="K133" s="44">
        <f t="shared" si="187"/>
        <v>128464</v>
      </c>
      <c r="L133" s="44">
        <f t="shared" si="187"/>
        <v>425279</v>
      </c>
    </row>
    <row r="134" spans="1:12" s="15" customForma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s="15" customForma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s="15" customFormat="1">
      <c r="A136" s="1"/>
      <c r="B136" s="1"/>
      <c r="C136" s="1" t="s">
        <v>77</v>
      </c>
      <c r="D136" s="1"/>
      <c r="E136" s="1"/>
      <c r="F136" s="1"/>
      <c r="G136" s="1"/>
      <c r="H136" s="1"/>
      <c r="I136" s="1"/>
      <c r="J136" s="1"/>
      <c r="K136" s="1"/>
      <c r="L136" s="1"/>
    </row>
    <row r="137" spans="1:12" s="15" customForma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s="15" customForma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s="15" customFormat="1"/>
    <row r="140" spans="1:12" s="15" customFormat="1"/>
    <row r="141" spans="1:12" s="15" customFormat="1"/>
    <row r="142" spans="1:12" s="15" customFormat="1"/>
    <row r="143" spans="1:12" s="15" customFormat="1"/>
    <row r="144" spans="1:12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pans="1:13" s="15" customFormat="1"/>
    <row r="210" spans="1:13" s="15" customFormat="1"/>
    <row r="211" spans="1:13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</row>
    <row r="212" spans="1:13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</row>
    <row r="213" spans="1:13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</row>
    <row r="214" spans="1:13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</row>
    <row r="215" spans="1:13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</row>
    <row r="216" spans="1:13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</row>
    <row r="217" spans="1:13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</row>
    <row r="218" spans="1:13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</row>
    <row r="219" spans="1:13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</row>
    <row r="220" spans="1:13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</row>
    <row r="221" spans="1:13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</row>
    <row r="222" spans="1:13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</row>
    <row r="223" spans="1:1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</row>
    <row r="224" spans="1:13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</row>
    <row r="225" spans="1:13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</row>
    <row r="226" spans="1:13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</row>
    <row r="228" spans="1:13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</row>
    <row r="229" spans="1:13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</row>
    <row r="230" spans="1:13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</row>
    <row r="231" spans="1:13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</row>
    <row r="232" spans="1:13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</row>
    <row r="233" spans="1:1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</row>
    <row r="234" spans="1:13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</row>
    <row r="235" spans="1:13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</row>
    <row r="236" spans="1:13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</row>
    <row r="237" spans="1:13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9"/>
  <sheetViews>
    <sheetView zoomScale="90" zoomScaleNormal="90" workbookViewId="0">
      <pane xSplit="1" ySplit="6" topLeftCell="B109" activePane="bottomRight" state="frozen"/>
      <selection pane="topRight" activeCell="I1" sqref="I1"/>
      <selection pane="bottomLeft" activeCell="A29" sqref="A29"/>
      <selection pane="bottomRight" activeCell="L147" sqref="L147"/>
    </sheetView>
  </sheetViews>
  <sheetFormatPr defaultColWidth="9" defaultRowHeight="15"/>
  <cols>
    <col min="1" max="1" width="4.5703125" style="1" customWidth="1"/>
    <col min="2" max="2" width="58.140625" style="1" customWidth="1"/>
    <col min="3" max="12" width="12.7109375" style="1" customWidth="1"/>
    <col min="13" max="16384" width="9" style="1"/>
  </cols>
  <sheetData>
    <row r="1" spans="1:13" ht="15.75"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30"/>
    </row>
    <row r="2" spans="1:13" ht="15.75">
      <c r="B2" s="58" t="s">
        <v>140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30"/>
    </row>
    <row r="3" spans="1:13">
      <c r="C3" s="2" t="s">
        <v>1</v>
      </c>
      <c r="D3" s="3"/>
      <c r="E3" s="3"/>
      <c r="F3" s="3"/>
      <c r="G3" s="3"/>
      <c r="H3" s="4"/>
      <c r="M3" s="5"/>
    </row>
    <row r="4" spans="1:13" ht="15" customHeight="1">
      <c r="A4" s="59" t="s">
        <v>2</v>
      </c>
      <c r="B4" s="60" t="s">
        <v>3</v>
      </c>
      <c r="C4" s="61" t="s">
        <v>4</v>
      </c>
      <c r="D4" s="61"/>
      <c r="E4" s="61"/>
      <c r="F4" s="61"/>
      <c r="G4" s="61"/>
      <c r="H4" s="61" t="s">
        <v>5</v>
      </c>
      <c r="I4" s="61"/>
      <c r="J4" s="61"/>
      <c r="K4" s="61"/>
      <c r="L4" s="61"/>
    </row>
    <row r="5" spans="1:13">
      <c r="A5" s="59"/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3">
      <c r="A6" s="59"/>
      <c r="B6" s="60"/>
      <c r="C6" s="31" t="s">
        <v>6</v>
      </c>
      <c r="D6" s="31" t="s">
        <v>7</v>
      </c>
      <c r="E6" s="31" t="s">
        <v>8</v>
      </c>
      <c r="F6" s="31" t="s">
        <v>9</v>
      </c>
      <c r="G6" s="48" t="s">
        <v>10</v>
      </c>
      <c r="H6" s="48" t="s">
        <v>6</v>
      </c>
      <c r="I6" s="48" t="s">
        <v>7</v>
      </c>
      <c r="J6" s="48" t="s">
        <v>8</v>
      </c>
      <c r="K6" s="48" t="s">
        <v>9</v>
      </c>
      <c r="L6" s="48" t="s">
        <v>10</v>
      </c>
    </row>
    <row r="7" spans="1:13" s="15" customFormat="1">
      <c r="A7" s="6">
        <v>1</v>
      </c>
      <c r="B7" s="7" t="s">
        <v>78</v>
      </c>
      <c r="C7" s="8">
        <v>101437</v>
      </c>
      <c r="D7" s="8">
        <v>0</v>
      </c>
      <c r="E7" s="8">
        <v>137469</v>
      </c>
      <c r="F7" s="8">
        <v>0</v>
      </c>
      <c r="G7" s="8">
        <f>SUM(C7:F7)</f>
        <v>238906</v>
      </c>
      <c r="H7" s="9">
        <v>156.79106182795698</v>
      </c>
      <c r="I7" s="9" t="s">
        <v>86</v>
      </c>
      <c r="J7" s="9">
        <v>212.48568548387095</v>
      </c>
      <c r="K7" s="9" t="s">
        <v>86</v>
      </c>
      <c r="L7" s="9">
        <f>SUM(H7:K7)</f>
        <v>369.27674731182793</v>
      </c>
    </row>
    <row r="8" spans="1:13" s="15" customFormat="1">
      <c r="A8" s="32"/>
      <c r="B8" s="33" t="s">
        <v>88</v>
      </c>
      <c r="C8" s="13">
        <v>101437</v>
      </c>
      <c r="D8" s="13">
        <v>0</v>
      </c>
      <c r="E8" s="13">
        <v>137469</v>
      </c>
      <c r="F8" s="13">
        <v>0</v>
      </c>
      <c r="G8" s="13">
        <f>G7</f>
        <v>238906</v>
      </c>
      <c r="H8" s="23">
        <v>156.79106182795698</v>
      </c>
      <c r="I8" s="23" t="s">
        <v>86</v>
      </c>
      <c r="J8" s="23">
        <v>212.48568548387095</v>
      </c>
      <c r="K8" s="23" t="s">
        <v>86</v>
      </c>
      <c r="L8" s="23">
        <f t="shared" ref="L8" si="0">L7</f>
        <v>369.27674731182793</v>
      </c>
    </row>
    <row r="9" spans="1:13" s="15" customFormat="1">
      <c r="A9" s="6">
        <v>2</v>
      </c>
      <c r="B9" s="7" t="s">
        <v>11</v>
      </c>
      <c r="C9" s="8">
        <v>592325</v>
      </c>
      <c r="D9" s="8">
        <v>232318</v>
      </c>
      <c r="E9" s="8">
        <v>1644962</v>
      </c>
      <c r="F9" s="8">
        <v>512967</v>
      </c>
      <c r="G9" s="8">
        <f t="shared" ref="G9" si="1">SUM(C9:F9)</f>
        <v>2982572</v>
      </c>
      <c r="H9" s="9">
        <v>915.55611559139777</v>
      </c>
      <c r="I9" s="9">
        <v>359.0936827956989</v>
      </c>
      <c r="J9" s="9">
        <v>2542.6159946236553</v>
      </c>
      <c r="K9" s="9">
        <v>792.89254032258066</v>
      </c>
      <c r="L9" s="9">
        <f t="shared" ref="L9" si="2">SUM(H9:K9)</f>
        <v>4610.1583333333328</v>
      </c>
    </row>
    <row r="10" spans="1:13" s="15" customFormat="1">
      <c r="A10" s="32"/>
      <c r="B10" s="33" t="s">
        <v>89</v>
      </c>
      <c r="C10" s="13">
        <v>592325</v>
      </c>
      <c r="D10" s="13">
        <v>232318</v>
      </c>
      <c r="E10" s="13">
        <v>1644962</v>
      </c>
      <c r="F10" s="13">
        <v>512967</v>
      </c>
      <c r="G10" s="13">
        <f t="shared" ref="G10:L10" si="3">G9</f>
        <v>2982572</v>
      </c>
      <c r="H10" s="23">
        <v>915.55611559139777</v>
      </c>
      <c r="I10" s="23">
        <v>359.0936827956989</v>
      </c>
      <c r="J10" s="23">
        <v>2542.6159946236553</v>
      </c>
      <c r="K10" s="23">
        <v>792.89254032258066</v>
      </c>
      <c r="L10" s="23">
        <f t="shared" si="3"/>
        <v>4610.1583333333328</v>
      </c>
    </row>
    <row r="11" spans="1:13" s="15" customFormat="1">
      <c r="A11" s="10">
        <v>3</v>
      </c>
      <c r="B11" s="11" t="s">
        <v>12</v>
      </c>
      <c r="C11" s="8">
        <v>0</v>
      </c>
      <c r="D11" s="8">
        <v>0</v>
      </c>
      <c r="E11" s="8">
        <v>505954</v>
      </c>
      <c r="F11" s="8">
        <v>752847</v>
      </c>
      <c r="G11" s="8">
        <f t="shared" ref="G11" si="4">SUM(C11:F11)</f>
        <v>1258801</v>
      </c>
      <c r="H11" s="9" t="s">
        <v>86</v>
      </c>
      <c r="I11" s="9" t="s">
        <v>86</v>
      </c>
      <c r="J11" s="9">
        <v>782.05255376344076</v>
      </c>
      <c r="K11" s="9">
        <v>1163.6747983870966</v>
      </c>
      <c r="L11" s="9">
        <f t="shared" ref="L11" si="5">SUM(H11:K11)</f>
        <v>1945.7273521505374</v>
      </c>
    </row>
    <row r="12" spans="1:13" s="15" customFormat="1">
      <c r="A12" s="33"/>
      <c r="B12" s="33" t="s">
        <v>90</v>
      </c>
      <c r="C12" s="13">
        <v>0</v>
      </c>
      <c r="D12" s="13">
        <v>0</v>
      </c>
      <c r="E12" s="13">
        <v>505954</v>
      </c>
      <c r="F12" s="13">
        <v>752847</v>
      </c>
      <c r="G12" s="13">
        <f t="shared" ref="G12:L12" si="6">G11</f>
        <v>1258801</v>
      </c>
      <c r="H12" s="23" t="s">
        <v>86</v>
      </c>
      <c r="I12" s="23" t="s">
        <v>86</v>
      </c>
      <c r="J12" s="23">
        <v>782.05255376344076</v>
      </c>
      <c r="K12" s="23">
        <v>1163.6747983870966</v>
      </c>
      <c r="L12" s="23">
        <f t="shared" si="6"/>
        <v>1945.7273521505374</v>
      </c>
    </row>
    <row r="13" spans="1:13" s="15" customFormat="1">
      <c r="A13" s="12">
        <v>4</v>
      </c>
      <c r="B13" s="34" t="s">
        <v>13</v>
      </c>
      <c r="C13" s="8">
        <v>6430</v>
      </c>
      <c r="D13" s="8">
        <v>0</v>
      </c>
      <c r="E13" s="8">
        <v>1215552</v>
      </c>
      <c r="F13" s="8">
        <v>1501610</v>
      </c>
      <c r="G13" s="8">
        <f t="shared" ref="G13" si="7">SUM(C13:F13)</f>
        <v>2723592</v>
      </c>
      <c r="H13" s="9">
        <v>9.9388440860215042</v>
      </c>
      <c r="I13" s="9" t="s">
        <v>86</v>
      </c>
      <c r="J13" s="9">
        <v>1878.8774193548386</v>
      </c>
      <c r="K13" s="9">
        <v>2321.0369623655911</v>
      </c>
      <c r="L13" s="9">
        <f t="shared" ref="L13" si="8">SUM(H13:K13)</f>
        <v>4209.8532258064515</v>
      </c>
    </row>
    <row r="14" spans="1:13" s="15" customFormat="1">
      <c r="A14" s="33"/>
      <c r="B14" s="33" t="s">
        <v>91</v>
      </c>
      <c r="C14" s="13">
        <v>6430</v>
      </c>
      <c r="D14" s="13">
        <v>0</v>
      </c>
      <c r="E14" s="13">
        <v>1215552</v>
      </c>
      <c r="F14" s="13">
        <v>1501610</v>
      </c>
      <c r="G14" s="13">
        <f t="shared" ref="G14:L14" si="9">G13</f>
        <v>2723592</v>
      </c>
      <c r="H14" s="23">
        <v>9.9388440860215042</v>
      </c>
      <c r="I14" s="23" t="s">
        <v>86</v>
      </c>
      <c r="J14" s="23">
        <v>1878.8774193548386</v>
      </c>
      <c r="K14" s="23">
        <v>2321.0369623655911</v>
      </c>
      <c r="L14" s="23">
        <f t="shared" si="9"/>
        <v>4209.8532258064515</v>
      </c>
    </row>
    <row r="15" spans="1:13" s="15" customFormat="1">
      <c r="A15" s="12">
        <v>5</v>
      </c>
      <c r="B15" s="34" t="s">
        <v>14</v>
      </c>
      <c r="C15" s="8">
        <v>653110</v>
      </c>
      <c r="D15" s="8">
        <v>11930</v>
      </c>
      <c r="E15" s="8">
        <v>2293538</v>
      </c>
      <c r="F15" s="8">
        <v>1024286</v>
      </c>
      <c r="G15" s="8">
        <f t="shared" ref="G15" si="10">SUM(C15:F15)</f>
        <v>3982864</v>
      </c>
      <c r="H15" s="9">
        <v>1009.5114247311827</v>
      </c>
      <c r="I15" s="9">
        <v>18.440188172043008</v>
      </c>
      <c r="J15" s="9">
        <v>3545.1192204301074</v>
      </c>
      <c r="K15" s="9">
        <v>1583.2377688172041</v>
      </c>
      <c r="L15" s="9">
        <f t="shared" ref="L15" si="11">SUM(H15:K15)</f>
        <v>6156.3086021505369</v>
      </c>
    </row>
    <row r="16" spans="1:13" s="15" customFormat="1">
      <c r="A16" s="33"/>
      <c r="B16" s="33" t="s">
        <v>92</v>
      </c>
      <c r="C16" s="13">
        <v>653110</v>
      </c>
      <c r="D16" s="13">
        <v>11930</v>
      </c>
      <c r="E16" s="13">
        <v>2293538</v>
      </c>
      <c r="F16" s="13">
        <v>1024286</v>
      </c>
      <c r="G16" s="13">
        <f t="shared" ref="G16:L16" si="12">G15</f>
        <v>3982864</v>
      </c>
      <c r="H16" s="23">
        <v>1009.5114247311827</v>
      </c>
      <c r="I16" s="23">
        <v>18.440188172043008</v>
      </c>
      <c r="J16" s="23">
        <v>3545.1192204301074</v>
      </c>
      <c r="K16" s="23">
        <v>1583.2377688172041</v>
      </c>
      <c r="L16" s="23">
        <f t="shared" si="12"/>
        <v>6156.3086021505369</v>
      </c>
    </row>
    <row r="17" spans="1:12" s="15" customFormat="1">
      <c r="A17" s="12">
        <v>6</v>
      </c>
      <c r="B17" s="34" t="s">
        <v>15</v>
      </c>
      <c r="C17" s="8">
        <v>292862</v>
      </c>
      <c r="D17" s="8">
        <v>109566</v>
      </c>
      <c r="E17" s="8">
        <v>4957113</v>
      </c>
      <c r="F17" s="8">
        <v>2147869</v>
      </c>
      <c r="G17" s="8">
        <f t="shared" ref="G17" si="13">SUM(C17:F17)</f>
        <v>7507410</v>
      </c>
      <c r="H17" s="9">
        <v>452.67647849462361</v>
      </c>
      <c r="I17" s="9">
        <v>169.35604838709676</v>
      </c>
      <c r="J17" s="9">
        <v>7662.2042338709671</v>
      </c>
      <c r="K17" s="9">
        <v>3319.9588037634408</v>
      </c>
      <c r="L17" s="9">
        <f t="shared" ref="L17" si="14">SUM(H17:K17)</f>
        <v>11604.195564516127</v>
      </c>
    </row>
    <row r="18" spans="1:12" s="15" customFormat="1" ht="15" customHeight="1">
      <c r="A18" s="33"/>
      <c r="B18" s="33" t="s">
        <v>93</v>
      </c>
      <c r="C18" s="13">
        <v>292862</v>
      </c>
      <c r="D18" s="13">
        <v>109566</v>
      </c>
      <c r="E18" s="13">
        <v>4957113</v>
      </c>
      <c r="F18" s="13">
        <v>2147869</v>
      </c>
      <c r="G18" s="13">
        <f t="shared" ref="G18:L18" si="15">G17</f>
        <v>7507410</v>
      </c>
      <c r="H18" s="23">
        <v>452.67647849462361</v>
      </c>
      <c r="I18" s="23">
        <v>169.35604838709676</v>
      </c>
      <c r="J18" s="23">
        <v>7662.2042338709671</v>
      </c>
      <c r="K18" s="23">
        <v>3319.9588037634408</v>
      </c>
      <c r="L18" s="23">
        <f t="shared" si="15"/>
        <v>11604.195564516127</v>
      </c>
    </row>
    <row r="19" spans="1:12" s="15" customFormat="1">
      <c r="A19" s="12">
        <v>7</v>
      </c>
      <c r="B19" s="34" t="s">
        <v>16</v>
      </c>
      <c r="C19" s="8">
        <v>0</v>
      </c>
      <c r="D19" s="8">
        <v>0</v>
      </c>
      <c r="E19" s="8">
        <v>1448533</v>
      </c>
      <c r="F19" s="8">
        <v>1218654</v>
      </c>
      <c r="G19" s="8">
        <f t="shared" ref="G19" si="16">SUM(C19:F19)</f>
        <v>2667187</v>
      </c>
      <c r="H19" s="9" t="s">
        <v>86</v>
      </c>
      <c r="I19" s="9" t="s">
        <v>86</v>
      </c>
      <c r="J19" s="9">
        <v>2238.995900537634</v>
      </c>
      <c r="K19" s="9">
        <v>1883.6721774193547</v>
      </c>
      <c r="L19" s="9">
        <f t="shared" ref="L19" si="17">SUM(H19:K19)</f>
        <v>4122.6680779569888</v>
      </c>
    </row>
    <row r="20" spans="1:12" s="15" customFormat="1">
      <c r="A20" s="33"/>
      <c r="B20" s="33" t="s">
        <v>94</v>
      </c>
      <c r="C20" s="13">
        <v>0</v>
      </c>
      <c r="D20" s="13">
        <v>0</v>
      </c>
      <c r="E20" s="13">
        <v>1448533</v>
      </c>
      <c r="F20" s="13">
        <v>1218654</v>
      </c>
      <c r="G20" s="13">
        <f t="shared" ref="G20:L20" si="18">G19</f>
        <v>2667187</v>
      </c>
      <c r="H20" s="23" t="s">
        <v>86</v>
      </c>
      <c r="I20" s="23" t="s">
        <v>86</v>
      </c>
      <c r="J20" s="23">
        <v>2238.995900537634</v>
      </c>
      <c r="K20" s="23">
        <v>1883.6721774193547</v>
      </c>
      <c r="L20" s="23">
        <f t="shared" si="18"/>
        <v>4122.6680779569888</v>
      </c>
    </row>
    <row r="21" spans="1:12" s="15" customFormat="1">
      <c r="A21" s="12">
        <v>8</v>
      </c>
      <c r="B21" s="34" t="s">
        <v>17</v>
      </c>
      <c r="C21" s="8">
        <v>781943</v>
      </c>
      <c r="D21" s="8">
        <v>0</v>
      </c>
      <c r="E21" s="8">
        <v>1834125</v>
      </c>
      <c r="F21" s="8">
        <v>1971281</v>
      </c>
      <c r="G21" s="8">
        <f t="shared" ref="G21" si="19">SUM(C21:F21)</f>
        <v>4587349</v>
      </c>
      <c r="H21" s="9">
        <v>1208.6484543010749</v>
      </c>
      <c r="I21" s="9" t="s">
        <v>86</v>
      </c>
      <c r="J21" s="9">
        <v>2835.0050403225805</v>
      </c>
      <c r="K21" s="9">
        <v>3047.0069220430105</v>
      </c>
      <c r="L21" s="9">
        <f t="shared" ref="L21" si="20">SUM(H21:K21)</f>
        <v>7090.6604166666657</v>
      </c>
    </row>
    <row r="22" spans="1:12" s="15" customFormat="1">
      <c r="A22" s="33"/>
      <c r="B22" s="33" t="s">
        <v>95</v>
      </c>
      <c r="C22" s="13">
        <v>781943</v>
      </c>
      <c r="D22" s="13">
        <v>0</v>
      </c>
      <c r="E22" s="13">
        <v>1834125</v>
      </c>
      <c r="F22" s="13">
        <v>1971281</v>
      </c>
      <c r="G22" s="13">
        <f t="shared" ref="G22:L22" si="21">G21</f>
        <v>4587349</v>
      </c>
      <c r="H22" s="23">
        <v>1208.6484543010749</v>
      </c>
      <c r="I22" s="23" t="s">
        <v>86</v>
      </c>
      <c r="J22" s="23">
        <v>2835.0050403225805</v>
      </c>
      <c r="K22" s="23">
        <v>3047.0069220430105</v>
      </c>
      <c r="L22" s="23">
        <f t="shared" si="21"/>
        <v>7090.6604166666657</v>
      </c>
    </row>
    <row r="23" spans="1:12" s="15" customFormat="1">
      <c r="A23" s="12">
        <v>9</v>
      </c>
      <c r="B23" s="34" t="s">
        <v>18</v>
      </c>
      <c r="C23" s="8">
        <v>0</v>
      </c>
      <c r="D23" s="8">
        <v>0</v>
      </c>
      <c r="E23" s="8">
        <v>2326465</v>
      </c>
      <c r="F23" s="8">
        <v>778393</v>
      </c>
      <c r="G23" s="8">
        <f t="shared" ref="G23" si="22">SUM(C23:F23)</f>
        <v>3104858</v>
      </c>
      <c r="H23" s="9" t="s">
        <v>86</v>
      </c>
      <c r="I23" s="9" t="s">
        <v>86</v>
      </c>
      <c r="J23" s="9">
        <v>3596.0144489247309</v>
      </c>
      <c r="K23" s="9">
        <v>1203.1612231182794</v>
      </c>
      <c r="L23" s="9">
        <f t="shared" ref="L23" si="23">SUM(H23:K23)</f>
        <v>4799.1756720430103</v>
      </c>
    </row>
    <row r="24" spans="1:12" s="15" customFormat="1">
      <c r="A24" s="33"/>
      <c r="B24" s="33" t="s">
        <v>96</v>
      </c>
      <c r="C24" s="13">
        <v>0</v>
      </c>
      <c r="D24" s="13">
        <v>0</v>
      </c>
      <c r="E24" s="13">
        <v>2326465</v>
      </c>
      <c r="F24" s="13">
        <v>778393</v>
      </c>
      <c r="G24" s="13">
        <f t="shared" ref="G24:L24" si="24">G23</f>
        <v>3104858</v>
      </c>
      <c r="H24" s="23" t="s">
        <v>86</v>
      </c>
      <c r="I24" s="23" t="s">
        <v>86</v>
      </c>
      <c r="J24" s="23">
        <v>3596.0144489247309</v>
      </c>
      <c r="K24" s="23">
        <v>1203.1612231182794</v>
      </c>
      <c r="L24" s="23">
        <f t="shared" si="24"/>
        <v>4799.1756720430103</v>
      </c>
    </row>
    <row r="25" spans="1:12" s="15" customFormat="1">
      <c r="A25" s="12">
        <v>10</v>
      </c>
      <c r="B25" s="34" t="s">
        <v>19</v>
      </c>
      <c r="C25" s="8">
        <v>4383047</v>
      </c>
      <c r="D25" s="8">
        <v>561965</v>
      </c>
      <c r="E25" s="8">
        <v>2649960</v>
      </c>
      <c r="F25" s="8">
        <v>1473181</v>
      </c>
      <c r="G25" s="8">
        <f t="shared" ref="G25" si="25">SUM(C25:F25)</f>
        <v>9068153</v>
      </c>
      <c r="H25" s="9">
        <v>6774.8710349462363</v>
      </c>
      <c r="I25" s="9">
        <v>868.62869623655911</v>
      </c>
      <c r="J25" s="9">
        <v>4096.0403225806449</v>
      </c>
      <c r="K25" s="9">
        <v>2277.0942876344084</v>
      </c>
      <c r="L25" s="9">
        <f t="shared" ref="L25" si="26">SUM(H25:K25)</f>
        <v>14016.63434139785</v>
      </c>
    </row>
    <row r="26" spans="1:12" s="15" customFormat="1" ht="15.75" customHeight="1">
      <c r="A26" s="33"/>
      <c r="B26" s="33" t="s">
        <v>40</v>
      </c>
      <c r="C26" s="13">
        <v>4383047</v>
      </c>
      <c r="D26" s="13">
        <v>561965</v>
      </c>
      <c r="E26" s="13">
        <v>2649960</v>
      </c>
      <c r="F26" s="13">
        <v>1473181</v>
      </c>
      <c r="G26" s="13">
        <f t="shared" ref="G26:L26" si="27">G25</f>
        <v>9068153</v>
      </c>
      <c r="H26" s="23">
        <v>6774.8710349462363</v>
      </c>
      <c r="I26" s="23">
        <v>868.62869623655911</v>
      </c>
      <c r="J26" s="23">
        <v>4096.0403225806449</v>
      </c>
      <c r="K26" s="23">
        <v>2277.0942876344084</v>
      </c>
      <c r="L26" s="23">
        <f t="shared" si="27"/>
        <v>14016.63434139785</v>
      </c>
    </row>
    <row r="27" spans="1:12" s="15" customFormat="1">
      <c r="A27" s="12">
        <v>11</v>
      </c>
      <c r="B27" s="34" t="s">
        <v>20</v>
      </c>
      <c r="C27" s="8">
        <v>0</v>
      </c>
      <c r="D27" s="8">
        <v>58204</v>
      </c>
      <c r="E27" s="8">
        <v>1052189</v>
      </c>
      <c r="F27" s="8">
        <v>1523708</v>
      </c>
      <c r="G27" s="8">
        <f t="shared" ref="G27" si="28">SUM(C27:F27)</f>
        <v>2634101</v>
      </c>
      <c r="H27" s="9" t="s">
        <v>86</v>
      </c>
      <c r="I27" s="9">
        <v>89.965860215053766</v>
      </c>
      <c r="J27" s="9">
        <v>1626.3674059139782</v>
      </c>
      <c r="K27" s="9">
        <v>2355.193817204301</v>
      </c>
      <c r="L27" s="9">
        <f t="shared" ref="L27" si="29">SUM(H27:K27)</f>
        <v>4071.5270833333329</v>
      </c>
    </row>
    <row r="28" spans="1:12" s="15" customFormat="1">
      <c r="A28" s="33"/>
      <c r="B28" s="33" t="s">
        <v>97</v>
      </c>
      <c r="C28" s="13">
        <v>0</v>
      </c>
      <c r="D28" s="13">
        <v>58204</v>
      </c>
      <c r="E28" s="13">
        <v>1052189</v>
      </c>
      <c r="F28" s="13">
        <v>1523708</v>
      </c>
      <c r="G28" s="13">
        <f t="shared" ref="G28:L28" si="30">G27</f>
        <v>2634101</v>
      </c>
      <c r="H28" s="23" t="s">
        <v>86</v>
      </c>
      <c r="I28" s="23">
        <v>89.965860215053766</v>
      </c>
      <c r="J28" s="23">
        <v>1626.3674059139782</v>
      </c>
      <c r="K28" s="23">
        <v>2355.193817204301</v>
      </c>
      <c r="L28" s="23">
        <f t="shared" si="30"/>
        <v>4071.5270833333329</v>
      </c>
    </row>
    <row r="29" spans="1:12" s="15" customFormat="1">
      <c r="A29" s="12">
        <v>12</v>
      </c>
      <c r="B29" s="34" t="s">
        <v>21</v>
      </c>
      <c r="C29" s="8">
        <v>14392289</v>
      </c>
      <c r="D29" s="8">
        <v>974163</v>
      </c>
      <c r="E29" s="8">
        <v>19846114</v>
      </c>
      <c r="F29" s="8">
        <v>4352298</v>
      </c>
      <c r="G29" s="8">
        <f t="shared" ref="G29" si="31">SUM(C29:F29)</f>
        <v>39564864</v>
      </c>
      <c r="H29" s="9">
        <v>22246.145631720425</v>
      </c>
      <c r="I29" s="9">
        <v>1505.7627016129031</v>
      </c>
      <c r="J29" s="9">
        <v>30676.117069892469</v>
      </c>
      <c r="K29" s="9">
        <v>6727.3423387096773</v>
      </c>
      <c r="L29" s="9">
        <f t="shared" ref="L29" si="32">SUM(H29:K29)</f>
        <v>61155.367741935472</v>
      </c>
    </row>
    <row r="30" spans="1:12" s="15" customFormat="1">
      <c r="A30" s="14"/>
      <c r="B30" s="14" t="s">
        <v>98</v>
      </c>
      <c r="C30" s="13">
        <v>14392289</v>
      </c>
      <c r="D30" s="13">
        <v>974163</v>
      </c>
      <c r="E30" s="13">
        <v>19846114</v>
      </c>
      <c r="F30" s="13">
        <v>4352298</v>
      </c>
      <c r="G30" s="13">
        <f t="shared" ref="G30:L30" si="33">G29</f>
        <v>39564864</v>
      </c>
      <c r="H30" s="23">
        <v>22246.145631720425</v>
      </c>
      <c r="I30" s="23">
        <v>1505.7627016129031</v>
      </c>
      <c r="J30" s="23">
        <v>30676.117069892469</v>
      </c>
      <c r="K30" s="23">
        <v>6727.3423387096773</v>
      </c>
      <c r="L30" s="23">
        <f t="shared" si="33"/>
        <v>61155.367741935472</v>
      </c>
    </row>
    <row r="31" spans="1:12" s="15" customFormat="1">
      <c r="A31" s="12">
        <v>13</v>
      </c>
      <c r="B31" s="34" t="s">
        <v>22</v>
      </c>
      <c r="C31" s="8">
        <v>0</v>
      </c>
      <c r="D31" s="8">
        <v>0</v>
      </c>
      <c r="E31" s="8">
        <v>354421</v>
      </c>
      <c r="F31" s="8">
        <v>94624</v>
      </c>
      <c r="G31" s="8">
        <f t="shared" ref="G31" si="34">SUM(C31:F31)</f>
        <v>449045</v>
      </c>
      <c r="H31" s="9" t="s">
        <v>86</v>
      </c>
      <c r="I31" s="9" t="s">
        <v>86</v>
      </c>
      <c r="J31" s="9">
        <v>547.82815860215055</v>
      </c>
      <c r="K31" s="9">
        <v>146.26021505376343</v>
      </c>
      <c r="L31" s="9">
        <f t="shared" ref="L31" si="35">SUM(H31:K31)</f>
        <v>694.08837365591398</v>
      </c>
    </row>
    <row r="32" spans="1:12" s="15" customFormat="1">
      <c r="A32" s="14"/>
      <c r="B32" s="14" t="s">
        <v>84</v>
      </c>
      <c r="C32" s="13">
        <v>0</v>
      </c>
      <c r="D32" s="13">
        <v>0</v>
      </c>
      <c r="E32" s="13">
        <v>354421</v>
      </c>
      <c r="F32" s="13">
        <v>94624</v>
      </c>
      <c r="G32" s="13">
        <f t="shared" ref="G32:L32" si="36">G31</f>
        <v>449045</v>
      </c>
      <c r="H32" s="23" t="s">
        <v>86</v>
      </c>
      <c r="I32" s="23" t="s">
        <v>86</v>
      </c>
      <c r="J32" s="23">
        <v>547.82815860215055</v>
      </c>
      <c r="K32" s="23">
        <v>146.26021505376343</v>
      </c>
      <c r="L32" s="23">
        <f t="shared" si="36"/>
        <v>694.08837365591398</v>
      </c>
    </row>
    <row r="33" spans="1:12" s="15" customFormat="1">
      <c r="A33" s="12">
        <v>14</v>
      </c>
      <c r="B33" s="34" t="s">
        <v>23</v>
      </c>
      <c r="C33" s="8">
        <v>0</v>
      </c>
      <c r="D33" s="8">
        <v>199845</v>
      </c>
      <c r="E33" s="8">
        <v>1208758</v>
      </c>
      <c r="F33" s="8">
        <v>875020</v>
      </c>
      <c r="G33" s="8">
        <f t="shared" ref="G33" si="37">SUM(C33:F33)</f>
        <v>2283623</v>
      </c>
      <c r="H33" s="9" t="s">
        <v>86</v>
      </c>
      <c r="I33" s="9">
        <v>308.90020161290323</v>
      </c>
      <c r="J33" s="9">
        <v>1868.375940860215</v>
      </c>
      <c r="K33" s="9">
        <v>1352.5174731182794</v>
      </c>
      <c r="L33" s="9">
        <f t="shared" ref="L33" si="38">SUM(H33:K33)</f>
        <v>3529.7936155913976</v>
      </c>
    </row>
    <row r="34" spans="1:12" s="15" customFormat="1" ht="14.25" customHeight="1">
      <c r="A34" s="14"/>
      <c r="B34" s="14" t="s">
        <v>99</v>
      </c>
      <c r="C34" s="13">
        <v>0</v>
      </c>
      <c r="D34" s="13">
        <v>199845</v>
      </c>
      <c r="E34" s="13">
        <v>1208758</v>
      </c>
      <c r="F34" s="13">
        <v>875020</v>
      </c>
      <c r="G34" s="13">
        <f t="shared" ref="G34:L34" si="39">G33</f>
        <v>2283623</v>
      </c>
      <c r="H34" s="23" t="s">
        <v>86</v>
      </c>
      <c r="I34" s="23">
        <v>308.90020161290323</v>
      </c>
      <c r="J34" s="23">
        <v>1868.375940860215</v>
      </c>
      <c r="K34" s="23">
        <v>1352.5174731182794</v>
      </c>
      <c r="L34" s="23">
        <f t="shared" si="39"/>
        <v>3529.7936155913976</v>
      </c>
    </row>
    <row r="35" spans="1:12" s="15" customFormat="1">
      <c r="A35" s="12">
        <v>15</v>
      </c>
      <c r="B35" s="34" t="s">
        <v>24</v>
      </c>
      <c r="C35" s="8">
        <v>0</v>
      </c>
      <c r="D35" s="8">
        <v>0</v>
      </c>
      <c r="E35" s="8">
        <v>2523740</v>
      </c>
      <c r="F35" s="8">
        <v>752375</v>
      </c>
      <c r="G35" s="8">
        <f t="shared" ref="G35" si="40">SUM(C35:F35)</f>
        <v>3276115</v>
      </c>
      <c r="H35" s="9" t="s">
        <v>86</v>
      </c>
      <c r="I35" s="9" t="s">
        <v>86</v>
      </c>
      <c r="J35" s="9">
        <v>3900.942204301075</v>
      </c>
      <c r="K35" s="9">
        <v>1162.9452284946235</v>
      </c>
      <c r="L35" s="9">
        <f t="shared" ref="L35" si="41">SUM(H35:K35)</f>
        <v>5063.8874327956983</v>
      </c>
    </row>
    <row r="36" spans="1:12" s="15" customFormat="1">
      <c r="A36" s="14"/>
      <c r="B36" s="14" t="s">
        <v>100</v>
      </c>
      <c r="C36" s="13">
        <v>0</v>
      </c>
      <c r="D36" s="13">
        <v>0</v>
      </c>
      <c r="E36" s="13">
        <v>2523740</v>
      </c>
      <c r="F36" s="13">
        <v>752375</v>
      </c>
      <c r="G36" s="13">
        <f t="shared" ref="G36:L36" si="42">G35</f>
        <v>3276115</v>
      </c>
      <c r="H36" s="23" t="s">
        <v>86</v>
      </c>
      <c r="I36" s="23" t="s">
        <v>86</v>
      </c>
      <c r="J36" s="23">
        <v>3900.942204301075</v>
      </c>
      <c r="K36" s="23">
        <v>1162.9452284946235</v>
      </c>
      <c r="L36" s="23">
        <f t="shared" si="42"/>
        <v>5063.8874327956983</v>
      </c>
    </row>
    <row r="37" spans="1:12" s="15" customFormat="1">
      <c r="A37" s="25">
        <v>16</v>
      </c>
      <c r="B37" s="26" t="s">
        <v>25</v>
      </c>
      <c r="C37" s="8">
        <v>0</v>
      </c>
      <c r="D37" s="8">
        <v>0</v>
      </c>
      <c r="E37" s="8">
        <v>145806</v>
      </c>
      <c r="F37" s="8">
        <v>382525</v>
      </c>
      <c r="G37" s="8">
        <f t="shared" ref="G37" si="43">SUM(C37:F37)</f>
        <v>528331</v>
      </c>
      <c r="H37" s="9" t="s">
        <v>86</v>
      </c>
      <c r="I37" s="9" t="s">
        <v>86</v>
      </c>
      <c r="J37" s="9">
        <v>225.37217741935481</v>
      </c>
      <c r="K37" s="9">
        <v>591.26848118279565</v>
      </c>
      <c r="L37" s="9">
        <f t="shared" ref="L37" si="44">SUM(H37:K37)</f>
        <v>816.64065860215044</v>
      </c>
    </row>
    <row r="38" spans="1:12" s="15" customFormat="1">
      <c r="A38" s="14"/>
      <c r="B38" s="14" t="s">
        <v>101</v>
      </c>
      <c r="C38" s="13">
        <v>0</v>
      </c>
      <c r="D38" s="13">
        <v>0</v>
      </c>
      <c r="E38" s="13">
        <v>145806</v>
      </c>
      <c r="F38" s="13">
        <v>382525</v>
      </c>
      <c r="G38" s="13">
        <f t="shared" ref="G38:L38" si="45">G37</f>
        <v>528331</v>
      </c>
      <c r="H38" s="23" t="s">
        <v>86</v>
      </c>
      <c r="I38" s="23" t="s">
        <v>86</v>
      </c>
      <c r="J38" s="23">
        <v>225.37217741935481</v>
      </c>
      <c r="K38" s="23">
        <v>591.26848118279565</v>
      </c>
      <c r="L38" s="23">
        <f t="shared" si="45"/>
        <v>816.64065860215044</v>
      </c>
    </row>
    <row r="39" spans="1:12" s="15" customFormat="1">
      <c r="A39" s="12">
        <v>17</v>
      </c>
      <c r="B39" s="34" t="s">
        <v>26</v>
      </c>
      <c r="C39" s="8">
        <v>0</v>
      </c>
      <c r="D39" s="8">
        <v>0</v>
      </c>
      <c r="E39" s="8">
        <v>498240</v>
      </c>
      <c r="F39" s="8">
        <v>371103</v>
      </c>
      <c r="G39" s="8">
        <f t="shared" ref="G39" si="46">SUM(C39:F39)</f>
        <v>869343</v>
      </c>
      <c r="H39" s="9" t="s">
        <v>86</v>
      </c>
      <c r="I39" s="9" t="s">
        <v>86</v>
      </c>
      <c r="J39" s="9">
        <v>770.1290322580644</v>
      </c>
      <c r="K39" s="9">
        <v>573.61350806451605</v>
      </c>
      <c r="L39" s="9">
        <f t="shared" ref="L39" si="47">SUM(H39:K39)</f>
        <v>1343.7425403225805</v>
      </c>
    </row>
    <row r="40" spans="1:12" s="15" customFormat="1">
      <c r="A40" s="14"/>
      <c r="B40" s="33" t="s">
        <v>102</v>
      </c>
      <c r="C40" s="13">
        <v>0</v>
      </c>
      <c r="D40" s="13">
        <v>0</v>
      </c>
      <c r="E40" s="13">
        <v>498240</v>
      </c>
      <c r="F40" s="13">
        <v>371103</v>
      </c>
      <c r="G40" s="13">
        <f t="shared" ref="G40:L40" si="48">G39</f>
        <v>869343</v>
      </c>
      <c r="H40" s="23" t="s">
        <v>86</v>
      </c>
      <c r="I40" s="23" t="s">
        <v>86</v>
      </c>
      <c r="J40" s="23">
        <v>770.1290322580644</v>
      </c>
      <c r="K40" s="23">
        <v>573.61350806451605</v>
      </c>
      <c r="L40" s="23">
        <f t="shared" si="48"/>
        <v>1343.7425403225805</v>
      </c>
    </row>
    <row r="41" spans="1:12" s="15" customFormat="1">
      <c r="A41" s="12">
        <v>18</v>
      </c>
      <c r="B41" s="34" t="s">
        <v>27</v>
      </c>
      <c r="C41" s="8">
        <v>0</v>
      </c>
      <c r="D41" s="8">
        <v>0</v>
      </c>
      <c r="E41" s="8">
        <v>638158</v>
      </c>
      <c r="F41" s="8">
        <v>702580</v>
      </c>
      <c r="G41" s="8">
        <f t="shared" ref="G41" si="49">SUM(C41:F41)</f>
        <v>1340738</v>
      </c>
      <c r="H41" s="9" t="s">
        <v>86</v>
      </c>
      <c r="I41" s="9" t="s">
        <v>86</v>
      </c>
      <c r="J41" s="9">
        <v>986.40013440860207</v>
      </c>
      <c r="K41" s="9">
        <v>1085.9771505376343</v>
      </c>
      <c r="L41" s="9">
        <f t="shared" ref="L41" si="50">SUM(H41:K41)</f>
        <v>2072.3772849462366</v>
      </c>
    </row>
    <row r="42" spans="1:12" s="15" customFormat="1">
      <c r="A42" s="14"/>
      <c r="B42" s="14" t="s">
        <v>103</v>
      </c>
      <c r="C42" s="13">
        <v>0</v>
      </c>
      <c r="D42" s="13">
        <v>0</v>
      </c>
      <c r="E42" s="13">
        <v>638158</v>
      </c>
      <c r="F42" s="13">
        <v>702580</v>
      </c>
      <c r="G42" s="13">
        <f t="shared" ref="G42:L42" si="51">G41</f>
        <v>1340738</v>
      </c>
      <c r="H42" s="23" t="s">
        <v>86</v>
      </c>
      <c r="I42" s="23" t="s">
        <v>86</v>
      </c>
      <c r="J42" s="23">
        <v>986.40013440860207</v>
      </c>
      <c r="K42" s="23">
        <v>1085.9771505376343</v>
      </c>
      <c r="L42" s="23">
        <f t="shared" si="51"/>
        <v>2072.3772849462366</v>
      </c>
    </row>
    <row r="43" spans="1:12" s="15" customFormat="1">
      <c r="A43" s="12">
        <v>19</v>
      </c>
      <c r="B43" s="34" t="s">
        <v>28</v>
      </c>
      <c r="C43" s="8">
        <v>17634</v>
      </c>
      <c r="D43" s="8">
        <v>0</v>
      </c>
      <c r="E43" s="8">
        <v>4222831</v>
      </c>
      <c r="F43" s="8">
        <v>5346672</v>
      </c>
      <c r="G43" s="8">
        <f t="shared" ref="G43" si="52">SUM(C43:F43)</f>
        <v>9587137</v>
      </c>
      <c r="H43" s="9">
        <v>27.256854838709678</v>
      </c>
      <c r="I43" s="9" t="s">
        <v>86</v>
      </c>
      <c r="J43" s="9">
        <v>6527.2253360215045</v>
      </c>
      <c r="K43" s="9">
        <v>8264.3451612903209</v>
      </c>
      <c r="L43" s="9">
        <f t="shared" ref="L43" si="53">SUM(H43:K43)</f>
        <v>14818.827352150536</v>
      </c>
    </row>
    <row r="44" spans="1:12" s="15" customFormat="1">
      <c r="A44" s="14"/>
      <c r="B44" s="14" t="s">
        <v>104</v>
      </c>
      <c r="C44" s="13">
        <v>17634</v>
      </c>
      <c r="D44" s="13">
        <v>0</v>
      </c>
      <c r="E44" s="13">
        <v>4222831</v>
      </c>
      <c r="F44" s="13">
        <v>5346672</v>
      </c>
      <c r="G44" s="13">
        <f t="shared" ref="G44:L44" si="54">G43</f>
        <v>9587137</v>
      </c>
      <c r="H44" s="23">
        <v>27.256854838709678</v>
      </c>
      <c r="I44" s="23" t="s">
        <v>86</v>
      </c>
      <c r="J44" s="23">
        <v>6527.2253360215045</v>
      </c>
      <c r="K44" s="23">
        <v>8264.3451612903209</v>
      </c>
      <c r="L44" s="23">
        <f t="shared" si="54"/>
        <v>14818.827352150536</v>
      </c>
    </row>
    <row r="45" spans="1:12" s="15" customFormat="1">
      <c r="A45" s="12">
        <v>20</v>
      </c>
      <c r="B45" s="34" t="s">
        <v>29</v>
      </c>
      <c r="C45" s="8">
        <v>141780</v>
      </c>
      <c r="D45" s="8">
        <v>6498</v>
      </c>
      <c r="E45" s="8">
        <v>655578</v>
      </c>
      <c r="F45" s="8">
        <v>745883</v>
      </c>
      <c r="G45" s="8">
        <f t="shared" ref="G45" si="55">SUM(C45:F45)</f>
        <v>1549739</v>
      </c>
      <c r="H45" s="9">
        <v>219.14919354838707</v>
      </c>
      <c r="I45" s="9">
        <v>10.043951612903225</v>
      </c>
      <c r="J45" s="9">
        <v>1013.3262096774192</v>
      </c>
      <c r="K45" s="9">
        <v>1152.9105510752686</v>
      </c>
      <c r="L45" s="9">
        <f t="shared" ref="L45" si="56">SUM(H45:K45)</f>
        <v>2395.429905913978</v>
      </c>
    </row>
    <row r="46" spans="1:12" s="15" customFormat="1">
      <c r="A46" s="14"/>
      <c r="B46" s="14" t="s">
        <v>105</v>
      </c>
      <c r="C46" s="13">
        <v>141780</v>
      </c>
      <c r="D46" s="13">
        <v>6498</v>
      </c>
      <c r="E46" s="13">
        <v>655578</v>
      </c>
      <c r="F46" s="13">
        <v>745883</v>
      </c>
      <c r="G46" s="13">
        <f t="shared" ref="G46:L46" si="57">G45</f>
        <v>1549739</v>
      </c>
      <c r="H46" s="23">
        <v>219.14919354838707</v>
      </c>
      <c r="I46" s="23">
        <v>10.043951612903225</v>
      </c>
      <c r="J46" s="23">
        <v>1013.3262096774192</v>
      </c>
      <c r="K46" s="23">
        <v>1152.9105510752686</v>
      </c>
      <c r="L46" s="23">
        <f t="shared" si="57"/>
        <v>2395.429905913978</v>
      </c>
    </row>
    <row r="47" spans="1:12" s="15" customFormat="1">
      <c r="A47" s="12">
        <v>21</v>
      </c>
      <c r="B47" s="34" t="s">
        <v>30</v>
      </c>
      <c r="C47" s="8">
        <v>18809</v>
      </c>
      <c r="D47" s="8">
        <v>0</v>
      </c>
      <c r="E47" s="8">
        <v>10437642</v>
      </c>
      <c r="F47" s="8">
        <v>4131873</v>
      </c>
      <c r="G47" s="8">
        <f t="shared" ref="G47" si="58">SUM(C47:F47)</f>
        <v>14588324</v>
      </c>
      <c r="H47" s="9">
        <v>29.073051075268815</v>
      </c>
      <c r="I47" s="9" t="s">
        <v>86</v>
      </c>
      <c r="J47" s="9">
        <v>16133.452016129029</v>
      </c>
      <c r="K47" s="9">
        <v>6386.6316532258061</v>
      </c>
      <c r="L47" s="9">
        <f t="shared" ref="L47" si="59">SUM(H47:K47)</f>
        <v>22549.156720430103</v>
      </c>
    </row>
    <row r="48" spans="1:12" s="15" customFormat="1" ht="15.75" customHeight="1">
      <c r="A48" s="14"/>
      <c r="B48" s="14" t="s">
        <v>106</v>
      </c>
      <c r="C48" s="13">
        <v>18809</v>
      </c>
      <c r="D48" s="13">
        <v>0</v>
      </c>
      <c r="E48" s="13">
        <v>10437642</v>
      </c>
      <c r="F48" s="13">
        <v>4131873</v>
      </c>
      <c r="G48" s="13">
        <f t="shared" ref="G48:L48" si="60">G47</f>
        <v>14588324</v>
      </c>
      <c r="H48" s="23">
        <v>29.073051075268815</v>
      </c>
      <c r="I48" s="23" t="s">
        <v>86</v>
      </c>
      <c r="J48" s="23">
        <v>16133.452016129029</v>
      </c>
      <c r="K48" s="23">
        <v>6386.6316532258061</v>
      </c>
      <c r="L48" s="23">
        <f t="shared" si="60"/>
        <v>22549.156720430103</v>
      </c>
    </row>
    <row r="49" spans="1:16" s="15" customFormat="1">
      <c r="A49" s="12">
        <v>22</v>
      </c>
      <c r="B49" s="34" t="s">
        <v>31</v>
      </c>
      <c r="C49" s="8">
        <v>0</v>
      </c>
      <c r="D49" s="8">
        <v>461806</v>
      </c>
      <c r="E49" s="8">
        <v>1120983</v>
      </c>
      <c r="F49" s="8">
        <v>868703</v>
      </c>
      <c r="G49" s="8">
        <f t="shared" ref="G49" si="61">SUM(C49:F49)</f>
        <v>2451492</v>
      </c>
      <c r="H49" s="9" t="s">
        <v>86</v>
      </c>
      <c r="I49" s="9">
        <v>713.8130376344086</v>
      </c>
      <c r="J49" s="9">
        <v>1732.7022177419353</v>
      </c>
      <c r="K49" s="9">
        <v>1342.7532930107525</v>
      </c>
      <c r="L49" s="9">
        <f t="shared" ref="L49" si="62">SUM(H49:K49)</f>
        <v>3789.2685483870964</v>
      </c>
      <c r="M49" s="35"/>
    </row>
    <row r="50" spans="1:16" s="35" customFormat="1" ht="16.5" customHeight="1">
      <c r="A50" s="14"/>
      <c r="B50" s="14" t="s">
        <v>107</v>
      </c>
      <c r="C50" s="13">
        <v>0</v>
      </c>
      <c r="D50" s="13">
        <v>461806</v>
      </c>
      <c r="E50" s="13">
        <v>1120983</v>
      </c>
      <c r="F50" s="13">
        <v>868703</v>
      </c>
      <c r="G50" s="13">
        <f t="shared" ref="G50:L50" si="63">G49</f>
        <v>2451492</v>
      </c>
      <c r="H50" s="23" t="s">
        <v>86</v>
      </c>
      <c r="I50" s="23">
        <v>713.8130376344086</v>
      </c>
      <c r="J50" s="23">
        <v>1732.7022177419353</v>
      </c>
      <c r="K50" s="23">
        <v>1342.7532930107525</v>
      </c>
      <c r="L50" s="23">
        <f t="shared" si="63"/>
        <v>3789.2685483870964</v>
      </c>
      <c r="M50" s="15"/>
      <c r="P50" s="36"/>
    </row>
    <row r="51" spans="1:16" s="15" customFormat="1">
      <c r="A51" s="10">
        <v>23</v>
      </c>
      <c r="B51" s="11" t="s">
        <v>32</v>
      </c>
      <c r="C51" s="8">
        <v>34378</v>
      </c>
      <c r="D51" s="8">
        <v>0</v>
      </c>
      <c r="E51" s="8">
        <v>2499087</v>
      </c>
      <c r="F51" s="8">
        <v>900776</v>
      </c>
      <c r="G51" s="8">
        <f t="shared" ref="G51" si="64">SUM(C51:F51)</f>
        <v>3434241</v>
      </c>
      <c r="H51" s="9">
        <v>53.138037634408597</v>
      </c>
      <c r="I51" s="9" t="s">
        <v>86</v>
      </c>
      <c r="J51" s="9">
        <v>3862.8360887096769</v>
      </c>
      <c r="K51" s="9">
        <v>1392.3284946236558</v>
      </c>
      <c r="L51" s="9">
        <f t="shared" ref="L51" si="65">SUM(H51:K51)</f>
        <v>5308.3026209677409</v>
      </c>
    </row>
    <row r="52" spans="1:16" s="15" customFormat="1">
      <c r="A52" s="14"/>
      <c r="B52" s="14" t="s">
        <v>108</v>
      </c>
      <c r="C52" s="13">
        <v>34378</v>
      </c>
      <c r="D52" s="13">
        <v>0</v>
      </c>
      <c r="E52" s="13">
        <v>2499087</v>
      </c>
      <c r="F52" s="13">
        <v>900776</v>
      </c>
      <c r="G52" s="13">
        <f t="shared" ref="G52:L52" si="66">G51</f>
        <v>3434241</v>
      </c>
      <c r="H52" s="23">
        <v>53.138037634408597</v>
      </c>
      <c r="I52" s="23" t="s">
        <v>86</v>
      </c>
      <c r="J52" s="23">
        <v>3862.8360887096769</v>
      </c>
      <c r="K52" s="23">
        <v>1392.3284946236558</v>
      </c>
      <c r="L52" s="23">
        <f t="shared" si="66"/>
        <v>5308.3026209677409</v>
      </c>
    </row>
    <row r="53" spans="1:16" s="15" customFormat="1">
      <c r="A53" s="12">
        <v>24</v>
      </c>
      <c r="B53" s="34" t="s">
        <v>33</v>
      </c>
      <c r="C53" s="8">
        <v>738095</v>
      </c>
      <c r="D53" s="8">
        <v>8074</v>
      </c>
      <c r="E53" s="8">
        <v>533456</v>
      </c>
      <c r="F53" s="8">
        <v>646263</v>
      </c>
      <c r="G53" s="8">
        <f t="shared" ref="G53" si="67">SUM(C53:F53)</f>
        <v>1925888</v>
      </c>
      <c r="H53" s="9">
        <v>1140.8726478494623</v>
      </c>
      <c r="I53" s="9">
        <v>12.479973118279569</v>
      </c>
      <c r="J53" s="9">
        <v>824.56236559139779</v>
      </c>
      <c r="K53" s="9">
        <v>998.92802419354825</v>
      </c>
      <c r="L53" s="9">
        <f t="shared" ref="L53" si="68">SUM(H53:K53)</f>
        <v>2976.8430107526879</v>
      </c>
    </row>
    <row r="54" spans="1:16" s="15" customFormat="1">
      <c r="A54" s="14"/>
      <c r="B54" s="14" t="s">
        <v>109</v>
      </c>
      <c r="C54" s="13">
        <v>738095</v>
      </c>
      <c r="D54" s="13">
        <v>8074</v>
      </c>
      <c r="E54" s="13">
        <v>533456</v>
      </c>
      <c r="F54" s="13">
        <v>646263</v>
      </c>
      <c r="G54" s="13">
        <f t="shared" ref="G54:L54" si="69">G53</f>
        <v>1925888</v>
      </c>
      <c r="H54" s="23">
        <v>1140.8726478494623</v>
      </c>
      <c r="I54" s="23">
        <v>12.479973118279569</v>
      </c>
      <c r="J54" s="23">
        <v>824.56236559139779</v>
      </c>
      <c r="K54" s="23">
        <v>998.92802419354825</v>
      </c>
      <c r="L54" s="23">
        <f t="shared" si="69"/>
        <v>2976.8430107526879</v>
      </c>
    </row>
    <row r="55" spans="1:16" s="15" customFormat="1">
      <c r="A55" s="12">
        <v>25</v>
      </c>
      <c r="B55" s="34" t="s">
        <v>34</v>
      </c>
      <c r="C55" s="8">
        <v>9422</v>
      </c>
      <c r="D55" s="8">
        <v>0</v>
      </c>
      <c r="E55" s="8">
        <v>1085675</v>
      </c>
      <c r="F55" s="8">
        <v>960600</v>
      </c>
      <c r="G55" s="8">
        <f t="shared" ref="G55" si="70">SUM(C55:F55)</f>
        <v>2055697</v>
      </c>
      <c r="H55" s="9">
        <v>14.563575268817203</v>
      </c>
      <c r="I55" s="9" t="s">
        <v>86</v>
      </c>
      <c r="J55" s="9">
        <v>1678.1266801075267</v>
      </c>
      <c r="K55" s="9">
        <v>1484.7983870967741</v>
      </c>
      <c r="L55" s="9">
        <f t="shared" ref="L55" si="71">SUM(H55:K55)</f>
        <v>3177.488642473118</v>
      </c>
    </row>
    <row r="56" spans="1:16" s="15" customFormat="1">
      <c r="A56" s="14"/>
      <c r="B56" s="14" t="s">
        <v>71</v>
      </c>
      <c r="C56" s="13">
        <v>9422</v>
      </c>
      <c r="D56" s="13">
        <v>0</v>
      </c>
      <c r="E56" s="13">
        <v>1085675</v>
      </c>
      <c r="F56" s="13">
        <v>960600</v>
      </c>
      <c r="G56" s="13">
        <f t="shared" ref="G56:L56" si="72">G55</f>
        <v>2055697</v>
      </c>
      <c r="H56" s="23">
        <v>14.563575268817203</v>
      </c>
      <c r="I56" s="23" t="s">
        <v>86</v>
      </c>
      <c r="J56" s="23">
        <v>1678.1266801075267</v>
      </c>
      <c r="K56" s="23">
        <v>1484.7983870967741</v>
      </c>
      <c r="L56" s="23">
        <f t="shared" si="72"/>
        <v>3177.488642473118</v>
      </c>
    </row>
    <row r="57" spans="1:16" s="15" customFormat="1">
      <c r="A57" s="12">
        <v>26</v>
      </c>
      <c r="B57" s="34" t="s">
        <v>35</v>
      </c>
      <c r="C57" s="8">
        <v>260582</v>
      </c>
      <c r="D57" s="8">
        <v>0</v>
      </c>
      <c r="E57" s="8">
        <v>2223391.9693999998</v>
      </c>
      <c r="F57" s="8">
        <v>1087240.2</v>
      </c>
      <c r="G57" s="8">
        <f t="shared" ref="G57" si="73">SUM(C57:F57)</f>
        <v>3571214.1694</v>
      </c>
      <c r="H57" s="9">
        <v>402.78131720430105</v>
      </c>
      <c r="I57" s="9" t="s">
        <v>86</v>
      </c>
      <c r="J57" s="9">
        <v>3436.6945763575263</v>
      </c>
      <c r="K57" s="9">
        <v>1680.5460080645159</v>
      </c>
      <c r="L57" s="9">
        <f t="shared" ref="L57" si="74">SUM(H57:K57)</f>
        <v>5520.0219016263436</v>
      </c>
    </row>
    <row r="58" spans="1:16" s="15" customFormat="1" ht="14.25" customHeight="1">
      <c r="A58" s="14"/>
      <c r="B58" s="14" t="s">
        <v>110</v>
      </c>
      <c r="C58" s="13">
        <v>260582</v>
      </c>
      <c r="D58" s="13">
        <v>0</v>
      </c>
      <c r="E58" s="13">
        <v>2223391.9693999998</v>
      </c>
      <c r="F58" s="13">
        <v>1087240.2</v>
      </c>
      <c r="G58" s="13">
        <f t="shared" ref="G58:L58" si="75">G57</f>
        <v>3571214.1694</v>
      </c>
      <c r="H58" s="23">
        <v>402.78131720430105</v>
      </c>
      <c r="I58" s="23" t="s">
        <v>86</v>
      </c>
      <c r="J58" s="23">
        <v>3436.6945763575263</v>
      </c>
      <c r="K58" s="23">
        <v>1680.5460080645159</v>
      </c>
      <c r="L58" s="23">
        <f t="shared" si="75"/>
        <v>5520.0219016263436</v>
      </c>
    </row>
    <row r="59" spans="1:16" s="15" customFormat="1">
      <c r="A59" s="12">
        <v>27</v>
      </c>
      <c r="B59" s="34" t="s">
        <v>36</v>
      </c>
      <c r="C59" s="8">
        <v>932328</v>
      </c>
      <c r="D59" s="8">
        <v>0</v>
      </c>
      <c r="E59" s="8">
        <v>2883871</v>
      </c>
      <c r="F59" s="8">
        <v>921609</v>
      </c>
      <c r="G59" s="8">
        <f t="shared" ref="G59" si="76">SUM(C59:F59)</f>
        <v>4737808</v>
      </c>
      <c r="H59" s="9">
        <v>1441.0983870967741</v>
      </c>
      <c r="I59" s="9" t="s">
        <v>86</v>
      </c>
      <c r="J59" s="9">
        <v>4457.596303763441</v>
      </c>
      <c r="K59" s="9">
        <v>1424.5300403225804</v>
      </c>
      <c r="L59" s="9">
        <f t="shared" ref="L59" si="77">SUM(H59:K59)</f>
        <v>7323.224731182795</v>
      </c>
    </row>
    <row r="60" spans="1:16" s="15" customFormat="1">
      <c r="A60" s="14"/>
      <c r="B60" s="14" t="s">
        <v>111</v>
      </c>
      <c r="C60" s="13">
        <v>932328</v>
      </c>
      <c r="D60" s="13">
        <v>0</v>
      </c>
      <c r="E60" s="13">
        <v>2883871</v>
      </c>
      <c r="F60" s="13">
        <v>921609</v>
      </c>
      <c r="G60" s="13">
        <f t="shared" ref="G60:L60" si="78">G59</f>
        <v>4737808</v>
      </c>
      <c r="H60" s="23">
        <v>1441.0983870967741</v>
      </c>
      <c r="I60" s="23" t="s">
        <v>86</v>
      </c>
      <c r="J60" s="23">
        <v>4457.596303763441</v>
      </c>
      <c r="K60" s="23">
        <v>1424.5300403225804</v>
      </c>
      <c r="L60" s="23">
        <f t="shared" si="78"/>
        <v>7323.224731182795</v>
      </c>
    </row>
    <row r="61" spans="1:16" s="15" customFormat="1">
      <c r="A61" s="12">
        <v>28</v>
      </c>
      <c r="B61" s="34" t="s">
        <v>37</v>
      </c>
      <c r="C61" s="8">
        <v>467726</v>
      </c>
      <c r="D61" s="8">
        <v>0</v>
      </c>
      <c r="E61" s="8">
        <v>1004242</v>
      </c>
      <c r="F61" s="8">
        <v>690538</v>
      </c>
      <c r="G61" s="8">
        <f t="shared" ref="G61" si="79">SUM(C61:F61)</f>
        <v>2162506</v>
      </c>
      <c r="H61" s="9">
        <v>722.96357526881707</v>
      </c>
      <c r="I61" s="9" t="s">
        <v>86</v>
      </c>
      <c r="J61" s="9">
        <v>1552.2557795698924</v>
      </c>
      <c r="K61" s="9">
        <v>1067.3638440860213</v>
      </c>
      <c r="L61" s="9">
        <f t="shared" ref="L61" si="80">SUM(H61:K61)</f>
        <v>3342.5831989247308</v>
      </c>
    </row>
    <row r="62" spans="1:16" s="15" customFormat="1" ht="15" customHeight="1">
      <c r="A62" s="14"/>
      <c r="B62" s="14" t="s">
        <v>112</v>
      </c>
      <c r="C62" s="13">
        <v>467726</v>
      </c>
      <c r="D62" s="13">
        <v>0</v>
      </c>
      <c r="E62" s="13">
        <v>1004242</v>
      </c>
      <c r="F62" s="13">
        <v>690538</v>
      </c>
      <c r="G62" s="13">
        <f t="shared" ref="G62:L62" si="81">G61</f>
        <v>2162506</v>
      </c>
      <c r="H62" s="23">
        <v>722.96357526881707</v>
      </c>
      <c r="I62" s="23" t="s">
        <v>86</v>
      </c>
      <c r="J62" s="23">
        <v>1552.2557795698924</v>
      </c>
      <c r="K62" s="23">
        <v>1067.3638440860213</v>
      </c>
      <c r="L62" s="23">
        <f t="shared" si="81"/>
        <v>3342.5831989247308</v>
      </c>
    </row>
    <row r="63" spans="1:16" s="15" customFormat="1" ht="15" customHeight="1">
      <c r="A63" s="12">
        <v>29</v>
      </c>
      <c r="B63" s="34" t="s">
        <v>38</v>
      </c>
      <c r="C63" s="8">
        <v>186779</v>
      </c>
      <c r="D63" s="8">
        <v>0</v>
      </c>
      <c r="E63" s="8">
        <v>1170665</v>
      </c>
      <c r="F63" s="8">
        <v>574031</v>
      </c>
      <c r="G63" s="8">
        <f t="shared" ref="G63" si="82">SUM(C63:F63)</f>
        <v>1931475</v>
      </c>
      <c r="H63" s="9">
        <v>288.7040994623656</v>
      </c>
      <c r="I63" s="9" t="s">
        <v>86</v>
      </c>
      <c r="J63" s="9">
        <v>1809.4956317204299</v>
      </c>
      <c r="K63" s="9">
        <v>887.27909946236548</v>
      </c>
      <c r="L63" s="9">
        <f t="shared" ref="L63" si="83">SUM(H63:K63)</f>
        <v>2985.478830645161</v>
      </c>
    </row>
    <row r="64" spans="1:16" s="15" customFormat="1" ht="15" customHeight="1">
      <c r="A64" s="14"/>
      <c r="B64" s="14" t="s">
        <v>113</v>
      </c>
      <c r="C64" s="13">
        <v>186779</v>
      </c>
      <c r="D64" s="13">
        <v>0</v>
      </c>
      <c r="E64" s="13">
        <v>1170665</v>
      </c>
      <c r="F64" s="13">
        <v>574031</v>
      </c>
      <c r="G64" s="13">
        <f t="shared" ref="G64:L64" si="84">G63</f>
        <v>1931475</v>
      </c>
      <c r="H64" s="23">
        <v>288.7040994623656</v>
      </c>
      <c r="I64" s="23" t="s">
        <v>86</v>
      </c>
      <c r="J64" s="23">
        <v>1809.4956317204299</v>
      </c>
      <c r="K64" s="23">
        <v>887.27909946236548</v>
      </c>
      <c r="L64" s="23">
        <f t="shared" si="84"/>
        <v>2985.478830645161</v>
      </c>
    </row>
    <row r="65" spans="1:12" s="15" customFormat="1">
      <c r="A65" s="12">
        <v>30</v>
      </c>
      <c r="B65" s="34" t="s">
        <v>39</v>
      </c>
      <c r="C65" s="8">
        <v>28787</v>
      </c>
      <c r="D65" s="8">
        <v>0</v>
      </c>
      <c r="E65" s="8">
        <v>3490281</v>
      </c>
      <c r="F65" s="8">
        <v>1948630</v>
      </c>
      <c r="G65" s="8">
        <f t="shared" ref="G65" si="85">SUM(C65:F65)</f>
        <v>5467698</v>
      </c>
      <c r="H65" s="9">
        <v>44.496034946236556</v>
      </c>
      <c r="I65" s="9" t="s">
        <v>86</v>
      </c>
      <c r="J65" s="9">
        <v>5394.9235887096775</v>
      </c>
      <c r="K65" s="9">
        <v>3011.9952956989246</v>
      </c>
      <c r="L65" s="9">
        <f t="shared" ref="L65" si="86">SUM(H65:K65)</f>
        <v>8451.4149193548383</v>
      </c>
    </row>
    <row r="66" spans="1:12" s="15" customFormat="1">
      <c r="A66" s="14"/>
      <c r="B66" s="14" t="s">
        <v>114</v>
      </c>
      <c r="C66" s="13">
        <v>28787</v>
      </c>
      <c r="D66" s="13">
        <v>0</v>
      </c>
      <c r="E66" s="13">
        <v>3490281</v>
      </c>
      <c r="F66" s="13">
        <v>1948630</v>
      </c>
      <c r="G66" s="13">
        <f t="shared" ref="G66:L66" si="87">G65</f>
        <v>5467698</v>
      </c>
      <c r="H66" s="23">
        <v>44.496034946236556</v>
      </c>
      <c r="I66" s="23" t="s">
        <v>86</v>
      </c>
      <c r="J66" s="23">
        <v>5394.9235887096775</v>
      </c>
      <c r="K66" s="23">
        <v>3011.9952956989246</v>
      </c>
      <c r="L66" s="23">
        <f t="shared" si="87"/>
        <v>8451.4149193548383</v>
      </c>
    </row>
    <row r="67" spans="1:12" s="15" customFormat="1">
      <c r="A67" s="12">
        <v>31</v>
      </c>
      <c r="B67" s="34" t="s">
        <v>41</v>
      </c>
      <c r="C67" s="8">
        <v>7799</v>
      </c>
      <c r="D67" s="8">
        <v>0</v>
      </c>
      <c r="E67" s="8">
        <v>858340</v>
      </c>
      <c r="F67" s="8">
        <v>735929</v>
      </c>
      <c r="G67" s="8">
        <f t="shared" ref="G67" si="88">SUM(C67:F67)</f>
        <v>1602068</v>
      </c>
      <c r="H67" s="9">
        <v>12.054905913978494</v>
      </c>
      <c r="I67" s="9" t="s">
        <v>86</v>
      </c>
      <c r="J67" s="9">
        <v>1326.7352150537633</v>
      </c>
      <c r="K67" s="9">
        <v>1137.5246639784946</v>
      </c>
      <c r="L67" s="9">
        <f t="shared" ref="L67" si="89">SUM(H67:K67)</f>
        <v>2476.3147849462366</v>
      </c>
    </row>
    <row r="68" spans="1:12" s="15" customFormat="1">
      <c r="A68" s="14"/>
      <c r="B68" s="14" t="s">
        <v>115</v>
      </c>
      <c r="C68" s="13">
        <v>7799</v>
      </c>
      <c r="D68" s="13">
        <v>0</v>
      </c>
      <c r="E68" s="13">
        <v>858340</v>
      </c>
      <c r="F68" s="13">
        <v>735929</v>
      </c>
      <c r="G68" s="13">
        <f t="shared" ref="G68:L68" si="90">G67</f>
        <v>1602068</v>
      </c>
      <c r="H68" s="23">
        <v>12.054905913978494</v>
      </c>
      <c r="I68" s="23" t="s">
        <v>86</v>
      </c>
      <c r="J68" s="23">
        <v>1326.7352150537633</v>
      </c>
      <c r="K68" s="23">
        <v>1137.5246639784946</v>
      </c>
      <c r="L68" s="23">
        <f t="shared" si="90"/>
        <v>2476.3147849462366</v>
      </c>
    </row>
    <row r="69" spans="1:12" s="15" customFormat="1">
      <c r="A69" s="10">
        <v>32</v>
      </c>
      <c r="B69" s="11" t="s">
        <v>43</v>
      </c>
      <c r="C69" s="8">
        <v>0</v>
      </c>
      <c r="D69" s="8">
        <v>0</v>
      </c>
      <c r="E69" s="8">
        <v>11548</v>
      </c>
      <c r="F69" s="8">
        <v>17639</v>
      </c>
      <c r="G69" s="8">
        <f t="shared" ref="G69" si="91">SUM(C69:F69)</f>
        <v>29187</v>
      </c>
      <c r="H69" s="9" t="s">
        <v>86</v>
      </c>
      <c r="I69" s="9" t="s">
        <v>86</v>
      </c>
      <c r="J69" s="9">
        <v>17.849731182795697</v>
      </c>
      <c r="K69" s="9">
        <v>27.264583333333331</v>
      </c>
      <c r="L69" s="9">
        <f t="shared" ref="L69" si="92">SUM(H69:K69)</f>
        <v>45.114314516129028</v>
      </c>
    </row>
    <row r="70" spans="1:12" s="15" customFormat="1" ht="15" customHeight="1">
      <c r="A70" s="14"/>
      <c r="B70" s="14" t="s">
        <v>116</v>
      </c>
      <c r="C70" s="13">
        <v>0</v>
      </c>
      <c r="D70" s="13">
        <v>0</v>
      </c>
      <c r="E70" s="13">
        <v>11548</v>
      </c>
      <c r="F70" s="13">
        <v>17639</v>
      </c>
      <c r="G70" s="13">
        <f t="shared" ref="G70:L70" si="93">G69</f>
        <v>29187</v>
      </c>
      <c r="H70" s="23" t="s">
        <v>86</v>
      </c>
      <c r="I70" s="23" t="s">
        <v>86</v>
      </c>
      <c r="J70" s="23">
        <v>17.849731182795697</v>
      </c>
      <c r="K70" s="23">
        <v>27.264583333333331</v>
      </c>
      <c r="L70" s="23">
        <f t="shared" si="93"/>
        <v>45.114314516129028</v>
      </c>
    </row>
    <row r="71" spans="1:12" s="15" customFormat="1">
      <c r="A71" s="10">
        <v>33</v>
      </c>
      <c r="B71" s="11" t="s">
        <v>42</v>
      </c>
      <c r="C71" s="8">
        <v>650688</v>
      </c>
      <c r="D71" s="8">
        <v>81930</v>
      </c>
      <c r="E71" s="8">
        <v>4441859</v>
      </c>
      <c r="F71" s="8">
        <v>2266305</v>
      </c>
      <c r="G71" s="8">
        <f t="shared" ref="G71" si="94">SUM(C71:F71)</f>
        <v>7440782</v>
      </c>
      <c r="H71" s="9">
        <v>1005.7677419354839</v>
      </c>
      <c r="I71" s="9">
        <v>126.63911290322581</v>
      </c>
      <c r="J71" s="9">
        <v>6865.7766801075259</v>
      </c>
      <c r="K71" s="9">
        <v>3503.0252016129029</v>
      </c>
      <c r="L71" s="9">
        <f t="shared" ref="L71" si="95">SUM(H71:K71)</f>
        <v>11501.208736559138</v>
      </c>
    </row>
    <row r="72" spans="1:12" s="15" customFormat="1">
      <c r="A72" s="14"/>
      <c r="B72" s="14" t="s">
        <v>72</v>
      </c>
      <c r="C72" s="13">
        <v>650688</v>
      </c>
      <c r="D72" s="13">
        <v>81930</v>
      </c>
      <c r="E72" s="13">
        <v>4441859</v>
      </c>
      <c r="F72" s="13">
        <v>2266305</v>
      </c>
      <c r="G72" s="13">
        <f t="shared" ref="G72:L72" si="96">G71</f>
        <v>7440782</v>
      </c>
      <c r="H72" s="23">
        <v>1005.7677419354839</v>
      </c>
      <c r="I72" s="23">
        <v>126.63911290322581</v>
      </c>
      <c r="J72" s="23">
        <v>6865.7766801075259</v>
      </c>
      <c r="K72" s="23">
        <v>3503.0252016129029</v>
      </c>
      <c r="L72" s="23">
        <f t="shared" si="96"/>
        <v>11501.208736559138</v>
      </c>
    </row>
    <row r="73" spans="1:12" s="15" customFormat="1">
      <c r="A73" s="10">
        <v>34</v>
      </c>
      <c r="B73" s="24" t="s">
        <v>81</v>
      </c>
      <c r="C73" s="8">
        <v>0</v>
      </c>
      <c r="D73" s="8">
        <v>0</v>
      </c>
      <c r="E73" s="8">
        <v>313088</v>
      </c>
      <c r="F73" s="8">
        <v>0</v>
      </c>
      <c r="G73" s="8">
        <f t="shared" ref="G73" si="97">SUM(C73:F73)</f>
        <v>313088</v>
      </c>
      <c r="H73" s="9" t="s">
        <v>86</v>
      </c>
      <c r="I73" s="9" t="s">
        <v>86</v>
      </c>
      <c r="J73" s="9">
        <v>483.9397849462365</v>
      </c>
      <c r="K73" s="9" t="s">
        <v>86</v>
      </c>
      <c r="L73" s="9">
        <f t="shared" ref="L73" si="98">SUM(H73:K73)</f>
        <v>483.9397849462365</v>
      </c>
    </row>
    <row r="74" spans="1:12" s="15" customFormat="1">
      <c r="A74" s="14"/>
      <c r="B74" s="14" t="s">
        <v>82</v>
      </c>
      <c r="C74" s="13">
        <v>0</v>
      </c>
      <c r="D74" s="13">
        <v>0</v>
      </c>
      <c r="E74" s="13">
        <v>313088</v>
      </c>
      <c r="F74" s="13">
        <v>0</v>
      </c>
      <c r="G74" s="13">
        <f t="shared" ref="G74:L74" si="99">G73</f>
        <v>313088</v>
      </c>
      <c r="H74" s="23" t="s">
        <v>86</v>
      </c>
      <c r="I74" s="23" t="s">
        <v>86</v>
      </c>
      <c r="J74" s="23">
        <v>483.9397849462365</v>
      </c>
      <c r="K74" s="23" t="s">
        <v>86</v>
      </c>
      <c r="L74" s="23">
        <f t="shared" si="99"/>
        <v>483.9397849462365</v>
      </c>
    </row>
    <row r="75" spans="1:12" s="15" customFormat="1">
      <c r="A75" s="10">
        <v>35</v>
      </c>
      <c r="B75" s="24" t="s">
        <v>79</v>
      </c>
      <c r="C75" s="8">
        <v>0</v>
      </c>
      <c r="D75" s="8">
        <v>0</v>
      </c>
      <c r="E75" s="8">
        <v>30260</v>
      </c>
      <c r="F75" s="8">
        <v>66553</v>
      </c>
      <c r="G75" s="8">
        <f t="shared" ref="G75" si="100">SUM(C75:F75)</f>
        <v>96813</v>
      </c>
      <c r="H75" s="9" t="s">
        <v>86</v>
      </c>
      <c r="I75" s="9" t="s">
        <v>86</v>
      </c>
      <c r="J75" s="9">
        <v>46.772849462365585</v>
      </c>
      <c r="K75" s="9">
        <v>102.8709005376344</v>
      </c>
      <c r="L75" s="9">
        <f t="shared" ref="L75" si="101">SUM(H75:K75)</f>
        <v>149.64374999999998</v>
      </c>
    </row>
    <row r="76" spans="1:12" s="15" customFormat="1" ht="15" customHeight="1">
      <c r="A76" s="14"/>
      <c r="B76" s="14" t="s">
        <v>80</v>
      </c>
      <c r="C76" s="13">
        <v>0</v>
      </c>
      <c r="D76" s="13">
        <v>0</v>
      </c>
      <c r="E76" s="13">
        <v>30260</v>
      </c>
      <c r="F76" s="13">
        <v>66553</v>
      </c>
      <c r="G76" s="13">
        <f t="shared" ref="G76:L76" si="102">G75</f>
        <v>96813</v>
      </c>
      <c r="H76" s="23" t="s">
        <v>86</v>
      </c>
      <c r="I76" s="23" t="s">
        <v>86</v>
      </c>
      <c r="J76" s="23">
        <v>46.772849462365585</v>
      </c>
      <c r="K76" s="23">
        <v>102.8709005376344</v>
      </c>
      <c r="L76" s="23">
        <f t="shared" si="102"/>
        <v>149.64374999999998</v>
      </c>
    </row>
    <row r="77" spans="1:12" s="15" customFormat="1">
      <c r="A77" s="10">
        <v>36</v>
      </c>
      <c r="B77" s="11" t="s">
        <v>44</v>
      </c>
      <c r="C77" s="8">
        <v>0</v>
      </c>
      <c r="D77" s="8">
        <v>0</v>
      </c>
      <c r="E77" s="8">
        <v>428317</v>
      </c>
      <c r="F77" s="8">
        <v>93341</v>
      </c>
      <c r="G77" s="8">
        <f t="shared" ref="G77" si="103">SUM(C77:F77)</f>
        <v>521658</v>
      </c>
      <c r="H77" s="9" t="s">
        <v>86</v>
      </c>
      <c r="I77" s="9" t="s">
        <v>86</v>
      </c>
      <c r="J77" s="9">
        <v>662.04912634408606</v>
      </c>
      <c r="K77" s="9">
        <v>144.27708333333331</v>
      </c>
      <c r="L77" s="9">
        <f t="shared" ref="L77" si="104">SUM(H77:K77)</f>
        <v>806.32620967741934</v>
      </c>
    </row>
    <row r="78" spans="1:12" s="15" customFormat="1">
      <c r="A78" s="14"/>
      <c r="B78" s="16" t="s">
        <v>117</v>
      </c>
      <c r="C78" s="13">
        <v>0</v>
      </c>
      <c r="D78" s="13">
        <v>0</v>
      </c>
      <c r="E78" s="13">
        <v>428317</v>
      </c>
      <c r="F78" s="13">
        <v>93341</v>
      </c>
      <c r="G78" s="13">
        <f t="shared" ref="G78:L78" si="105">G77</f>
        <v>521658</v>
      </c>
      <c r="H78" s="23" t="s">
        <v>86</v>
      </c>
      <c r="I78" s="23" t="s">
        <v>86</v>
      </c>
      <c r="J78" s="23">
        <v>662.04912634408606</v>
      </c>
      <c r="K78" s="23">
        <v>144.27708333333331</v>
      </c>
      <c r="L78" s="23">
        <f t="shared" si="105"/>
        <v>806.32620967741934</v>
      </c>
    </row>
    <row r="79" spans="1:12" s="15" customFormat="1">
      <c r="A79" s="10">
        <v>37</v>
      </c>
      <c r="B79" s="11" t="s">
        <v>45</v>
      </c>
      <c r="C79" s="8">
        <v>160310</v>
      </c>
      <c r="D79" s="8">
        <v>0</v>
      </c>
      <c r="E79" s="8">
        <v>100405</v>
      </c>
      <c r="F79" s="8">
        <v>121774</v>
      </c>
      <c r="G79" s="8">
        <f t="shared" ref="G79" si="106">SUM(C79:F79)</f>
        <v>382489</v>
      </c>
      <c r="H79" s="9">
        <v>247.79099462365591</v>
      </c>
      <c r="I79" s="9" t="s">
        <v>86</v>
      </c>
      <c r="J79" s="9">
        <v>155.19590053763437</v>
      </c>
      <c r="K79" s="9">
        <v>188.22594086021505</v>
      </c>
      <c r="L79" s="9">
        <f t="shared" ref="L79" si="107">SUM(H79:K79)</f>
        <v>591.21283602150527</v>
      </c>
    </row>
    <row r="80" spans="1:12" s="15" customFormat="1">
      <c r="A80" s="14"/>
      <c r="B80" s="14" t="s">
        <v>118</v>
      </c>
      <c r="C80" s="13">
        <v>160310</v>
      </c>
      <c r="D80" s="13">
        <v>0</v>
      </c>
      <c r="E80" s="13">
        <v>100405</v>
      </c>
      <c r="F80" s="13">
        <v>121774</v>
      </c>
      <c r="G80" s="13">
        <f t="shared" ref="G80:L80" si="108">G79</f>
        <v>382489</v>
      </c>
      <c r="H80" s="23">
        <v>247.79099462365591</v>
      </c>
      <c r="I80" s="23" t="s">
        <v>86</v>
      </c>
      <c r="J80" s="23">
        <v>155.19590053763437</v>
      </c>
      <c r="K80" s="23">
        <v>188.22594086021505</v>
      </c>
      <c r="L80" s="23">
        <f t="shared" si="108"/>
        <v>591.21283602150527</v>
      </c>
    </row>
    <row r="81" spans="1:12" s="15" customFormat="1">
      <c r="A81" s="12">
        <v>38</v>
      </c>
      <c r="B81" s="34" t="s">
        <v>46</v>
      </c>
      <c r="C81" s="8">
        <v>0</v>
      </c>
      <c r="D81" s="8">
        <v>0</v>
      </c>
      <c r="E81" s="8">
        <v>181020</v>
      </c>
      <c r="F81" s="8">
        <v>57407</v>
      </c>
      <c r="G81" s="8">
        <f t="shared" ref="G81" si="109">SUM(C81:F81)</f>
        <v>238427</v>
      </c>
      <c r="H81" s="9" t="s">
        <v>86</v>
      </c>
      <c r="I81" s="9" t="s">
        <v>86</v>
      </c>
      <c r="J81" s="9">
        <v>279.80241935483872</v>
      </c>
      <c r="K81" s="9">
        <v>88.733938172042997</v>
      </c>
      <c r="L81" s="9">
        <f t="shared" ref="L81" si="110">SUM(H81:K81)</f>
        <v>368.53635752688172</v>
      </c>
    </row>
    <row r="82" spans="1:12" s="15" customFormat="1" ht="15" customHeight="1">
      <c r="A82" s="14"/>
      <c r="B82" s="16" t="s">
        <v>119</v>
      </c>
      <c r="C82" s="13">
        <v>0</v>
      </c>
      <c r="D82" s="13">
        <v>0</v>
      </c>
      <c r="E82" s="13">
        <v>181020</v>
      </c>
      <c r="F82" s="13">
        <v>57407</v>
      </c>
      <c r="G82" s="13">
        <f t="shared" ref="G82:L82" si="111">G81</f>
        <v>238427</v>
      </c>
      <c r="H82" s="23" t="s">
        <v>86</v>
      </c>
      <c r="I82" s="23" t="s">
        <v>86</v>
      </c>
      <c r="J82" s="23">
        <v>279.80241935483872</v>
      </c>
      <c r="K82" s="23">
        <v>88.733938172042997</v>
      </c>
      <c r="L82" s="23">
        <f t="shared" si="111"/>
        <v>368.53635752688172</v>
      </c>
    </row>
    <row r="83" spans="1:12" s="15" customFormat="1">
      <c r="A83" s="12">
        <v>39</v>
      </c>
      <c r="B83" s="34" t="s">
        <v>47</v>
      </c>
      <c r="C83" s="8">
        <v>0</v>
      </c>
      <c r="D83" s="8">
        <v>0</v>
      </c>
      <c r="E83" s="8">
        <v>1157069</v>
      </c>
      <c r="F83" s="8">
        <v>1090009</v>
      </c>
      <c r="G83" s="8">
        <f t="shared" ref="G83" si="112">SUM(C83:F83)</f>
        <v>2247078</v>
      </c>
      <c r="H83" s="9" t="s">
        <v>86</v>
      </c>
      <c r="I83" s="9" t="s">
        <v>86</v>
      </c>
      <c r="J83" s="9">
        <v>1788.4803091397848</v>
      </c>
      <c r="K83" s="9">
        <v>1684.8257392473117</v>
      </c>
      <c r="L83" s="9">
        <f t="shared" ref="L83" si="113">SUM(H83:K83)</f>
        <v>3473.3060483870968</v>
      </c>
    </row>
    <row r="84" spans="1:12" s="15" customFormat="1">
      <c r="A84" s="14"/>
      <c r="B84" s="14" t="s">
        <v>120</v>
      </c>
      <c r="C84" s="13">
        <v>0</v>
      </c>
      <c r="D84" s="13">
        <v>0</v>
      </c>
      <c r="E84" s="13">
        <v>1157069</v>
      </c>
      <c r="F84" s="13">
        <v>1090009</v>
      </c>
      <c r="G84" s="13">
        <f t="shared" ref="G84:L84" si="114">G83</f>
        <v>2247078</v>
      </c>
      <c r="H84" s="23" t="s">
        <v>86</v>
      </c>
      <c r="I84" s="23" t="s">
        <v>86</v>
      </c>
      <c r="J84" s="23">
        <v>1788.4803091397848</v>
      </c>
      <c r="K84" s="23">
        <v>1684.8257392473117</v>
      </c>
      <c r="L84" s="23">
        <f t="shared" si="114"/>
        <v>3473.3060483870968</v>
      </c>
    </row>
    <row r="85" spans="1:12" s="15" customFormat="1">
      <c r="A85" s="12">
        <v>40</v>
      </c>
      <c r="B85" s="34" t="s">
        <v>48</v>
      </c>
      <c r="C85" s="8">
        <v>0</v>
      </c>
      <c r="D85" s="8">
        <v>0</v>
      </c>
      <c r="E85" s="8">
        <v>436794</v>
      </c>
      <c r="F85" s="8">
        <v>748497</v>
      </c>
      <c r="G85" s="8">
        <f t="shared" ref="G85" si="115">SUM(C85:F85)</f>
        <v>1185291</v>
      </c>
      <c r="H85" s="9" t="s">
        <v>86</v>
      </c>
      <c r="I85" s="9" t="s">
        <v>86</v>
      </c>
      <c r="J85" s="9">
        <v>675.15201612903229</v>
      </c>
      <c r="K85" s="9">
        <v>1156.9510080645159</v>
      </c>
      <c r="L85" s="9">
        <f t="shared" ref="L85" si="116">SUM(H85:K85)</f>
        <v>1832.1030241935482</v>
      </c>
    </row>
    <row r="86" spans="1:12" s="15" customFormat="1">
      <c r="A86" s="14"/>
      <c r="B86" s="14" t="s">
        <v>121</v>
      </c>
      <c r="C86" s="13">
        <v>0</v>
      </c>
      <c r="D86" s="13">
        <v>0</v>
      </c>
      <c r="E86" s="13">
        <v>436794</v>
      </c>
      <c r="F86" s="13">
        <v>748497</v>
      </c>
      <c r="G86" s="13">
        <f t="shared" ref="G86:L86" si="117">G85</f>
        <v>1185291</v>
      </c>
      <c r="H86" s="23" t="s">
        <v>86</v>
      </c>
      <c r="I86" s="23" t="s">
        <v>86</v>
      </c>
      <c r="J86" s="23">
        <v>675.15201612903229</v>
      </c>
      <c r="K86" s="23">
        <v>1156.9510080645159</v>
      </c>
      <c r="L86" s="23">
        <f t="shared" si="117"/>
        <v>1832.1030241935482</v>
      </c>
    </row>
    <row r="87" spans="1:12" s="15" customFormat="1">
      <c r="A87" s="12">
        <v>41</v>
      </c>
      <c r="B87" s="34" t="s">
        <v>49</v>
      </c>
      <c r="C87" s="8">
        <v>116230</v>
      </c>
      <c r="D87" s="8">
        <v>0</v>
      </c>
      <c r="E87" s="8">
        <v>1168557</v>
      </c>
      <c r="F87" s="8">
        <v>480249</v>
      </c>
      <c r="G87" s="8">
        <f t="shared" ref="G87" si="118">SUM(C87:F87)</f>
        <v>1765036</v>
      </c>
      <c r="H87" s="9">
        <v>179.65658602150535</v>
      </c>
      <c r="I87" s="9" t="s">
        <v>86</v>
      </c>
      <c r="J87" s="9">
        <v>1806.2372983870966</v>
      </c>
      <c r="K87" s="9">
        <v>742.32036290322571</v>
      </c>
      <c r="L87" s="9">
        <f t="shared" ref="L87" si="119">SUM(H87:K87)</f>
        <v>2728.2142473118274</v>
      </c>
    </row>
    <row r="88" spans="1:12" s="15" customFormat="1">
      <c r="A88" s="14"/>
      <c r="B88" s="14" t="s">
        <v>122</v>
      </c>
      <c r="C88" s="13">
        <v>116230</v>
      </c>
      <c r="D88" s="13">
        <v>0</v>
      </c>
      <c r="E88" s="13">
        <v>1168557</v>
      </c>
      <c r="F88" s="13">
        <v>480249</v>
      </c>
      <c r="G88" s="13">
        <f t="shared" ref="G88:L88" si="120">G87</f>
        <v>1765036</v>
      </c>
      <c r="H88" s="23">
        <v>179.65658602150535</v>
      </c>
      <c r="I88" s="23" t="s">
        <v>86</v>
      </c>
      <c r="J88" s="23">
        <v>1806.2372983870966</v>
      </c>
      <c r="K88" s="23">
        <v>742.32036290322571</v>
      </c>
      <c r="L88" s="23">
        <f t="shared" si="120"/>
        <v>2728.2142473118274</v>
      </c>
    </row>
    <row r="89" spans="1:12" s="15" customFormat="1">
      <c r="A89" s="12">
        <v>42</v>
      </c>
      <c r="B89" s="37" t="s">
        <v>50</v>
      </c>
      <c r="C89" s="8">
        <v>0</v>
      </c>
      <c r="D89" s="8">
        <v>0</v>
      </c>
      <c r="E89" s="8">
        <v>569875</v>
      </c>
      <c r="F89" s="8">
        <v>175615</v>
      </c>
      <c r="G89" s="8">
        <f t="shared" ref="G89" si="121">SUM(C89:F89)</f>
        <v>745490</v>
      </c>
      <c r="H89" s="9" t="s">
        <v>86</v>
      </c>
      <c r="I89" s="9" t="s">
        <v>86</v>
      </c>
      <c r="J89" s="9">
        <v>880.85517473118273</v>
      </c>
      <c r="K89" s="9">
        <v>271.44791666666663</v>
      </c>
      <c r="L89" s="9">
        <f t="shared" ref="L89" si="122">SUM(H89:K89)</f>
        <v>1152.3030913978494</v>
      </c>
    </row>
    <row r="90" spans="1:12" s="15" customFormat="1">
      <c r="A90" s="14"/>
      <c r="B90" s="16" t="s">
        <v>123</v>
      </c>
      <c r="C90" s="13">
        <v>0</v>
      </c>
      <c r="D90" s="13">
        <v>0</v>
      </c>
      <c r="E90" s="13">
        <v>569875</v>
      </c>
      <c r="F90" s="13">
        <v>175615</v>
      </c>
      <c r="G90" s="13">
        <f t="shared" ref="G90:L90" si="123">G89</f>
        <v>745490</v>
      </c>
      <c r="H90" s="23" t="s">
        <v>86</v>
      </c>
      <c r="I90" s="23" t="s">
        <v>86</v>
      </c>
      <c r="J90" s="23">
        <v>880.85517473118273</v>
      </c>
      <c r="K90" s="23">
        <v>271.44791666666663</v>
      </c>
      <c r="L90" s="23">
        <f t="shared" si="123"/>
        <v>1152.3030913978494</v>
      </c>
    </row>
    <row r="91" spans="1:12" s="15" customFormat="1">
      <c r="A91" s="12">
        <v>43</v>
      </c>
      <c r="B91" s="34" t="s">
        <v>51</v>
      </c>
      <c r="C91" s="8">
        <v>11098</v>
      </c>
      <c r="D91" s="8">
        <v>0</v>
      </c>
      <c r="E91" s="8">
        <v>3849151</v>
      </c>
      <c r="F91" s="8">
        <v>3429501</v>
      </c>
      <c r="G91" s="8">
        <f t="shared" ref="G91" si="124">SUM(C91:F91)</f>
        <v>7289750</v>
      </c>
      <c r="H91" s="9">
        <v>17.154166666666665</v>
      </c>
      <c r="I91" s="9" t="s">
        <v>86</v>
      </c>
      <c r="J91" s="9">
        <v>5949.6285618279562</v>
      </c>
      <c r="K91" s="9">
        <v>5300.9760080645156</v>
      </c>
      <c r="L91" s="9">
        <f t="shared" ref="L91" si="125">SUM(H91:K91)</f>
        <v>11267.758736559139</v>
      </c>
    </row>
    <row r="92" spans="1:12" s="15" customFormat="1">
      <c r="A92" s="14"/>
      <c r="B92" s="14" t="s">
        <v>73</v>
      </c>
      <c r="C92" s="13">
        <v>11098</v>
      </c>
      <c r="D92" s="13">
        <v>0</v>
      </c>
      <c r="E92" s="13">
        <v>3849151</v>
      </c>
      <c r="F92" s="13">
        <v>3429501</v>
      </c>
      <c r="G92" s="13">
        <f t="shared" ref="G92:L92" si="126">G91</f>
        <v>7289750</v>
      </c>
      <c r="H92" s="23">
        <v>17.154166666666665</v>
      </c>
      <c r="I92" s="23" t="s">
        <v>86</v>
      </c>
      <c r="J92" s="23">
        <v>5949.6285618279562</v>
      </c>
      <c r="K92" s="23">
        <v>5300.9760080645156</v>
      </c>
      <c r="L92" s="23">
        <f t="shared" si="126"/>
        <v>11267.758736559139</v>
      </c>
    </row>
    <row r="93" spans="1:12" s="15" customFormat="1">
      <c r="A93" s="12">
        <v>44</v>
      </c>
      <c r="B93" s="34" t="s">
        <v>83</v>
      </c>
      <c r="C93" s="8">
        <v>0</v>
      </c>
      <c r="D93" s="8">
        <v>0</v>
      </c>
      <c r="E93" s="8">
        <v>210461</v>
      </c>
      <c r="F93" s="8">
        <v>0</v>
      </c>
      <c r="G93" s="8">
        <f t="shared" ref="G93" si="127">SUM(C93:F93)</f>
        <v>210461</v>
      </c>
      <c r="H93" s="9" t="s">
        <v>86</v>
      </c>
      <c r="I93" s="9" t="s">
        <v>86</v>
      </c>
      <c r="J93" s="9">
        <v>325.30934139784944</v>
      </c>
      <c r="K93" s="9" t="s">
        <v>86</v>
      </c>
      <c r="L93" s="9">
        <f t="shared" ref="L93" si="128">SUM(H93:K93)</f>
        <v>325.30934139784944</v>
      </c>
    </row>
    <row r="94" spans="1:12" s="15" customFormat="1">
      <c r="A94" s="14"/>
      <c r="B94" s="14" t="s">
        <v>74</v>
      </c>
      <c r="C94" s="13">
        <v>0</v>
      </c>
      <c r="D94" s="13">
        <v>0</v>
      </c>
      <c r="E94" s="13">
        <v>210461</v>
      </c>
      <c r="F94" s="13">
        <v>0</v>
      </c>
      <c r="G94" s="13">
        <f t="shared" ref="G94:L94" si="129">G93</f>
        <v>210461</v>
      </c>
      <c r="H94" s="23" t="s">
        <v>86</v>
      </c>
      <c r="I94" s="23" t="s">
        <v>86</v>
      </c>
      <c r="J94" s="23">
        <v>325.30934139784944</v>
      </c>
      <c r="K94" s="23" t="s">
        <v>86</v>
      </c>
      <c r="L94" s="23">
        <f t="shared" si="129"/>
        <v>325.30934139784944</v>
      </c>
    </row>
    <row r="95" spans="1:12" s="15" customFormat="1">
      <c r="A95" s="12">
        <v>45</v>
      </c>
      <c r="B95" s="34" t="s">
        <v>52</v>
      </c>
      <c r="C95" s="8">
        <v>567803</v>
      </c>
      <c r="D95" s="8">
        <v>0</v>
      </c>
      <c r="E95" s="8">
        <v>8883261</v>
      </c>
      <c r="F95" s="8">
        <v>4451703</v>
      </c>
      <c r="G95" s="8">
        <f t="shared" ref="G95" si="130">SUM(C95:F95)</f>
        <v>13902767</v>
      </c>
      <c r="H95" s="9">
        <v>877.65248655913967</v>
      </c>
      <c r="I95" s="9" t="s">
        <v>86</v>
      </c>
      <c r="J95" s="9">
        <v>13730.846975806451</v>
      </c>
      <c r="K95" s="9">
        <v>6880.9925403225798</v>
      </c>
      <c r="L95" s="9">
        <f t="shared" ref="L95" si="131">SUM(H95:K95)</f>
        <v>21489.49200268817</v>
      </c>
    </row>
    <row r="96" spans="1:12" s="15" customFormat="1">
      <c r="A96" s="14"/>
      <c r="B96" s="14" t="s">
        <v>124</v>
      </c>
      <c r="C96" s="13">
        <v>567803</v>
      </c>
      <c r="D96" s="13">
        <v>0</v>
      </c>
      <c r="E96" s="13">
        <v>8883261</v>
      </c>
      <c r="F96" s="13">
        <v>4451703</v>
      </c>
      <c r="G96" s="13">
        <f t="shared" ref="G96:L96" si="132">G95</f>
        <v>13902767</v>
      </c>
      <c r="H96" s="23">
        <v>877.65248655913967</v>
      </c>
      <c r="I96" s="23" t="s">
        <v>86</v>
      </c>
      <c r="J96" s="23">
        <v>13730.846975806451</v>
      </c>
      <c r="K96" s="23">
        <v>6880.9925403225798</v>
      </c>
      <c r="L96" s="23">
        <f t="shared" si="132"/>
        <v>21489.49200268817</v>
      </c>
    </row>
    <row r="97" spans="1:12" s="15" customFormat="1">
      <c r="A97" s="12">
        <v>46</v>
      </c>
      <c r="B97" s="34" t="s">
        <v>53</v>
      </c>
      <c r="C97" s="8">
        <v>24214</v>
      </c>
      <c r="D97" s="8">
        <v>0</v>
      </c>
      <c r="E97" s="8">
        <v>1225255</v>
      </c>
      <c r="F97" s="8">
        <v>793208</v>
      </c>
      <c r="G97" s="8">
        <f t="shared" ref="G97" si="133">SUM(C97:F97)</f>
        <v>2042677</v>
      </c>
      <c r="H97" s="9">
        <v>37.427553763440855</v>
      </c>
      <c r="I97" s="9" t="s">
        <v>86</v>
      </c>
      <c r="J97" s="9">
        <v>1893.8753360215053</v>
      </c>
      <c r="K97" s="9">
        <v>1226.060752688172</v>
      </c>
      <c r="L97" s="9">
        <f t="shared" ref="L97" si="134">SUM(H97:K97)</f>
        <v>3157.363642473118</v>
      </c>
    </row>
    <row r="98" spans="1:12" s="15" customFormat="1">
      <c r="A98" s="14"/>
      <c r="B98" s="14" t="s">
        <v>75</v>
      </c>
      <c r="C98" s="13">
        <v>24214</v>
      </c>
      <c r="D98" s="13">
        <v>0</v>
      </c>
      <c r="E98" s="13">
        <v>1225255</v>
      </c>
      <c r="F98" s="13">
        <v>793208</v>
      </c>
      <c r="G98" s="13">
        <f t="shared" ref="G98:L98" si="135">G97</f>
        <v>2042677</v>
      </c>
      <c r="H98" s="23">
        <v>37.427553763440855</v>
      </c>
      <c r="I98" s="23" t="s">
        <v>86</v>
      </c>
      <c r="J98" s="23">
        <v>1893.8753360215053</v>
      </c>
      <c r="K98" s="23">
        <v>1226.060752688172</v>
      </c>
      <c r="L98" s="23">
        <f t="shared" si="135"/>
        <v>3157.363642473118</v>
      </c>
    </row>
    <row r="99" spans="1:12" s="15" customFormat="1">
      <c r="A99" s="12">
        <v>47</v>
      </c>
      <c r="B99" s="34" t="s">
        <v>54</v>
      </c>
      <c r="C99" s="8">
        <v>1648816</v>
      </c>
      <c r="D99" s="8">
        <v>0</v>
      </c>
      <c r="E99" s="8">
        <v>3815189</v>
      </c>
      <c r="F99" s="8">
        <v>3713615</v>
      </c>
      <c r="G99" s="8">
        <f t="shared" ref="G99" si="136">SUM(C99:F99)</f>
        <v>9177620</v>
      </c>
      <c r="H99" s="9">
        <v>2548.5731182795694</v>
      </c>
      <c r="I99" s="9" t="s">
        <v>86</v>
      </c>
      <c r="J99" s="9">
        <v>5897.1335349462361</v>
      </c>
      <c r="K99" s="9">
        <v>5740.1307123655906</v>
      </c>
      <c r="L99" s="9">
        <f t="shared" ref="L99" si="137">SUM(H99:K99)</f>
        <v>14185.837365591397</v>
      </c>
    </row>
    <row r="100" spans="1:12" s="15" customFormat="1">
      <c r="A100" s="14"/>
      <c r="B100" s="14" t="s">
        <v>125</v>
      </c>
      <c r="C100" s="13">
        <v>1648816</v>
      </c>
      <c r="D100" s="13">
        <v>0</v>
      </c>
      <c r="E100" s="13">
        <v>3815189</v>
      </c>
      <c r="F100" s="13">
        <v>3713615</v>
      </c>
      <c r="G100" s="13">
        <f t="shared" ref="G100:L100" si="138">G99</f>
        <v>9177620</v>
      </c>
      <c r="H100" s="23">
        <v>2548.5731182795694</v>
      </c>
      <c r="I100" s="23" t="s">
        <v>86</v>
      </c>
      <c r="J100" s="23">
        <v>5897.1335349462361</v>
      </c>
      <c r="K100" s="23">
        <v>5740.1307123655906</v>
      </c>
      <c r="L100" s="23">
        <f t="shared" si="138"/>
        <v>14185.837365591397</v>
      </c>
    </row>
    <row r="101" spans="1:12" s="15" customFormat="1">
      <c r="A101" s="12">
        <v>48</v>
      </c>
      <c r="B101" s="34" t="s">
        <v>55</v>
      </c>
      <c r="C101" s="8">
        <v>1173696</v>
      </c>
      <c r="D101" s="8">
        <v>110937</v>
      </c>
      <c r="E101" s="8">
        <v>4104875</v>
      </c>
      <c r="F101" s="8">
        <v>1422798</v>
      </c>
      <c r="G101" s="8">
        <f t="shared" ref="G101" si="139">SUM(C101:F101)</f>
        <v>6812306</v>
      </c>
      <c r="H101" s="9">
        <v>1814.1806451612902</v>
      </c>
      <c r="I101" s="9">
        <v>171.47520161290319</v>
      </c>
      <c r="J101" s="9">
        <v>6344.9008736559126</v>
      </c>
      <c r="K101" s="9">
        <v>2199.2173387096773</v>
      </c>
      <c r="L101" s="9">
        <f t="shared" ref="L101" si="140">SUM(H101:K101)</f>
        <v>10529.774059139783</v>
      </c>
    </row>
    <row r="102" spans="1:12" s="15" customFormat="1">
      <c r="A102" s="14"/>
      <c r="B102" s="14" t="s">
        <v>126</v>
      </c>
      <c r="C102" s="13">
        <v>1173696</v>
      </c>
      <c r="D102" s="13">
        <v>110937</v>
      </c>
      <c r="E102" s="13">
        <v>4104875</v>
      </c>
      <c r="F102" s="13">
        <v>1422798</v>
      </c>
      <c r="G102" s="13">
        <f t="shared" ref="G102:L102" si="141">G101</f>
        <v>6812306</v>
      </c>
      <c r="H102" s="23">
        <v>1814.1806451612902</v>
      </c>
      <c r="I102" s="23">
        <v>171.47520161290319</v>
      </c>
      <c r="J102" s="23">
        <v>6344.9008736559126</v>
      </c>
      <c r="K102" s="23">
        <v>2199.2173387096773</v>
      </c>
      <c r="L102" s="23">
        <f t="shared" si="141"/>
        <v>10529.774059139783</v>
      </c>
    </row>
    <row r="103" spans="1:12" s="15" customFormat="1">
      <c r="A103" s="12">
        <v>49</v>
      </c>
      <c r="B103" s="34" t="s">
        <v>56</v>
      </c>
      <c r="C103" s="8">
        <v>177745</v>
      </c>
      <c r="D103" s="8">
        <v>7435</v>
      </c>
      <c r="E103" s="8">
        <v>5862967</v>
      </c>
      <c r="F103" s="8">
        <v>4312870</v>
      </c>
      <c r="G103" s="8">
        <f t="shared" ref="G103" si="142">SUM(C103:F103)</f>
        <v>10361017</v>
      </c>
      <c r="H103" s="9">
        <v>274.74025537634407</v>
      </c>
      <c r="I103" s="9">
        <v>11.492271505376344</v>
      </c>
      <c r="J103" s="9">
        <v>9062.3817876344074</v>
      </c>
      <c r="K103" s="9">
        <v>6666.3985215053754</v>
      </c>
      <c r="L103" s="9">
        <f t="shared" ref="L103" si="143">SUM(H103:K103)</f>
        <v>16015.012836021502</v>
      </c>
    </row>
    <row r="104" spans="1:12" s="15" customFormat="1">
      <c r="A104" s="14"/>
      <c r="B104" s="14" t="s">
        <v>127</v>
      </c>
      <c r="C104" s="13">
        <v>177745</v>
      </c>
      <c r="D104" s="13">
        <v>7435</v>
      </c>
      <c r="E104" s="13">
        <v>5862967</v>
      </c>
      <c r="F104" s="13">
        <v>4312870</v>
      </c>
      <c r="G104" s="13">
        <f t="shared" ref="G104:L104" si="144">G103</f>
        <v>10361017</v>
      </c>
      <c r="H104" s="23">
        <v>274.74025537634407</v>
      </c>
      <c r="I104" s="23">
        <v>11.492271505376344</v>
      </c>
      <c r="J104" s="23">
        <v>9062.3817876344074</v>
      </c>
      <c r="K104" s="23">
        <v>6666.3985215053754</v>
      </c>
      <c r="L104" s="23">
        <f t="shared" si="144"/>
        <v>16015.012836021502</v>
      </c>
    </row>
    <row r="105" spans="1:12" s="15" customFormat="1">
      <c r="A105" s="12">
        <v>50</v>
      </c>
      <c r="B105" s="34" t="s">
        <v>57</v>
      </c>
      <c r="C105" s="8">
        <v>14095</v>
      </c>
      <c r="D105" s="8">
        <v>30704</v>
      </c>
      <c r="E105" s="8">
        <v>924758</v>
      </c>
      <c r="F105" s="8">
        <v>1114865</v>
      </c>
      <c r="G105" s="8">
        <f t="shared" ref="G105" si="145">SUM(C105:F105)</f>
        <v>2084422</v>
      </c>
      <c r="H105" s="9">
        <v>21.78662634408602</v>
      </c>
      <c r="I105" s="9">
        <v>47.459139784946231</v>
      </c>
      <c r="J105" s="9">
        <v>1429.3974462365591</v>
      </c>
      <c r="K105" s="9">
        <v>1723.2456317204299</v>
      </c>
      <c r="L105" s="9">
        <f t="shared" ref="L105" si="146">SUM(H105:K105)</f>
        <v>3221.888844086021</v>
      </c>
    </row>
    <row r="106" spans="1:12" s="15" customFormat="1">
      <c r="A106" s="14"/>
      <c r="B106" s="14" t="s">
        <v>128</v>
      </c>
      <c r="C106" s="13">
        <v>14095</v>
      </c>
      <c r="D106" s="13">
        <v>30704</v>
      </c>
      <c r="E106" s="13">
        <v>924758</v>
      </c>
      <c r="F106" s="13">
        <v>1114865</v>
      </c>
      <c r="G106" s="13">
        <f t="shared" ref="G106:L106" si="147">G105</f>
        <v>2084422</v>
      </c>
      <c r="H106" s="23">
        <v>21.78662634408602</v>
      </c>
      <c r="I106" s="23">
        <v>47.459139784946231</v>
      </c>
      <c r="J106" s="23">
        <v>1429.3974462365591</v>
      </c>
      <c r="K106" s="23">
        <v>1723.2456317204299</v>
      </c>
      <c r="L106" s="23">
        <f t="shared" si="147"/>
        <v>3221.888844086021</v>
      </c>
    </row>
    <row r="107" spans="1:12" s="15" customFormat="1">
      <c r="A107" s="12">
        <v>51</v>
      </c>
      <c r="B107" s="34" t="s">
        <v>58</v>
      </c>
      <c r="C107" s="8">
        <v>105028</v>
      </c>
      <c r="D107" s="8">
        <v>0</v>
      </c>
      <c r="E107" s="8">
        <v>2943014.54</v>
      </c>
      <c r="F107" s="8">
        <v>1253529</v>
      </c>
      <c r="G107" s="8">
        <f t="shared" ref="G107" si="148">SUM(C107:F107)</f>
        <v>4301571.54</v>
      </c>
      <c r="H107" s="9">
        <v>162.34166666666664</v>
      </c>
      <c r="I107" s="9" t="s">
        <v>86</v>
      </c>
      <c r="J107" s="9">
        <v>4549.0144099462359</v>
      </c>
      <c r="K107" s="9">
        <v>1937.5784274193547</v>
      </c>
      <c r="L107" s="9">
        <f t="shared" ref="L107" si="149">SUM(H107:K107)</f>
        <v>6648.9345040322569</v>
      </c>
    </row>
    <row r="108" spans="1:12" s="15" customFormat="1">
      <c r="A108" s="14"/>
      <c r="B108" s="14" t="s">
        <v>129</v>
      </c>
      <c r="C108" s="13">
        <v>105028</v>
      </c>
      <c r="D108" s="13">
        <v>0</v>
      </c>
      <c r="E108" s="13">
        <v>2943014.54</v>
      </c>
      <c r="F108" s="13">
        <v>1253529</v>
      </c>
      <c r="G108" s="13">
        <f t="shared" ref="G108:L108" si="150">G107</f>
        <v>4301571.54</v>
      </c>
      <c r="H108" s="23">
        <v>162.34166666666664</v>
      </c>
      <c r="I108" s="23" t="s">
        <v>86</v>
      </c>
      <c r="J108" s="23">
        <v>4549.0144099462359</v>
      </c>
      <c r="K108" s="23">
        <v>1937.5784274193547</v>
      </c>
      <c r="L108" s="23">
        <f t="shared" si="150"/>
        <v>6648.9345040322569</v>
      </c>
    </row>
    <row r="109" spans="1:12" s="15" customFormat="1">
      <c r="A109" s="12">
        <v>52</v>
      </c>
      <c r="B109" s="34" t="s">
        <v>59</v>
      </c>
      <c r="C109" s="8">
        <v>260393</v>
      </c>
      <c r="D109" s="8">
        <v>0</v>
      </c>
      <c r="E109" s="8">
        <v>1407159</v>
      </c>
      <c r="F109" s="8">
        <v>634703</v>
      </c>
      <c r="G109" s="8">
        <f t="shared" ref="G109" si="151">SUM(C109:F109)</f>
        <v>2302255</v>
      </c>
      <c r="H109" s="9">
        <v>402.48918010752686</v>
      </c>
      <c r="I109" s="9" t="s">
        <v>86</v>
      </c>
      <c r="J109" s="9">
        <v>2175.0441532258064</v>
      </c>
      <c r="K109" s="9">
        <v>981.05974462365589</v>
      </c>
      <c r="L109" s="9">
        <f t="shared" ref="L109" si="152">SUM(H109:K109)</f>
        <v>3558.593077956989</v>
      </c>
    </row>
    <row r="110" spans="1:12" s="15" customFormat="1">
      <c r="A110" s="14"/>
      <c r="B110" s="14" t="s">
        <v>130</v>
      </c>
      <c r="C110" s="13">
        <v>260393</v>
      </c>
      <c r="D110" s="13">
        <v>0</v>
      </c>
      <c r="E110" s="13">
        <v>1407159</v>
      </c>
      <c r="F110" s="13">
        <v>634703</v>
      </c>
      <c r="G110" s="13">
        <f t="shared" ref="G110:L110" si="153">G109</f>
        <v>2302255</v>
      </c>
      <c r="H110" s="23">
        <v>402.48918010752686</v>
      </c>
      <c r="I110" s="23" t="s">
        <v>86</v>
      </c>
      <c r="J110" s="23">
        <v>2175.0441532258064</v>
      </c>
      <c r="K110" s="23">
        <v>981.05974462365589</v>
      </c>
      <c r="L110" s="23">
        <f t="shared" si="153"/>
        <v>3558.593077956989</v>
      </c>
    </row>
    <row r="111" spans="1:12" s="15" customFormat="1">
      <c r="A111" s="12">
        <v>53</v>
      </c>
      <c r="B111" s="34" t="s">
        <v>60</v>
      </c>
      <c r="C111" s="8">
        <v>11893</v>
      </c>
      <c r="D111" s="8">
        <v>24276</v>
      </c>
      <c r="E111" s="8">
        <v>2166814</v>
      </c>
      <c r="F111" s="8">
        <v>1195593</v>
      </c>
      <c r="G111" s="8">
        <f t="shared" ref="G111" si="154">SUM(C111:F111)</f>
        <v>3398576</v>
      </c>
      <c r="H111" s="9">
        <v>18.382997311827953</v>
      </c>
      <c r="I111" s="9">
        <v>37.523387096774194</v>
      </c>
      <c r="J111" s="9">
        <v>3349.2420698924725</v>
      </c>
      <c r="K111" s="9">
        <v>1848.0268145161288</v>
      </c>
      <c r="L111" s="9">
        <f t="shared" ref="L111" si="155">SUM(H111:K111)</f>
        <v>5253.1752688172037</v>
      </c>
    </row>
    <row r="112" spans="1:12" s="15" customFormat="1">
      <c r="A112" s="14"/>
      <c r="B112" s="14" t="s">
        <v>131</v>
      </c>
      <c r="C112" s="13">
        <v>11893</v>
      </c>
      <c r="D112" s="13">
        <v>24276</v>
      </c>
      <c r="E112" s="13">
        <v>2166814</v>
      </c>
      <c r="F112" s="13">
        <v>1195593</v>
      </c>
      <c r="G112" s="13">
        <f t="shared" ref="G112:L112" si="156">G111</f>
        <v>3398576</v>
      </c>
      <c r="H112" s="23">
        <v>18.382997311827953</v>
      </c>
      <c r="I112" s="23">
        <v>37.523387096774194</v>
      </c>
      <c r="J112" s="23">
        <v>3349.2420698924725</v>
      </c>
      <c r="K112" s="23">
        <v>1848.0268145161288</v>
      </c>
      <c r="L112" s="23">
        <f t="shared" si="156"/>
        <v>5253.1752688172037</v>
      </c>
    </row>
    <row r="113" spans="1:12" s="15" customFormat="1">
      <c r="A113" s="12">
        <v>54</v>
      </c>
      <c r="B113" s="34" t="s">
        <v>61</v>
      </c>
      <c r="C113" s="8">
        <v>0</v>
      </c>
      <c r="D113" s="8">
        <v>0</v>
      </c>
      <c r="E113" s="8">
        <v>135948</v>
      </c>
      <c r="F113" s="8">
        <v>177109</v>
      </c>
      <c r="G113" s="8">
        <f t="shared" ref="G113" si="157">SUM(C113:F113)</f>
        <v>313057</v>
      </c>
      <c r="H113" s="9" t="s">
        <v>86</v>
      </c>
      <c r="I113" s="9" t="s">
        <v>86</v>
      </c>
      <c r="J113" s="9">
        <v>210.1346774193548</v>
      </c>
      <c r="K113" s="9">
        <v>273.75719086021502</v>
      </c>
      <c r="L113" s="9">
        <f t="shared" ref="L113" si="158">SUM(H113:K113)</f>
        <v>483.89186827956985</v>
      </c>
    </row>
    <row r="114" spans="1:12" s="15" customFormat="1">
      <c r="A114" s="14"/>
      <c r="B114" s="14" t="s">
        <v>132</v>
      </c>
      <c r="C114" s="13">
        <v>0</v>
      </c>
      <c r="D114" s="13">
        <v>0</v>
      </c>
      <c r="E114" s="13">
        <v>135948</v>
      </c>
      <c r="F114" s="13">
        <v>177109</v>
      </c>
      <c r="G114" s="13">
        <f t="shared" ref="G114:L114" si="159">G113</f>
        <v>313057</v>
      </c>
      <c r="H114" s="23" t="s">
        <v>86</v>
      </c>
      <c r="I114" s="23" t="s">
        <v>86</v>
      </c>
      <c r="J114" s="23">
        <v>210.1346774193548</v>
      </c>
      <c r="K114" s="23">
        <v>273.75719086021502</v>
      </c>
      <c r="L114" s="23">
        <f t="shared" si="159"/>
        <v>483.89186827956985</v>
      </c>
    </row>
    <row r="115" spans="1:12" s="15" customFormat="1">
      <c r="A115" s="12">
        <v>55</v>
      </c>
      <c r="B115" s="34" t="s">
        <v>62</v>
      </c>
      <c r="C115" s="8">
        <v>1203993</v>
      </c>
      <c r="D115" s="8">
        <v>0</v>
      </c>
      <c r="E115" s="8">
        <v>5013565</v>
      </c>
      <c r="F115" s="8">
        <v>1080724</v>
      </c>
      <c r="G115" s="8">
        <f t="shared" ref="G115" si="160">SUM(C115:F115)</f>
        <v>7298282</v>
      </c>
      <c r="H115" s="9">
        <v>1861.0106854838709</v>
      </c>
      <c r="I115" s="9" t="s">
        <v>86</v>
      </c>
      <c r="J115" s="9">
        <v>7749.4620295698924</v>
      </c>
      <c r="K115" s="9">
        <v>1670.4739247311825</v>
      </c>
      <c r="L115" s="9">
        <f t="shared" ref="L115" si="161">SUM(H115:K115)</f>
        <v>11280.946639784946</v>
      </c>
    </row>
    <row r="116" spans="1:12" s="15" customFormat="1">
      <c r="A116" s="14"/>
      <c r="B116" s="14" t="s">
        <v>76</v>
      </c>
      <c r="C116" s="13">
        <v>1203993</v>
      </c>
      <c r="D116" s="13">
        <v>0</v>
      </c>
      <c r="E116" s="13">
        <v>5013565</v>
      </c>
      <c r="F116" s="13">
        <v>1080724</v>
      </c>
      <c r="G116" s="13">
        <f t="shared" ref="G116:L116" si="162">G115</f>
        <v>7298282</v>
      </c>
      <c r="H116" s="23">
        <v>1861.0106854838709</v>
      </c>
      <c r="I116" s="23" t="s">
        <v>86</v>
      </c>
      <c r="J116" s="23">
        <v>7749.4620295698924</v>
      </c>
      <c r="K116" s="23">
        <v>1670.4739247311825</v>
      </c>
      <c r="L116" s="23">
        <f t="shared" si="162"/>
        <v>11280.946639784946</v>
      </c>
    </row>
    <row r="117" spans="1:12" s="15" customFormat="1" ht="24" customHeight="1">
      <c r="A117" s="12">
        <v>56</v>
      </c>
      <c r="B117" s="34" t="s">
        <v>63</v>
      </c>
      <c r="C117" s="8">
        <v>758590</v>
      </c>
      <c r="D117" s="8">
        <v>0</v>
      </c>
      <c r="E117" s="8">
        <v>2973947</v>
      </c>
      <c r="F117" s="8">
        <v>2671518</v>
      </c>
      <c r="G117" s="8">
        <f t="shared" ref="G117" si="163">SUM(C117:F117)</f>
        <v>6404055</v>
      </c>
      <c r="H117" s="9">
        <v>1172.551747311828</v>
      </c>
      <c r="I117" s="9" t="s">
        <v>86</v>
      </c>
      <c r="J117" s="9">
        <v>4596.826680107527</v>
      </c>
      <c r="K117" s="9">
        <v>4129.3624999999993</v>
      </c>
      <c r="L117" s="9">
        <f t="shared" ref="L117" si="164">SUM(H117:K117)</f>
        <v>9898.7409274193542</v>
      </c>
    </row>
    <row r="118" spans="1:12" s="15" customFormat="1">
      <c r="A118" s="14"/>
      <c r="B118" s="14" t="s">
        <v>85</v>
      </c>
      <c r="C118" s="13">
        <v>758590</v>
      </c>
      <c r="D118" s="13">
        <v>0</v>
      </c>
      <c r="E118" s="13">
        <v>2973947</v>
      </c>
      <c r="F118" s="13">
        <v>2671518</v>
      </c>
      <c r="G118" s="13">
        <f t="shared" ref="G118:L118" si="165">G117</f>
        <v>6404055</v>
      </c>
      <c r="H118" s="23">
        <v>1172.551747311828</v>
      </c>
      <c r="I118" s="23" t="s">
        <v>86</v>
      </c>
      <c r="J118" s="23">
        <v>4596.826680107527</v>
      </c>
      <c r="K118" s="23">
        <v>4129.3624999999993</v>
      </c>
      <c r="L118" s="23">
        <f t="shared" si="165"/>
        <v>9898.7409274193542</v>
      </c>
    </row>
    <row r="119" spans="1:12" s="15" customFormat="1">
      <c r="A119" s="12">
        <v>57</v>
      </c>
      <c r="B119" s="34" t="s">
        <v>64</v>
      </c>
      <c r="C119" s="8">
        <v>734054</v>
      </c>
      <c r="D119" s="8">
        <v>0</v>
      </c>
      <c r="E119" s="8">
        <v>1787348</v>
      </c>
      <c r="F119" s="8">
        <v>1662226</v>
      </c>
      <c r="G119" s="8">
        <f t="shared" ref="G119" si="166">SUM(C119:F119)</f>
        <v>4183628</v>
      </c>
      <c r="H119" s="9">
        <v>1134.6264784946236</v>
      </c>
      <c r="I119" s="9" t="s">
        <v>86</v>
      </c>
      <c r="J119" s="9">
        <v>2762.7018817204303</v>
      </c>
      <c r="K119" s="9">
        <v>2569.3009408602147</v>
      </c>
      <c r="L119" s="9">
        <f t="shared" ref="L119" si="167">SUM(H119:K119)</f>
        <v>6466.6293010752688</v>
      </c>
    </row>
    <row r="120" spans="1:12" s="15" customFormat="1">
      <c r="A120" s="14"/>
      <c r="B120" s="14" t="s">
        <v>133</v>
      </c>
      <c r="C120" s="13">
        <v>734054</v>
      </c>
      <c r="D120" s="13">
        <v>0</v>
      </c>
      <c r="E120" s="13">
        <v>1787348</v>
      </c>
      <c r="F120" s="13">
        <v>1662226</v>
      </c>
      <c r="G120" s="13">
        <f t="shared" ref="G120:L120" si="168">G119</f>
        <v>4183628</v>
      </c>
      <c r="H120" s="23">
        <v>1134.6264784946236</v>
      </c>
      <c r="I120" s="23" t="s">
        <v>86</v>
      </c>
      <c r="J120" s="23">
        <v>2762.7018817204303</v>
      </c>
      <c r="K120" s="23">
        <v>2569.3009408602147</v>
      </c>
      <c r="L120" s="23">
        <f t="shared" si="168"/>
        <v>6466.6293010752688</v>
      </c>
    </row>
    <row r="121" spans="1:12" s="15" customFormat="1">
      <c r="A121" s="12">
        <v>58</v>
      </c>
      <c r="B121" s="34" t="s">
        <v>65</v>
      </c>
      <c r="C121" s="8">
        <v>109060</v>
      </c>
      <c r="D121" s="8">
        <v>0</v>
      </c>
      <c r="E121" s="8">
        <v>1651058</v>
      </c>
      <c r="F121" s="8">
        <v>851209</v>
      </c>
      <c r="G121" s="8">
        <f t="shared" ref="G121" si="169">SUM(C121:F121)</f>
        <v>2611327</v>
      </c>
      <c r="H121" s="9">
        <v>168.57392473118279</v>
      </c>
      <c r="I121" s="9" t="s">
        <v>86</v>
      </c>
      <c r="J121" s="9">
        <v>2552.0385752688171</v>
      </c>
      <c r="K121" s="9">
        <v>1315.7128360215054</v>
      </c>
      <c r="L121" s="9">
        <f t="shared" ref="L121" si="170">SUM(H121:K121)</f>
        <v>4036.3253360215049</v>
      </c>
    </row>
    <row r="122" spans="1:12" s="15" customFormat="1">
      <c r="A122" s="14"/>
      <c r="B122" s="14" t="s">
        <v>134</v>
      </c>
      <c r="C122" s="13">
        <v>109060</v>
      </c>
      <c r="D122" s="13">
        <v>0</v>
      </c>
      <c r="E122" s="13">
        <v>1651058</v>
      </c>
      <c r="F122" s="13">
        <v>851209</v>
      </c>
      <c r="G122" s="13">
        <f t="shared" ref="G122:L122" si="171">G121</f>
        <v>2611327</v>
      </c>
      <c r="H122" s="23">
        <v>168.57392473118279</v>
      </c>
      <c r="I122" s="23" t="s">
        <v>86</v>
      </c>
      <c r="J122" s="23">
        <v>2552.0385752688171</v>
      </c>
      <c r="K122" s="23">
        <v>1315.7128360215054</v>
      </c>
      <c r="L122" s="23">
        <f t="shared" si="171"/>
        <v>4036.3253360215049</v>
      </c>
    </row>
    <row r="123" spans="1:12" s="15" customFormat="1">
      <c r="A123" s="10">
        <v>59</v>
      </c>
      <c r="B123" s="17" t="s">
        <v>141</v>
      </c>
      <c r="C123" s="8">
        <v>0</v>
      </c>
      <c r="D123" s="8">
        <v>0</v>
      </c>
      <c r="E123" s="8">
        <v>103282</v>
      </c>
      <c r="F123" s="8">
        <v>0</v>
      </c>
      <c r="G123" s="8">
        <f t="shared" ref="G123" si="172">SUM(C123:F123)</f>
        <v>103282</v>
      </c>
      <c r="H123" s="9" t="s">
        <v>86</v>
      </c>
      <c r="I123" s="9" t="s">
        <v>86</v>
      </c>
      <c r="J123" s="9">
        <v>159.64287634408601</v>
      </c>
      <c r="K123" s="9" t="s">
        <v>86</v>
      </c>
      <c r="L123" s="9">
        <f t="shared" ref="L123" si="173">SUM(H123:K123)</f>
        <v>159.64287634408601</v>
      </c>
    </row>
    <row r="124" spans="1:12" s="15" customFormat="1">
      <c r="A124" s="14"/>
      <c r="B124" s="14" t="s">
        <v>142</v>
      </c>
      <c r="C124" s="13">
        <v>0</v>
      </c>
      <c r="D124" s="13">
        <v>0</v>
      </c>
      <c r="E124" s="13">
        <v>103282</v>
      </c>
      <c r="F124" s="13">
        <v>0</v>
      </c>
      <c r="G124" s="13">
        <f t="shared" ref="G124:L124" si="174">G123</f>
        <v>103282</v>
      </c>
      <c r="H124" s="23" t="s">
        <v>86</v>
      </c>
      <c r="I124" s="23" t="s">
        <v>86</v>
      </c>
      <c r="J124" s="23">
        <v>159.64287634408601</v>
      </c>
      <c r="K124" s="23" t="s">
        <v>86</v>
      </c>
      <c r="L124" s="23">
        <f t="shared" si="174"/>
        <v>159.64287634408601</v>
      </c>
    </row>
    <row r="125" spans="1:12" s="15" customFormat="1">
      <c r="A125" s="10">
        <v>60</v>
      </c>
      <c r="B125" s="17" t="s">
        <v>66</v>
      </c>
      <c r="C125" s="8">
        <v>4850</v>
      </c>
      <c r="D125" s="8">
        <v>67006</v>
      </c>
      <c r="E125" s="8">
        <v>3267320</v>
      </c>
      <c r="F125" s="8">
        <v>802612</v>
      </c>
      <c r="G125" s="8">
        <f t="shared" ref="G125" si="175">SUM(C125:F125)</f>
        <v>4141788</v>
      </c>
      <c r="H125" s="9">
        <v>7.4966397849462361</v>
      </c>
      <c r="I125" s="9">
        <v>103.57110215053763</v>
      </c>
      <c r="J125" s="9">
        <v>5050.2930107526881</v>
      </c>
      <c r="K125" s="9">
        <v>1240.5965053763439</v>
      </c>
      <c r="L125" s="9">
        <f t="shared" ref="L125" si="176">SUM(H125:K125)</f>
        <v>6401.9572580645163</v>
      </c>
    </row>
    <row r="126" spans="1:12" s="15" customFormat="1">
      <c r="A126" s="14"/>
      <c r="B126" s="14" t="s">
        <v>85</v>
      </c>
      <c r="C126" s="13">
        <v>4850</v>
      </c>
      <c r="D126" s="13">
        <v>67006</v>
      </c>
      <c r="E126" s="13">
        <v>3267320</v>
      </c>
      <c r="F126" s="13">
        <v>802612</v>
      </c>
      <c r="G126" s="13">
        <f t="shared" ref="G126:L126" si="177">G125</f>
        <v>4141788</v>
      </c>
      <c r="H126" s="23">
        <v>7.4966397849462361</v>
      </c>
      <c r="I126" s="23">
        <v>103.57110215053763</v>
      </c>
      <c r="J126" s="23">
        <v>5050.2930107526881</v>
      </c>
      <c r="K126" s="23">
        <v>1240.5965053763439</v>
      </c>
      <c r="L126" s="23">
        <f t="shared" si="177"/>
        <v>6401.9572580645163</v>
      </c>
    </row>
    <row r="127" spans="1:12" s="15" customFormat="1">
      <c r="A127" s="27">
        <v>61</v>
      </c>
      <c r="B127" s="28" t="s">
        <v>67</v>
      </c>
      <c r="C127" s="8">
        <v>739836</v>
      </c>
      <c r="D127" s="8">
        <v>0</v>
      </c>
      <c r="E127" s="8">
        <v>3564086</v>
      </c>
      <c r="F127" s="8">
        <v>2405392</v>
      </c>
      <c r="G127" s="8">
        <f t="shared" ref="G127" si="178">SUM(C127:F127)</f>
        <v>6709314</v>
      </c>
      <c r="H127" s="9">
        <v>1143.5637096774192</v>
      </c>
      <c r="I127" s="9" t="s">
        <v>86</v>
      </c>
      <c r="J127" s="9">
        <v>5509.0038978494622</v>
      </c>
      <c r="K127" s="9">
        <v>3718.0118279569888</v>
      </c>
      <c r="L127" s="9">
        <f t="shared" ref="L127" si="179">SUM(H127:K127)</f>
        <v>10370.579435483869</v>
      </c>
    </row>
    <row r="128" spans="1:12" s="15" customFormat="1">
      <c r="A128" s="38"/>
      <c r="B128" s="39" t="s">
        <v>135</v>
      </c>
      <c r="C128" s="13">
        <v>739836</v>
      </c>
      <c r="D128" s="13">
        <v>0</v>
      </c>
      <c r="E128" s="13">
        <v>3564086</v>
      </c>
      <c r="F128" s="13">
        <v>2405392</v>
      </c>
      <c r="G128" s="13">
        <f t="shared" ref="G128:L128" si="180">G127</f>
        <v>6709314</v>
      </c>
      <c r="H128" s="23">
        <v>1143.5637096774192</v>
      </c>
      <c r="I128" s="23" t="s">
        <v>86</v>
      </c>
      <c r="J128" s="23">
        <v>5509.0038978494622</v>
      </c>
      <c r="K128" s="23">
        <v>3718.0118279569888</v>
      </c>
      <c r="L128" s="23">
        <f t="shared" si="180"/>
        <v>10370.579435483869</v>
      </c>
    </row>
    <row r="129" spans="1:14" s="15" customFormat="1">
      <c r="A129" s="18">
        <v>62</v>
      </c>
      <c r="B129" s="19" t="s">
        <v>68</v>
      </c>
      <c r="C129" s="8">
        <v>422140</v>
      </c>
      <c r="D129" s="8">
        <v>0</v>
      </c>
      <c r="E129" s="8">
        <v>808470</v>
      </c>
      <c r="F129" s="8">
        <v>773645</v>
      </c>
      <c r="G129" s="8">
        <f t="shared" ref="G129" si="181">SUM(C129:F129)</f>
        <v>2004255</v>
      </c>
      <c r="H129" s="9">
        <v>652.50134408602139</v>
      </c>
      <c r="I129" s="9" t="s">
        <v>86</v>
      </c>
      <c r="J129" s="9">
        <v>1249.6512096774193</v>
      </c>
      <c r="K129" s="9">
        <v>1195.8222446236559</v>
      </c>
      <c r="L129" s="9">
        <f t="shared" ref="L129" si="182">SUM(H129:K129)</f>
        <v>3097.9747983870966</v>
      </c>
    </row>
    <row r="130" spans="1:14" s="15" customFormat="1" ht="15.75" customHeight="1">
      <c r="A130" s="40"/>
      <c r="B130" s="41" t="s">
        <v>136</v>
      </c>
      <c r="C130" s="13">
        <v>422140</v>
      </c>
      <c r="D130" s="13">
        <v>0</v>
      </c>
      <c r="E130" s="13">
        <v>808470</v>
      </c>
      <c r="F130" s="13">
        <v>773645</v>
      </c>
      <c r="G130" s="13">
        <f t="shared" ref="G130:L130" si="183">G129</f>
        <v>2004255</v>
      </c>
      <c r="H130" s="23">
        <v>652.50134408602139</v>
      </c>
      <c r="I130" s="23" t="s">
        <v>86</v>
      </c>
      <c r="J130" s="23">
        <v>1249.6512096774193</v>
      </c>
      <c r="K130" s="23">
        <v>1195.8222446236559</v>
      </c>
      <c r="L130" s="23">
        <f t="shared" si="183"/>
        <v>3097.9747983870966</v>
      </c>
    </row>
    <row r="131" spans="1:14" s="15" customFormat="1">
      <c r="A131" s="20">
        <v>63</v>
      </c>
      <c r="B131" s="17" t="s">
        <v>143</v>
      </c>
      <c r="C131" s="8">
        <v>0</v>
      </c>
      <c r="D131" s="8">
        <v>0</v>
      </c>
      <c r="E131" s="8">
        <v>313922</v>
      </c>
      <c r="F131" s="8">
        <v>68188</v>
      </c>
      <c r="G131" s="8">
        <f t="shared" ref="G131" si="184">SUM(C131:F131)</f>
        <v>382110</v>
      </c>
      <c r="H131" s="9" t="s">
        <v>86</v>
      </c>
      <c r="I131" s="9" t="s">
        <v>86</v>
      </c>
      <c r="J131" s="9">
        <v>485.22889784946233</v>
      </c>
      <c r="K131" s="9">
        <v>105.39811827956989</v>
      </c>
      <c r="L131" s="9">
        <f t="shared" ref="L131" si="185">SUM(H131:K131)</f>
        <v>590.6270161290322</v>
      </c>
    </row>
    <row r="132" spans="1:14" s="15" customFormat="1">
      <c r="A132" s="14"/>
      <c r="B132" s="14" t="s">
        <v>85</v>
      </c>
      <c r="C132" s="13">
        <v>0</v>
      </c>
      <c r="D132" s="13">
        <v>0</v>
      </c>
      <c r="E132" s="13">
        <v>313922</v>
      </c>
      <c r="F132" s="13">
        <v>68188</v>
      </c>
      <c r="G132" s="13">
        <f t="shared" ref="G132:L132" si="186">G131</f>
        <v>382110</v>
      </c>
      <c r="H132" s="23" t="s">
        <v>86</v>
      </c>
      <c r="I132" s="23" t="s">
        <v>86</v>
      </c>
      <c r="J132" s="23">
        <v>485.22889784946233</v>
      </c>
      <c r="K132" s="23">
        <v>105.39811827956989</v>
      </c>
      <c r="L132" s="23">
        <f t="shared" si="186"/>
        <v>590.6270161290322</v>
      </c>
    </row>
    <row r="133" spans="1:14" s="15" customFormat="1">
      <c r="A133" s="20">
        <v>64</v>
      </c>
      <c r="B133" s="21" t="s">
        <v>69</v>
      </c>
      <c r="C133" s="8">
        <v>973688</v>
      </c>
      <c r="D133" s="8">
        <v>0</v>
      </c>
      <c r="E133" s="8">
        <v>2263783</v>
      </c>
      <c r="F133" s="8">
        <v>1862911</v>
      </c>
      <c r="G133" s="8">
        <f t="shared" ref="G133" si="187">SUM(C133:F133)</f>
        <v>5100382</v>
      </c>
      <c r="H133" s="9">
        <v>1505.0284946236559</v>
      </c>
      <c r="I133" s="9" t="s">
        <v>86</v>
      </c>
      <c r="J133" s="9">
        <v>3499.1269489247311</v>
      </c>
      <c r="K133" s="9">
        <v>2879.4995295698923</v>
      </c>
      <c r="L133" s="9">
        <f t="shared" ref="L133" si="188">SUM(H133:K133)</f>
        <v>7883.6549731182786</v>
      </c>
    </row>
    <row r="134" spans="1:14" s="15" customFormat="1">
      <c r="A134" s="42"/>
      <c r="B134" s="43" t="s">
        <v>137</v>
      </c>
      <c r="C134" s="13">
        <v>973688</v>
      </c>
      <c r="D134" s="13">
        <v>0</v>
      </c>
      <c r="E134" s="13">
        <v>2263783</v>
      </c>
      <c r="F134" s="13">
        <v>1862911</v>
      </c>
      <c r="G134" s="13">
        <f t="shared" ref="G134:L134" si="189">G133</f>
        <v>5100382</v>
      </c>
      <c r="H134" s="23">
        <v>1505.0284946236559</v>
      </c>
      <c r="I134" s="23" t="s">
        <v>86</v>
      </c>
      <c r="J134" s="23">
        <v>3499.1269489247311</v>
      </c>
      <c r="K134" s="23">
        <v>2879.4995295698923</v>
      </c>
      <c r="L134" s="23">
        <f t="shared" si="189"/>
        <v>7883.6549731182786</v>
      </c>
    </row>
    <row r="135" spans="1:14" s="15" customFormat="1">
      <c r="A135" s="29"/>
      <c r="B135" s="22" t="s">
        <v>70</v>
      </c>
      <c r="C135" s="44">
        <f t="shared" ref="C135:L135" si="190">C7+C9+C11+C13+C15+C17+C19+C21+C23+C25+C27+C29+C31+C33+C35+C37+C39+C41+C43+C45+C47+C49+C51+C53+C55+C57+C59+C61+C63+C65+C67+C69+C71+C77+C79+C81+C83+C85+C87+C89+C91+C93+C95+C97+C99+C101+C103+C105+C107+C109+C111+C113+C115+C117+C119+C121+C125+C127+C129+C133+C75+C73+C131+C123</f>
        <v>33915782</v>
      </c>
      <c r="D135" s="44">
        <f t="shared" si="190"/>
        <v>2946657</v>
      </c>
      <c r="E135" s="44">
        <f t="shared" si="190"/>
        <v>143581565.50940001</v>
      </c>
      <c r="F135" s="44">
        <f t="shared" si="190"/>
        <v>79789376.200000003</v>
      </c>
      <c r="G135" s="44">
        <f t="shared" si="190"/>
        <v>260233380.7094</v>
      </c>
      <c r="H135" s="44">
        <f t="shared" si="190"/>
        <v>52423.587768817219</v>
      </c>
      <c r="I135" s="44">
        <f t="shared" si="190"/>
        <v>4554.6445564516125</v>
      </c>
      <c r="J135" s="44">
        <f t="shared" si="190"/>
        <v>221933.87141909951</v>
      </c>
      <c r="K135" s="44">
        <f t="shared" si="190"/>
        <v>123330.35299731177</v>
      </c>
      <c r="L135" s="44">
        <f t="shared" si="190"/>
        <v>402242.45674167987</v>
      </c>
    </row>
    <row r="136" spans="1:14" s="15" customForma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4" s="15" customForma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4" s="15" customFormat="1">
      <c r="A138" s="1"/>
      <c r="B138" s="1"/>
      <c r="C138" s="1" t="s">
        <v>77</v>
      </c>
      <c r="D138" s="1"/>
      <c r="E138" s="1"/>
      <c r="F138" s="1"/>
      <c r="G138" s="1"/>
      <c r="H138" s="1"/>
      <c r="I138" s="1"/>
      <c r="J138" s="1"/>
      <c r="K138" s="1"/>
      <c r="L138" s="1"/>
    </row>
    <row r="139" spans="1:14" s="15" customForma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4" s="15" customForma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s="15" customFormat="1"/>
    <row r="142" spans="1:14" s="15" customFormat="1"/>
    <row r="143" spans="1:14" s="15" customFormat="1"/>
    <row r="144" spans="1:14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pans="1:13" s="15" customFormat="1"/>
    <row r="210" spans="1:13" s="15" customFormat="1"/>
    <row r="211" spans="1:13" s="15" customFormat="1"/>
    <row r="212" spans="1:13" s="15" customFormat="1"/>
    <row r="213" spans="1:13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</row>
    <row r="214" spans="1:13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</row>
    <row r="215" spans="1:13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</row>
    <row r="216" spans="1:13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</row>
    <row r="217" spans="1:13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</row>
    <row r="218" spans="1:13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</row>
    <row r="219" spans="1:13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</row>
    <row r="220" spans="1:13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</row>
    <row r="221" spans="1:13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</row>
    <row r="222" spans="1:13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</row>
    <row r="223" spans="1:1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</row>
    <row r="224" spans="1:13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</row>
    <row r="225" spans="1:13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</row>
    <row r="226" spans="1:13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</row>
    <row r="228" spans="1:13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</row>
    <row r="229" spans="1:13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</row>
    <row r="230" spans="1:13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</row>
    <row r="231" spans="1:13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</row>
    <row r="232" spans="1:13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</row>
    <row r="233" spans="1:1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</row>
    <row r="234" spans="1:13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</row>
    <row r="235" spans="1:13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</row>
    <row r="236" spans="1:13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</row>
    <row r="237" spans="1:13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</row>
    <row r="238" spans="1:13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</row>
    <row r="239" spans="1:13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9"/>
  <sheetViews>
    <sheetView zoomScale="90" zoomScaleNormal="90" workbookViewId="0">
      <pane xSplit="1" ySplit="6" topLeftCell="B127" activePane="bottomRight" state="frozen"/>
      <selection pane="topRight" activeCell="I1" sqref="I1"/>
      <selection pane="bottomLeft" activeCell="A29" sqref="A29"/>
      <selection pane="bottomRight" activeCell="P141" sqref="P141"/>
    </sheetView>
  </sheetViews>
  <sheetFormatPr defaultColWidth="9" defaultRowHeight="15"/>
  <cols>
    <col min="1" max="1" width="4.5703125" style="1" customWidth="1"/>
    <col min="2" max="2" width="58.140625" style="1" customWidth="1"/>
    <col min="3" max="12" width="12.7109375" style="1" customWidth="1"/>
    <col min="13" max="16384" width="9" style="1"/>
  </cols>
  <sheetData>
    <row r="1" spans="1:13" ht="15.75"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30"/>
    </row>
    <row r="2" spans="1:13" ht="15.75">
      <c r="B2" s="58" t="s">
        <v>144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30"/>
    </row>
    <row r="3" spans="1:13">
      <c r="C3" s="2" t="s">
        <v>1</v>
      </c>
      <c r="D3" s="3"/>
      <c r="E3" s="3"/>
      <c r="F3" s="3"/>
      <c r="G3" s="3"/>
      <c r="H3" s="4"/>
      <c r="M3" s="5"/>
    </row>
    <row r="4" spans="1:13" ht="15" customHeight="1">
      <c r="A4" s="59" t="s">
        <v>2</v>
      </c>
      <c r="B4" s="60" t="s">
        <v>3</v>
      </c>
      <c r="C4" s="61" t="s">
        <v>4</v>
      </c>
      <c r="D4" s="61"/>
      <c r="E4" s="61"/>
      <c r="F4" s="61"/>
      <c r="G4" s="61"/>
      <c r="H4" s="61" t="s">
        <v>5</v>
      </c>
      <c r="I4" s="61"/>
      <c r="J4" s="61"/>
      <c r="K4" s="61"/>
      <c r="L4" s="61"/>
    </row>
    <row r="5" spans="1:13">
      <c r="A5" s="59"/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3">
      <c r="A6" s="59"/>
      <c r="B6" s="60"/>
      <c r="C6" s="31" t="s">
        <v>6</v>
      </c>
      <c r="D6" s="31" t="s">
        <v>7</v>
      </c>
      <c r="E6" s="31" t="s">
        <v>8</v>
      </c>
      <c r="F6" s="31" t="s">
        <v>9</v>
      </c>
      <c r="G6" s="49" t="s">
        <v>10</v>
      </c>
      <c r="H6" s="49" t="s">
        <v>6</v>
      </c>
      <c r="I6" s="49" t="s">
        <v>7</v>
      </c>
      <c r="J6" s="49" t="s">
        <v>8</v>
      </c>
      <c r="K6" s="49" t="s">
        <v>9</v>
      </c>
      <c r="L6" s="49" t="s">
        <v>10</v>
      </c>
    </row>
    <row r="7" spans="1:13" s="15" customFormat="1">
      <c r="A7" s="6">
        <v>1</v>
      </c>
      <c r="B7" s="7" t="s">
        <v>78</v>
      </c>
      <c r="C7" s="8">
        <v>106991</v>
      </c>
      <c r="D7" s="8">
        <v>0</v>
      </c>
      <c r="E7" s="8">
        <v>146456</v>
      </c>
      <c r="F7" s="8">
        <v>0</v>
      </c>
      <c r="G7" s="8">
        <f>SUM(C7:F7)</f>
        <v>253447</v>
      </c>
      <c r="H7" s="9">
        <v>165.37587365591398</v>
      </c>
      <c r="I7" s="9" t="s">
        <v>86</v>
      </c>
      <c r="J7" s="9">
        <v>226.37688172043008</v>
      </c>
      <c r="K7" s="9" t="s">
        <v>86</v>
      </c>
      <c r="L7" s="9">
        <f>SUM(H7:K7)</f>
        <v>391.75275537634406</v>
      </c>
    </row>
    <row r="8" spans="1:13" s="15" customFormat="1">
      <c r="A8" s="32"/>
      <c r="B8" s="33" t="s">
        <v>88</v>
      </c>
      <c r="C8" s="13">
        <v>106991</v>
      </c>
      <c r="D8" s="13">
        <v>0</v>
      </c>
      <c r="E8" s="13">
        <v>146456</v>
      </c>
      <c r="F8" s="13">
        <v>0</v>
      </c>
      <c r="G8" s="13">
        <f>G7</f>
        <v>253447</v>
      </c>
      <c r="H8" s="23">
        <v>165.37587365591398</v>
      </c>
      <c r="I8" s="23" t="s">
        <v>86</v>
      </c>
      <c r="J8" s="23">
        <v>226.37688172043008</v>
      </c>
      <c r="K8" s="23" t="s">
        <v>86</v>
      </c>
      <c r="L8" s="23">
        <f t="shared" ref="L8" si="0">L7</f>
        <v>391.75275537634406</v>
      </c>
    </row>
    <row r="9" spans="1:13" s="15" customFormat="1">
      <c r="A9" s="6">
        <v>2</v>
      </c>
      <c r="B9" s="7" t="s">
        <v>11</v>
      </c>
      <c r="C9" s="8">
        <v>599454</v>
      </c>
      <c r="D9" s="8">
        <v>162018</v>
      </c>
      <c r="E9" s="8">
        <v>1806165</v>
      </c>
      <c r="F9" s="8">
        <v>531620</v>
      </c>
      <c r="G9" s="8">
        <f t="shared" ref="G9" si="1">SUM(C9:F9)</f>
        <v>3099257</v>
      </c>
      <c r="H9" s="9">
        <v>926.57540322580644</v>
      </c>
      <c r="I9" s="9">
        <v>250.43104838709678</v>
      </c>
      <c r="J9" s="9">
        <v>2791.7872983870966</v>
      </c>
      <c r="K9" s="9">
        <v>821.72446236559131</v>
      </c>
      <c r="L9" s="9">
        <f t="shared" ref="L9" si="2">SUM(H9:K9)</f>
        <v>4790.5182123655914</v>
      </c>
    </row>
    <row r="10" spans="1:13" s="15" customFormat="1">
      <c r="A10" s="32"/>
      <c r="B10" s="33" t="s">
        <v>89</v>
      </c>
      <c r="C10" s="13">
        <v>599454</v>
      </c>
      <c r="D10" s="13">
        <v>162018</v>
      </c>
      <c r="E10" s="13">
        <v>1806165</v>
      </c>
      <c r="F10" s="13">
        <v>531620</v>
      </c>
      <c r="G10" s="13">
        <f t="shared" ref="G10:L10" si="3">G9</f>
        <v>3099257</v>
      </c>
      <c r="H10" s="23">
        <v>926.57540322580644</v>
      </c>
      <c r="I10" s="23">
        <v>250.43104838709678</v>
      </c>
      <c r="J10" s="23">
        <v>2791.7872983870966</v>
      </c>
      <c r="K10" s="23">
        <v>821.72446236559131</v>
      </c>
      <c r="L10" s="23">
        <f t="shared" si="3"/>
        <v>4790.5182123655914</v>
      </c>
    </row>
    <row r="11" spans="1:13" s="15" customFormat="1">
      <c r="A11" s="10">
        <v>3</v>
      </c>
      <c r="B11" s="11" t="s">
        <v>12</v>
      </c>
      <c r="C11" s="8">
        <v>0</v>
      </c>
      <c r="D11" s="8">
        <v>0</v>
      </c>
      <c r="E11" s="8">
        <v>550590.77500000002</v>
      </c>
      <c r="F11" s="8">
        <v>814981.84</v>
      </c>
      <c r="G11" s="8">
        <f t="shared" ref="G11" si="4">SUM(C11:F11)</f>
        <v>1365572.615</v>
      </c>
      <c r="H11" s="9" t="s">
        <v>86</v>
      </c>
      <c r="I11" s="9" t="s">
        <v>86</v>
      </c>
      <c r="J11" s="9">
        <v>851.04756888440863</v>
      </c>
      <c r="K11" s="9">
        <v>1259.7165537634405</v>
      </c>
      <c r="L11" s="9">
        <f t="shared" ref="L11" si="5">SUM(H11:K11)</f>
        <v>2110.764122647849</v>
      </c>
    </row>
    <row r="12" spans="1:13" s="15" customFormat="1">
      <c r="A12" s="33"/>
      <c r="B12" s="33" t="s">
        <v>90</v>
      </c>
      <c r="C12" s="13">
        <v>0</v>
      </c>
      <c r="D12" s="13">
        <v>0</v>
      </c>
      <c r="E12" s="13">
        <v>550590.77500000002</v>
      </c>
      <c r="F12" s="13">
        <v>814981.84</v>
      </c>
      <c r="G12" s="13">
        <f t="shared" ref="G12:L12" si="6">G11</f>
        <v>1365572.615</v>
      </c>
      <c r="H12" s="23" t="s">
        <v>86</v>
      </c>
      <c r="I12" s="23" t="s">
        <v>86</v>
      </c>
      <c r="J12" s="23">
        <v>851.04756888440863</v>
      </c>
      <c r="K12" s="23">
        <v>1259.7165537634405</v>
      </c>
      <c r="L12" s="23">
        <f t="shared" si="6"/>
        <v>2110.764122647849</v>
      </c>
    </row>
    <row r="13" spans="1:13" s="15" customFormat="1">
      <c r="A13" s="12">
        <v>4</v>
      </c>
      <c r="B13" s="34" t="s">
        <v>13</v>
      </c>
      <c r="C13" s="8">
        <v>6356</v>
      </c>
      <c r="D13" s="8">
        <v>0</v>
      </c>
      <c r="E13" s="8">
        <v>1252873</v>
      </c>
      <c r="F13" s="8">
        <v>1521872</v>
      </c>
      <c r="G13" s="8">
        <f t="shared" ref="G13" si="7">SUM(C13:F13)</f>
        <v>2781101</v>
      </c>
      <c r="H13" s="9">
        <v>9.8244623655913976</v>
      </c>
      <c r="I13" s="9" t="s">
        <v>86</v>
      </c>
      <c r="J13" s="9">
        <v>1936.5644489247309</v>
      </c>
      <c r="K13" s="9">
        <v>2352.3559139784943</v>
      </c>
      <c r="L13" s="9">
        <f t="shared" ref="L13" si="8">SUM(H13:K13)</f>
        <v>4298.7448252688164</v>
      </c>
    </row>
    <row r="14" spans="1:13" s="15" customFormat="1">
      <c r="A14" s="33"/>
      <c r="B14" s="33" t="s">
        <v>91</v>
      </c>
      <c r="C14" s="13">
        <v>6356</v>
      </c>
      <c r="D14" s="13">
        <v>0</v>
      </c>
      <c r="E14" s="13">
        <v>1252873</v>
      </c>
      <c r="F14" s="13">
        <v>1521872</v>
      </c>
      <c r="G14" s="13">
        <f t="shared" ref="G14:L14" si="9">G13</f>
        <v>2781101</v>
      </c>
      <c r="H14" s="23">
        <v>9.8244623655913976</v>
      </c>
      <c r="I14" s="23" t="s">
        <v>86</v>
      </c>
      <c r="J14" s="23">
        <v>1936.5644489247309</v>
      </c>
      <c r="K14" s="23">
        <v>2352.3559139784943</v>
      </c>
      <c r="L14" s="23">
        <f t="shared" si="9"/>
        <v>4298.7448252688164</v>
      </c>
    </row>
    <row r="15" spans="1:13" s="15" customFormat="1">
      <c r="A15" s="12">
        <v>5</v>
      </c>
      <c r="B15" s="34" t="s">
        <v>14</v>
      </c>
      <c r="C15" s="8">
        <v>672703.3</v>
      </c>
      <c r="D15" s="8">
        <v>12287.9</v>
      </c>
      <c r="E15" s="8">
        <v>2362344.14</v>
      </c>
      <c r="F15" s="8">
        <v>1055014.58</v>
      </c>
      <c r="G15" s="8">
        <f t="shared" ref="G15" si="10">SUM(C15:F15)</f>
        <v>4102349.9200000004</v>
      </c>
      <c r="H15" s="9">
        <v>1039.7967674731183</v>
      </c>
      <c r="I15" s="9">
        <v>18.9933938172043</v>
      </c>
      <c r="J15" s="9">
        <v>3651.4727970430104</v>
      </c>
      <c r="K15" s="9">
        <v>1630.7349018817204</v>
      </c>
      <c r="L15" s="9">
        <f t="shared" ref="L15" si="11">SUM(H15:K15)</f>
        <v>6340.9978602150532</v>
      </c>
    </row>
    <row r="16" spans="1:13" s="15" customFormat="1">
      <c r="A16" s="33"/>
      <c r="B16" s="33" t="s">
        <v>92</v>
      </c>
      <c r="C16" s="13">
        <v>672703.3</v>
      </c>
      <c r="D16" s="13">
        <v>12287.9</v>
      </c>
      <c r="E16" s="13">
        <v>2362344.14</v>
      </c>
      <c r="F16" s="13">
        <v>1055014.58</v>
      </c>
      <c r="G16" s="13">
        <f t="shared" ref="G16:L16" si="12">G15</f>
        <v>4102349.9200000004</v>
      </c>
      <c r="H16" s="23">
        <v>1039.7967674731183</v>
      </c>
      <c r="I16" s="23">
        <v>18.9933938172043</v>
      </c>
      <c r="J16" s="23">
        <v>3651.4727970430104</v>
      </c>
      <c r="K16" s="23">
        <v>1630.7349018817204</v>
      </c>
      <c r="L16" s="23">
        <f t="shared" si="12"/>
        <v>6340.9978602150532</v>
      </c>
    </row>
    <row r="17" spans="1:12" s="15" customFormat="1">
      <c r="A17" s="12">
        <v>6</v>
      </c>
      <c r="B17" s="34" t="s">
        <v>15</v>
      </c>
      <c r="C17" s="8">
        <v>304649</v>
      </c>
      <c r="D17" s="8">
        <v>155041</v>
      </c>
      <c r="E17" s="8">
        <v>5336331</v>
      </c>
      <c r="F17" s="8">
        <v>2327314</v>
      </c>
      <c r="G17" s="8">
        <f t="shared" ref="G17" si="13">SUM(C17:F17)</f>
        <v>8123335</v>
      </c>
      <c r="H17" s="9">
        <v>470.89563172043012</v>
      </c>
      <c r="I17" s="9">
        <v>239.64670698924729</v>
      </c>
      <c r="J17" s="9">
        <v>8248.3610887096766</v>
      </c>
      <c r="K17" s="9">
        <v>3597.3267473118276</v>
      </c>
      <c r="L17" s="9">
        <f t="shared" ref="L17" si="14">SUM(H17:K17)</f>
        <v>12556.230174731183</v>
      </c>
    </row>
    <row r="18" spans="1:12" s="15" customFormat="1" ht="15" customHeight="1">
      <c r="A18" s="33"/>
      <c r="B18" s="33" t="s">
        <v>93</v>
      </c>
      <c r="C18" s="13">
        <v>304649</v>
      </c>
      <c r="D18" s="13">
        <v>155041</v>
      </c>
      <c r="E18" s="13">
        <v>5336331</v>
      </c>
      <c r="F18" s="13">
        <v>2327314</v>
      </c>
      <c r="G18" s="13">
        <f t="shared" ref="G18:L18" si="15">G17</f>
        <v>8123335</v>
      </c>
      <c r="H18" s="23">
        <v>470.89563172043012</v>
      </c>
      <c r="I18" s="23">
        <v>239.64670698924729</v>
      </c>
      <c r="J18" s="23">
        <v>8248.3610887096766</v>
      </c>
      <c r="K18" s="23">
        <v>3597.3267473118276</v>
      </c>
      <c r="L18" s="23">
        <f t="shared" si="15"/>
        <v>12556.230174731183</v>
      </c>
    </row>
    <row r="19" spans="1:12" s="15" customFormat="1">
      <c r="A19" s="12">
        <v>7</v>
      </c>
      <c r="B19" s="34" t="s">
        <v>16</v>
      </c>
      <c r="C19" s="8">
        <v>0</v>
      </c>
      <c r="D19" s="8">
        <v>0</v>
      </c>
      <c r="E19" s="8">
        <v>1587742</v>
      </c>
      <c r="F19" s="8">
        <v>1233476</v>
      </c>
      <c r="G19" s="8">
        <f t="shared" ref="G19" si="16">SUM(C19:F19)</f>
        <v>2821218</v>
      </c>
      <c r="H19" s="9" t="s">
        <v>86</v>
      </c>
      <c r="I19" s="9" t="s">
        <v>86</v>
      </c>
      <c r="J19" s="9">
        <v>2454.1711021505375</v>
      </c>
      <c r="K19" s="9">
        <v>1906.5825268817205</v>
      </c>
      <c r="L19" s="9">
        <f t="shared" ref="L19" si="17">SUM(H19:K19)</f>
        <v>4360.7536290322578</v>
      </c>
    </row>
    <row r="20" spans="1:12" s="15" customFormat="1">
      <c r="A20" s="33"/>
      <c r="B20" s="33" t="s">
        <v>94</v>
      </c>
      <c r="C20" s="13">
        <v>0</v>
      </c>
      <c r="D20" s="13">
        <v>0</v>
      </c>
      <c r="E20" s="13">
        <v>1587742</v>
      </c>
      <c r="F20" s="13">
        <v>1233476</v>
      </c>
      <c r="G20" s="13">
        <f t="shared" ref="G20:L20" si="18">G19</f>
        <v>2821218</v>
      </c>
      <c r="H20" s="23" t="s">
        <v>86</v>
      </c>
      <c r="I20" s="23" t="s">
        <v>86</v>
      </c>
      <c r="J20" s="23">
        <v>2454.1711021505375</v>
      </c>
      <c r="K20" s="23">
        <v>1906.5825268817205</v>
      </c>
      <c r="L20" s="23">
        <f t="shared" si="18"/>
        <v>4360.7536290322578</v>
      </c>
    </row>
    <row r="21" spans="1:12" s="15" customFormat="1">
      <c r="A21" s="12">
        <v>8</v>
      </c>
      <c r="B21" s="34" t="s">
        <v>17</v>
      </c>
      <c r="C21" s="8">
        <v>833739</v>
      </c>
      <c r="D21" s="8">
        <v>0</v>
      </c>
      <c r="E21" s="8">
        <v>1809310</v>
      </c>
      <c r="F21" s="8">
        <v>2134178</v>
      </c>
      <c r="G21" s="8">
        <f t="shared" ref="G21" si="19">SUM(C21:F21)</f>
        <v>4777227</v>
      </c>
      <c r="H21" s="9">
        <v>1288.7094758064516</v>
      </c>
      <c r="I21" s="9" t="s">
        <v>86</v>
      </c>
      <c r="J21" s="9">
        <v>2796.6485215053758</v>
      </c>
      <c r="K21" s="9">
        <v>3298.7966397849464</v>
      </c>
      <c r="L21" s="9">
        <f t="shared" ref="L21" si="20">SUM(H21:K21)</f>
        <v>7384.1546370967735</v>
      </c>
    </row>
    <row r="22" spans="1:12" s="15" customFormat="1">
      <c r="A22" s="33"/>
      <c r="B22" s="33" t="s">
        <v>95</v>
      </c>
      <c r="C22" s="13">
        <v>833739</v>
      </c>
      <c r="D22" s="13">
        <v>0</v>
      </c>
      <c r="E22" s="13">
        <v>1809310</v>
      </c>
      <c r="F22" s="13">
        <v>2134178</v>
      </c>
      <c r="G22" s="13">
        <f t="shared" ref="G22:L22" si="21">G21</f>
        <v>4777227</v>
      </c>
      <c r="H22" s="23">
        <v>1288.7094758064516</v>
      </c>
      <c r="I22" s="23" t="s">
        <v>86</v>
      </c>
      <c r="J22" s="23">
        <v>2796.6485215053758</v>
      </c>
      <c r="K22" s="23">
        <v>3298.7966397849464</v>
      </c>
      <c r="L22" s="23">
        <f t="shared" si="21"/>
        <v>7384.1546370967735</v>
      </c>
    </row>
    <row r="23" spans="1:12" s="15" customFormat="1">
      <c r="A23" s="12">
        <v>9</v>
      </c>
      <c r="B23" s="34" t="s">
        <v>18</v>
      </c>
      <c r="C23" s="8">
        <v>0</v>
      </c>
      <c r="D23" s="8">
        <v>0</v>
      </c>
      <c r="E23" s="8">
        <v>2404408</v>
      </c>
      <c r="F23" s="8">
        <v>785225</v>
      </c>
      <c r="G23" s="8">
        <f t="shared" ref="G23" si="22">SUM(C23:F23)</f>
        <v>3189633</v>
      </c>
      <c r="H23" s="9" t="s">
        <v>86</v>
      </c>
      <c r="I23" s="9" t="s">
        <v>86</v>
      </c>
      <c r="J23" s="9">
        <v>3716.4908602150531</v>
      </c>
      <c r="K23" s="9">
        <v>1213.7214381720428</v>
      </c>
      <c r="L23" s="9">
        <f t="shared" ref="L23" si="23">SUM(H23:K23)</f>
        <v>4930.2122983870959</v>
      </c>
    </row>
    <row r="24" spans="1:12" s="15" customFormat="1">
      <c r="A24" s="33"/>
      <c r="B24" s="33" t="s">
        <v>96</v>
      </c>
      <c r="C24" s="13">
        <v>0</v>
      </c>
      <c r="D24" s="13">
        <v>0</v>
      </c>
      <c r="E24" s="13">
        <v>2404408</v>
      </c>
      <c r="F24" s="13">
        <v>785225</v>
      </c>
      <c r="G24" s="13">
        <f t="shared" ref="G24:L24" si="24">G23</f>
        <v>3189633</v>
      </c>
      <c r="H24" s="23" t="s">
        <v>86</v>
      </c>
      <c r="I24" s="23" t="s">
        <v>86</v>
      </c>
      <c r="J24" s="23">
        <v>3716.4908602150531</v>
      </c>
      <c r="K24" s="23">
        <v>1213.7214381720428</v>
      </c>
      <c r="L24" s="23">
        <f t="shared" si="24"/>
        <v>4930.2122983870959</v>
      </c>
    </row>
    <row r="25" spans="1:12" s="15" customFormat="1">
      <c r="A25" s="12">
        <v>10</v>
      </c>
      <c r="B25" s="34" t="s">
        <v>19</v>
      </c>
      <c r="C25" s="8">
        <v>4167173</v>
      </c>
      <c r="D25" s="8">
        <v>427039</v>
      </c>
      <c r="E25" s="8">
        <v>2612201</v>
      </c>
      <c r="F25" s="8">
        <v>1408271</v>
      </c>
      <c r="G25" s="8">
        <f t="shared" ref="G25" si="25">SUM(C25:F25)</f>
        <v>8614684</v>
      </c>
      <c r="H25" s="9">
        <v>6441.1948252688171</v>
      </c>
      <c r="I25" s="9">
        <v>660.07372311827953</v>
      </c>
      <c r="J25" s="9">
        <v>4037.6762768817202</v>
      </c>
      <c r="K25" s="9">
        <v>2176.7629704301075</v>
      </c>
      <c r="L25" s="9">
        <f t="shared" ref="L25" si="26">SUM(H25:K25)</f>
        <v>13315.707795698923</v>
      </c>
    </row>
    <row r="26" spans="1:12" s="15" customFormat="1" ht="15.75" customHeight="1">
      <c r="A26" s="33"/>
      <c r="B26" s="33" t="s">
        <v>40</v>
      </c>
      <c r="C26" s="13">
        <v>4167173</v>
      </c>
      <c r="D26" s="13">
        <v>427039</v>
      </c>
      <c r="E26" s="13">
        <v>2612201</v>
      </c>
      <c r="F26" s="13">
        <v>1408271</v>
      </c>
      <c r="G26" s="13">
        <f t="shared" ref="G26:L26" si="27">G25</f>
        <v>8614684</v>
      </c>
      <c r="H26" s="23">
        <v>6441.1948252688171</v>
      </c>
      <c r="I26" s="23">
        <v>660.07372311827953</v>
      </c>
      <c r="J26" s="23">
        <v>4037.6762768817202</v>
      </c>
      <c r="K26" s="23">
        <v>2176.7629704301075</v>
      </c>
      <c r="L26" s="23">
        <f t="shared" si="27"/>
        <v>13315.707795698923</v>
      </c>
    </row>
    <row r="27" spans="1:12" s="15" customFormat="1">
      <c r="A27" s="12">
        <v>11</v>
      </c>
      <c r="B27" s="34" t="s">
        <v>20</v>
      </c>
      <c r="C27" s="8">
        <v>0</v>
      </c>
      <c r="D27" s="8">
        <v>35834</v>
      </c>
      <c r="E27" s="8">
        <v>1097484</v>
      </c>
      <c r="F27" s="8">
        <v>1599755</v>
      </c>
      <c r="G27" s="8">
        <f t="shared" ref="G27" si="28">SUM(C27:F27)</f>
        <v>2733073</v>
      </c>
      <c r="H27" s="9" t="s">
        <v>86</v>
      </c>
      <c r="I27" s="9">
        <v>55.388575268817199</v>
      </c>
      <c r="J27" s="9">
        <v>1696.3798387096772</v>
      </c>
      <c r="K27" s="9">
        <v>2472.7395833333335</v>
      </c>
      <c r="L27" s="9">
        <f t="shared" ref="L27" si="29">SUM(H27:K27)</f>
        <v>4224.5079973118281</v>
      </c>
    </row>
    <row r="28" spans="1:12" s="15" customFormat="1">
      <c r="A28" s="33"/>
      <c r="B28" s="33" t="s">
        <v>97</v>
      </c>
      <c r="C28" s="13">
        <v>0</v>
      </c>
      <c r="D28" s="13">
        <v>35834</v>
      </c>
      <c r="E28" s="13">
        <v>1097484</v>
      </c>
      <c r="F28" s="13">
        <v>1599755</v>
      </c>
      <c r="G28" s="13">
        <f t="shared" ref="G28:L28" si="30">G27</f>
        <v>2733073</v>
      </c>
      <c r="H28" s="23" t="s">
        <v>86</v>
      </c>
      <c r="I28" s="23">
        <v>55.388575268817199</v>
      </c>
      <c r="J28" s="23">
        <v>1696.3798387096772</v>
      </c>
      <c r="K28" s="23">
        <v>2472.7395833333335</v>
      </c>
      <c r="L28" s="23">
        <f t="shared" si="30"/>
        <v>4224.5079973118281</v>
      </c>
    </row>
    <row r="29" spans="1:12" s="15" customFormat="1">
      <c r="A29" s="12">
        <v>12</v>
      </c>
      <c r="B29" s="34" t="s">
        <v>21</v>
      </c>
      <c r="C29" s="8">
        <v>10724020</v>
      </c>
      <c r="D29" s="8">
        <v>1117109</v>
      </c>
      <c r="E29" s="8">
        <v>21514573</v>
      </c>
      <c r="F29" s="8">
        <v>4707152</v>
      </c>
      <c r="G29" s="8">
        <f t="shared" ref="G29" si="31">SUM(C29:F29)</f>
        <v>38062854</v>
      </c>
      <c r="H29" s="9">
        <v>16576.106182795698</v>
      </c>
      <c r="I29" s="9">
        <v>1726.7141801075265</v>
      </c>
      <c r="J29" s="9">
        <v>33255.052352150538</v>
      </c>
      <c r="K29" s="9">
        <v>7275.8397849462363</v>
      </c>
      <c r="L29" s="9">
        <f t="shared" ref="L29" si="32">SUM(H29:K29)</f>
        <v>58833.712499999994</v>
      </c>
    </row>
    <row r="30" spans="1:12" s="15" customFormat="1">
      <c r="A30" s="14"/>
      <c r="B30" s="14" t="s">
        <v>98</v>
      </c>
      <c r="C30" s="13">
        <v>10724020</v>
      </c>
      <c r="D30" s="13">
        <v>1117109</v>
      </c>
      <c r="E30" s="13">
        <v>21514573</v>
      </c>
      <c r="F30" s="13">
        <v>4707152</v>
      </c>
      <c r="G30" s="13">
        <f t="shared" ref="G30:L30" si="33">G29</f>
        <v>38062854</v>
      </c>
      <c r="H30" s="23">
        <v>16576.106182795698</v>
      </c>
      <c r="I30" s="23">
        <v>1726.7141801075265</v>
      </c>
      <c r="J30" s="23">
        <v>33255.052352150538</v>
      </c>
      <c r="K30" s="23">
        <v>7275.8397849462363</v>
      </c>
      <c r="L30" s="23">
        <f t="shared" si="33"/>
        <v>58833.712499999994</v>
      </c>
    </row>
    <row r="31" spans="1:12" s="15" customFormat="1">
      <c r="A31" s="12">
        <v>13</v>
      </c>
      <c r="B31" s="34" t="s">
        <v>22</v>
      </c>
      <c r="C31" s="8">
        <v>0</v>
      </c>
      <c r="D31" s="8">
        <v>0</v>
      </c>
      <c r="E31" s="8">
        <v>360545</v>
      </c>
      <c r="F31" s="8">
        <v>94766</v>
      </c>
      <c r="G31" s="8">
        <f t="shared" ref="G31" si="34">SUM(C31:F31)</f>
        <v>455311</v>
      </c>
      <c r="H31" s="9" t="s">
        <v>86</v>
      </c>
      <c r="I31" s="9" t="s">
        <v>86</v>
      </c>
      <c r="J31" s="9">
        <v>557.29401881720423</v>
      </c>
      <c r="K31" s="9">
        <v>146.47970430107526</v>
      </c>
      <c r="L31" s="9">
        <f t="shared" ref="L31" si="35">SUM(H31:K31)</f>
        <v>703.77372311827946</v>
      </c>
    </row>
    <row r="32" spans="1:12" s="15" customFormat="1">
      <c r="A32" s="14"/>
      <c r="B32" s="14" t="s">
        <v>84</v>
      </c>
      <c r="C32" s="13">
        <v>0</v>
      </c>
      <c r="D32" s="13">
        <v>0</v>
      </c>
      <c r="E32" s="13">
        <v>360545</v>
      </c>
      <c r="F32" s="13">
        <v>94766</v>
      </c>
      <c r="G32" s="13">
        <f t="shared" ref="G32:L32" si="36">G31</f>
        <v>455311</v>
      </c>
      <c r="H32" s="23" t="s">
        <v>86</v>
      </c>
      <c r="I32" s="23" t="s">
        <v>86</v>
      </c>
      <c r="J32" s="23">
        <v>557.29401881720423</v>
      </c>
      <c r="K32" s="23">
        <v>146.47970430107526</v>
      </c>
      <c r="L32" s="23">
        <f t="shared" si="36"/>
        <v>703.77372311827946</v>
      </c>
    </row>
    <row r="33" spans="1:12" s="15" customFormat="1">
      <c r="A33" s="12">
        <v>14</v>
      </c>
      <c r="B33" s="34" t="s">
        <v>23</v>
      </c>
      <c r="C33" s="8">
        <v>0</v>
      </c>
      <c r="D33" s="8">
        <v>168075</v>
      </c>
      <c r="E33" s="8">
        <v>1072638</v>
      </c>
      <c r="F33" s="8">
        <v>877914</v>
      </c>
      <c r="G33" s="8">
        <f t="shared" ref="G33" si="37">SUM(C33:F33)</f>
        <v>2118627</v>
      </c>
      <c r="H33" s="9" t="s">
        <v>86</v>
      </c>
      <c r="I33" s="9">
        <v>259.79334677419354</v>
      </c>
      <c r="J33" s="9">
        <v>1657.9754032258063</v>
      </c>
      <c r="K33" s="9">
        <v>1356.9907258064516</v>
      </c>
      <c r="L33" s="9">
        <f t="shared" ref="L33" si="38">SUM(H33:K33)</f>
        <v>3274.7594758064515</v>
      </c>
    </row>
    <row r="34" spans="1:12" s="15" customFormat="1" ht="14.25" customHeight="1">
      <c r="A34" s="14"/>
      <c r="B34" s="14" t="s">
        <v>99</v>
      </c>
      <c r="C34" s="13">
        <v>0</v>
      </c>
      <c r="D34" s="13">
        <v>168075</v>
      </c>
      <c r="E34" s="13">
        <v>1072638</v>
      </c>
      <c r="F34" s="13">
        <v>877914</v>
      </c>
      <c r="G34" s="13">
        <f t="shared" ref="G34:L34" si="39">G33</f>
        <v>2118627</v>
      </c>
      <c r="H34" s="23" t="s">
        <v>86</v>
      </c>
      <c r="I34" s="23">
        <v>259.79334677419354</v>
      </c>
      <c r="J34" s="23">
        <v>1657.9754032258063</v>
      </c>
      <c r="K34" s="23">
        <v>1356.9907258064516</v>
      </c>
      <c r="L34" s="23">
        <f t="shared" si="39"/>
        <v>3274.7594758064515</v>
      </c>
    </row>
    <row r="35" spans="1:12" s="15" customFormat="1">
      <c r="A35" s="12">
        <v>15</v>
      </c>
      <c r="B35" s="34" t="s">
        <v>24</v>
      </c>
      <c r="C35" s="8">
        <v>0</v>
      </c>
      <c r="D35" s="8">
        <v>0</v>
      </c>
      <c r="E35" s="8">
        <v>2501801</v>
      </c>
      <c r="F35" s="8">
        <v>783633</v>
      </c>
      <c r="G35" s="8">
        <f t="shared" ref="G35" si="40">SUM(C35:F35)</f>
        <v>3285434</v>
      </c>
      <c r="H35" s="9" t="s">
        <v>86</v>
      </c>
      <c r="I35" s="9" t="s">
        <v>86</v>
      </c>
      <c r="J35" s="9">
        <v>3867.0311155913973</v>
      </c>
      <c r="K35" s="9">
        <v>1211.2606854838709</v>
      </c>
      <c r="L35" s="9">
        <f t="shared" ref="L35" si="41">SUM(H35:K35)</f>
        <v>5078.2918010752683</v>
      </c>
    </row>
    <row r="36" spans="1:12" s="15" customFormat="1">
      <c r="A36" s="14"/>
      <c r="B36" s="14" t="s">
        <v>100</v>
      </c>
      <c r="C36" s="13">
        <v>0</v>
      </c>
      <c r="D36" s="13">
        <v>0</v>
      </c>
      <c r="E36" s="13">
        <v>2501801</v>
      </c>
      <c r="F36" s="13">
        <v>783633</v>
      </c>
      <c r="G36" s="13">
        <f t="shared" ref="G36:L36" si="42">G35</f>
        <v>3285434</v>
      </c>
      <c r="H36" s="23" t="s">
        <v>86</v>
      </c>
      <c r="I36" s="23" t="s">
        <v>86</v>
      </c>
      <c r="J36" s="23">
        <v>3867.0311155913973</v>
      </c>
      <c r="K36" s="23">
        <v>1211.2606854838709</v>
      </c>
      <c r="L36" s="23">
        <f t="shared" si="42"/>
        <v>5078.2918010752683</v>
      </c>
    </row>
    <row r="37" spans="1:12" s="15" customFormat="1">
      <c r="A37" s="25">
        <v>16</v>
      </c>
      <c r="B37" s="26" t="s">
        <v>25</v>
      </c>
      <c r="C37" s="8">
        <v>0</v>
      </c>
      <c r="D37" s="8">
        <v>0</v>
      </c>
      <c r="E37" s="8">
        <v>161075</v>
      </c>
      <c r="F37" s="8">
        <v>366145</v>
      </c>
      <c r="G37" s="8">
        <f t="shared" ref="G37" si="43">SUM(C37:F37)</f>
        <v>527220</v>
      </c>
      <c r="H37" s="9" t="s">
        <v>86</v>
      </c>
      <c r="I37" s="9" t="s">
        <v>86</v>
      </c>
      <c r="J37" s="9">
        <v>248.97345430107526</v>
      </c>
      <c r="K37" s="9">
        <v>565.94993279569883</v>
      </c>
      <c r="L37" s="9">
        <f t="shared" ref="L37" si="44">SUM(H37:K37)</f>
        <v>814.92338709677415</v>
      </c>
    </row>
    <row r="38" spans="1:12" s="15" customFormat="1">
      <c r="A38" s="14"/>
      <c r="B38" s="14" t="s">
        <v>101</v>
      </c>
      <c r="C38" s="13">
        <v>0</v>
      </c>
      <c r="D38" s="13">
        <v>0</v>
      </c>
      <c r="E38" s="13">
        <v>161075</v>
      </c>
      <c r="F38" s="13">
        <v>366145</v>
      </c>
      <c r="G38" s="13">
        <f t="shared" ref="G38:L38" si="45">G37</f>
        <v>527220</v>
      </c>
      <c r="H38" s="23" t="s">
        <v>86</v>
      </c>
      <c r="I38" s="23" t="s">
        <v>86</v>
      </c>
      <c r="J38" s="23">
        <v>248.97345430107526</v>
      </c>
      <c r="K38" s="23">
        <v>565.94993279569883</v>
      </c>
      <c r="L38" s="23">
        <f t="shared" si="45"/>
        <v>814.92338709677415</v>
      </c>
    </row>
    <row r="39" spans="1:12" s="15" customFormat="1">
      <c r="A39" s="12">
        <v>17</v>
      </c>
      <c r="B39" s="34" t="s">
        <v>26</v>
      </c>
      <c r="C39" s="8">
        <v>0</v>
      </c>
      <c r="D39" s="8">
        <v>0</v>
      </c>
      <c r="E39" s="8">
        <v>555656</v>
      </c>
      <c r="F39" s="8">
        <v>385387</v>
      </c>
      <c r="G39" s="8">
        <f t="shared" ref="G39" si="46">SUM(C39:F39)</f>
        <v>941043</v>
      </c>
      <c r="H39" s="9" t="s">
        <v>86</v>
      </c>
      <c r="I39" s="9" t="s">
        <v>86</v>
      </c>
      <c r="J39" s="9">
        <v>858.87688172043011</v>
      </c>
      <c r="K39" s="9">
        <v>595.69227150537631</v>
      </c>
      <c r="L39" s="9">
        <f t="shared" ref="L39" si="47">SUM(H39:K39)</f>
        <v>1454.5691532258065</v>
      </c>
    </row>
    <row r="40" spans="1:12" s="15" customFormat="1">
      <c r="A40" s="14"/>
      <c r="B40" s="33" t="s">
        <v>102</v>
      </c>
      <c r="C40" s="13">
        <v>0</v>
      </c>
      <c r="D40" s="13">
        <v>0</v>
      </c>
      <c r="E40" s="13">
        <v>555656</v>
      </c>
      <c r="F40" s="13">
        <v>385387</v>
      </c>
      <c r="G40" s="13">
        <f t="shared" ref="G40:L40" si="48">G39</f>
        <v>941043</v>
      </c>
      <c r="H40" s="23" t="s">
        <v>86</v>
      </c>
      <c r="I40" s="23" t="s">
        <v>86</v>
      </c>
      <c r="J40" s="23">
        <v>858.87688172043011</v>
      </c>
      <c r="K40" s="23">
        <v>595.69227150537631</v>
      </c>
      <c r="L40" s="23">
        <f t="shared" si="48"/>
        <v>1454.5691532258065</v>
      </c>
    </row>
    <row r="41" spans="1:12" s="15" customFormat="1">
      <c r="A41" s="12">
        <v>18</v>
      </c>
      <c r="B41" s="34" t="s">
        <v>27</v>
      </c>
      <c r="C41" s="8">
        <v>0</v>
      </c>
      <c r="D41" s="8">
        <v>0</v>
      </c>
      <c r="E41" s="8">
        <v>664081</v>
      </c>
      <c r="F41" s="8">
        <v>698416</v>
      </c>
      <c r="G41" s="8">
        <f t="shared" ref="G41" si="49">SUM(C41:F41)</f>
        <v>1362497</v>
      </c>
      <c r="H41" s="9" t="s">
        <v>86</v>
      </c>
      <c r="I41" s="9" t="s">
        <v>86</v>
      </c>
      <c r="J41" s="9">
        <v>1026.4692876344086</v>
      </c>
      <c r="K41" s="9">
        <v>1079.5408602150537</v>
      </c>
      <c r="L41" s="9">
        <f t="shared" ref="L41" si="50">SUM(H41:K41)</f>
        <v>2106.0101478494626</v>
      </c>
    </row>
    <row r="42" spans="1:12" s="15" customFormat="1">
      <c r="A42" s="14"/>
      <c r="B42" s="14" t="s">
        <v>103</v>
      </c>
      <c r="C42" s="13">
        <v>0</v>
      </c>
      <c r="D42" s="13">
        <v>0</v>
      </c>
      <c r="E42" s="13">
        <v>664081</v>
      </c>
      <c r="F42" s="13">
        <v>698416</v>
      </c>
      <c r="G42" s="13">
        <f t="shared" ref="G42:L42" si="51">G41</f>
        <v>1362497</v>
      </c>
      <c r="H42" s="23" t="s">
        <v>86</v>
      </c>
      <c r="I42" s="23" t="s">
        <v>86</v>
      </c>
      <c r="J42" s="23">
        <v>1026.4692876344086</v>
      </c>
      <c r="K42" s="23">
        <v>1079.5408602150537</v>
      </c>
      <c r="L42" s="23">
        <f t="shared" si="51"/>
        <v>2106.0101478494626</v>
      </c>
    </row>
    <row r="43" spans="1:12" s="15" customFormat="1">
      <c r="A43" s="12">
        <v>19</v>
      </c>
      <c r="B43" s="34" t="s">
        <v>28</v>
      </c>
      <c r="C43" s="8">
        <v>17262</v>
      </c>
      <c r="D43" s="8">
        <v>0</v>
      </c>
      <c r="E43" s="8">
        <v>4043164</v>
      </c>
      <c r="F43" s="8">
        <v>5101341</v>
      </c>
      <c r="G43" s="8">
        <f t="shared" ref="G43" si="52">SUM(C43:F43)</f>
        <v>9161767</v>
      </c>
      <c r="H43" s="9">
        <v>26.681854838709675</v>
      </c>
      <c r="I43" s="9" t="s">
        <v>86</v>
      </c>
      <c r="J43" s="9">
        <v>6249.5142473118276</v>
      </c>
      <c r="K43" s="9">
        <v>7885.137298387097</v>
      </c>
      <c r="L43" s="9">
        <f t="shared" ref="L43" si="53">SUM(H43:K43)</f>
        <v>14161.333400537635</v>
      </c>
    </row>
    <row r="44" spans="1:12" s="15" customFormat="1">
      <c r="A44" s="14"/>
      <c r="B44" s="14" t="s">
        <v>104</v>
      </c>
      <c r="C44" s="13">
        <v>17262</v>
      </c>
      <c r="D44" s="13">
        <v>0</v>
      </c>
      <c r="E44" s="13">
        <v>4043164</v>
      </c>
      <c r="F44" s="13">
        <v>5101341</v>
      </c>
      <c r="G44" s="13">
        <f t="shared" ref="G44:L44" si="54">G43</f>
        <v>9161767</v>
      </c>
      <c r="H44" s="23">
        <v>26.681854838709675</v>
      </c>
      <c r="I44" s="23" t="s">
        <v>86</v>
      </c>
      <c r="J44" s="23">
        <v>6249.5142473118276</v>
      </c>
      <c r="K44" s="23">
        <v>7885.137298387097</v>
      </c>
      <c r="L44" s="23">
        <f t="shared" si="54"/>
        <v>14161.333400537635</v>
      </c>
    </row>
    <row r="45" spans="1:12" s="15" customFormat="1">
      <c r="A45" s="12">
        <v>20</v>
      </c>
      <c r="B45" s="34" t="s">
        <v>29</v>
      </c>
      <c r="C45" s="8">
        <v>164524</v>
      </c>
      <c r="D45" s="8">
        <v>6220</v>
      </c>
      <c r="E45" s="8">
        <v>708638</v>
      </c>
      <c r="F45" s="8">
        <v>790532</v>
      </c>
      <c r="G45" s="8">
        <f t="shared" ref="G45" si="55">SUM(C45:F45)</f>
        <v>1669914</v>
      </c>
      <c r="H45" s="9">
        <v>254.3045698924731</v>
      </c>
      <c r="I45" s="9">
        <v>9.6142473118279561</v>
      </c>
      <c r="J45" s="9">
        <v>1095.3409946236559</v>
      </c>
      <c r="K45" s="9">
        <v>1221.9244623655914</v>
      </c>
      <c r="L45" s="9">
        <f t="shared" ref="L45" si="56">SUM(H45:K45)</f>
        <v>2581.1842741935484</v>
      </c>
    </row>
    <row r="46" spans="1:12" s="15" customFormat="1">
      <c r="A46" s="14"/>
      <c r="B46" s="14" t="s">
        <v>105</v>
      </c>
      <c r="C46" s="13">
        <v>164524</v>
      </c>
      <c r="D46" s="13">
        <v>6220</v>
      </c>
      <c r="E46" s="13">
        <v>708638</v>
      </c>
      <c r="F46" s="13">
        <v>790532</v>
      </c>
      <c r="G46" s="13">
        <f t="shared" ref="G46:L46" si="57">G45</f>
        <v>1669914</v>
      </c>
      <c r="H46" s="23">
        <v>254.3045698924731</v>
      </c>
      <c r="I46" s="23">
        <v>9.6142473118279561</v>
      </c>
      <c r="J46" s="23">
        <v>1095.3409946236559</v>
      </c>
      <c r="K46" s="23">
        <v>1221.9244623655914</v>
      </c>
      <c r="L46" s="23">
        <f t="shared" si="57"/>
        <v>2581.1842741935484</v>
      </c>
    </row>
    <row r="47" spans="1:12" s="15" customFormat="1">
      <c r="A47" s="12">
        <v>21</v>
      </c>
      <c r="B47" s="34" t="s">
        <v>30</v>
      </c>
      <c r="C47" s="8">
        <v>32419</v>
      </c>
      <c r="D47" s="8">
        <v>0</v>
      </c>
      <c r="E47" s="8">
        <v>10309088</v>
      </c>
      <c r="F47" s="8">
        <v>4479370</v>
      </c>
      <c r="G47" s="8">
        <f t="shared" ref="G47" si="58">SUM(C47:F47)</f>
        <v>14820877</v>
      </c>
      <c r="H47" s="9">
        <v>50.110013440860207</v>
      </c>
      <c r="I47" s="9" t="s">
        <v>86</v>
      </c>
      <c r="J47" s="9">
        <v>15934.746236559138</v>
      </c>
      <c r="K47" s="9">
        <v>6923.7573924731178</v>
      </c>
      <c r="L47" s="9">
        <f t="shared" ref="L47" si="59">SUM(H47:K47)</f>
        <v>22908.613642473116</v>
      </c>
    </row>
    <row r="48" spans="1:12" s="15" customFormat="1" ht="15.75" customHeight="1">
      <c r="A48" s="14"/>
      <c r="B48" s="14" t="s">
        <v>106</v>
      </c>
      <c r="C48" s="13">
        <v>32419</v>
      </c>
      <c r="D48" s="13">
        <v>0</v>
      </c>
      <c r="E48" s="13">
        <v>10309088</v>
      </c>
      <c r="F48" s="13">
        <v>4479370</v>
      </c>
      <c r="G48" s="13">
        <f t="shared" ref="G48:L48" si="60">G47</f>
        <v>14820877</v>
      </c>
      <c r="H48" s="23">
        <v>50.110013440860207</v>
      </c>
      <c r="I48" s="23" t="s">
        <v>86</v>
      </c>
      <c r="J48" s="23">
        <v>15934.746236559138</v>
      </c>
      <c r="K48" s="23">
        <v>6923.7573924731178</v>
      </c>
      <c r="L48" s="23">
        <f t="shared" si="60"/>
        <v>22908.613642473116</v>
      </c>
    </row>
    <row r="49" spans="1:16" s="15" customFormat="1">
      <c r="A49" s="12">
        <v>22</v>
      </c>
      <c r="B49" s="34" t="s">
        <v>31</v>
      </c>
      <c r="C49" s="8">
        <v>0</v>
      </c>
      <c r="D49" s="8">
        <v>460536</v>
      </c>
      <c r="E49" s="8">
        <v>1079434</v>
      </c>
      <c r="F49" s="8">
        <v>814457</v>
      </c>
      <c r="G49" s="8">
        <f t="shared" ref="G49" si="61">SUM(C49:F49)</f>
        <v>2354427</v>
      </c>
      <c r="H49" s="9" t="s">
        <v>86</v>
      </c>
      <c r="I49" s="9">
        <v>711.84999999999991</v>
      </c>
      <c r="J49" s="9">
        <v>1668.4799731182793</v>
      </c>
      <c r="K49" s="9">
        <v>1258.9053091397848</v>
      </c>
      <c r="L49" s="9">
        <f t="shared" ref="L49" si="62">SUM(H49:K49)</f>
        <v>3639.2352822580642</v>
      </c>
      <c r="M49" s="35"/>
    </row>
    <row r="50" spans="1:16" s="35" customFormat="1" ht="16.5" customHeight="1">
      <c r="A50" s="14"/>
      <c r="B50" s="14" t="s">
        <v>107</v>
      </c>
      <c r="C50" s="13">
        <v>0</v>
      </c>
      <c r="D50" s="13">
        <v>460536</v>
      </c>
      <c r="E50" s="13">
        <v>1079434</v>
      </c>
      <c r="F50" s="13">
        <v>814457</v>
      </c>
      <c r="G50" s="13">
        <f t="shared" ref="G50:L50" si="63">G49</f>
        <v>2354427</v>
      </c>
      <c r="H50" s="23" t="s">
        <v>86</v>
      </c>
      <c r="I50" s="23">
        <v>711.84999999999991</v>
      </c>
      <c r="J50" s="23">
        <v>1668.4799731182793</v>
      </c>
      <c r="K50" s="23">
        <v>1258.9053091397848</v>
      </c>
      <c r="L50" s="23">
        <f t="shared" si="63"/>
        <v>3639.2352822580642</v>
      </c>
      <c r="M50" s="15"/>
      <c r="P50" s="36"/>
    </row>
    <row r="51" spans="1:16" s="15" customFormat="1">
      <c r="A51" s="10">
        <v>23</v>
      </c>
      <c r="B51" s="11" t="s">
        <v>32</v>
      </c>
      <c r="C51" s="8">
        <v>22837</v>
      </c>
      <c r="D51" s="8">
        <v>0</v>
      </c>
      <c r="E51" s="8">
        <v>2515573</v>
      </c>
      <c r="F51" s="8">
        <v>885834</v>
      </c>
      <c r="G51" s="8">
        <f t="shared" ref="G51" si="64">SUM(C51:F51)</f>
        <v>3424244</v>
      </c>
      <c r="H51" s="9">
        <v>35.299126344086019</v>
      </c>
      <c r="I51" s="9" t="s">
        <v>86</v>
      </c>
      <c r="J51" s="9">
        <v>3888.3184811827955</v>
      </c>
      <c r="K51" s="9">
        <v>1369.2326612903225</v>
      </c>
      <c r="L51" s="9">
        <f t="shared" ref="L51" si="65">SUM(H51:K51)</f>
        <v>5292.8502688172039</v>
      </c>
    </row>
    <row r="52" spans="1:16" s="15" customFormat="1">
      <c r="A52" s="14"/>
      <c r="B52" s="14" t="s">
        <v>108</v>
      </c>
      <c r="C52" s="13">
        <v>22837</v>
      </c>
      <c r="D52" s="13">
        <v>0</v>
      </c>
      <c r="E52" s="13">
        <v>2515573</v>
      </c>
      <c r="F52" s="13">
        <v>885834</v>
      </c>
      <c r="G52" s="13">
        <f t="shared" ref="G52:L52" si="66">G51</f>
        <v>3424244</v>
      </c>
      <c r="H52" s="23">
        <v>35.299126344086019</v>
      </c>
      <c r="I52" s="23" t="s">
        <v>86</v>
      </c>
      <c r="J52" s="23">
        <v>3888.3184811827955</v>
      </c>
      <c r="K52" s="23">
        <v>1369.2326612903225</v>
      </c>
      <c r="L52" s="23">
        <f t="shared" si="66"/>
        <v>5292.8502688172039</v>
      </c>
    </row>
    <row r="53" spans="1:16" s="15" customFormat="1">
      <c r="A53" s="12">
        <v>24</v>
      </c>
      <c r="B53" s="34" t="s">
        <v>33</v>
      </c>
      <c r="C53" s="8">
        <v>810451</v>
      </c>
      <c r="D53" s="8">
        <v>6059</v>
      </c>
      <c r="E53" s="8">
        <v>522795</v>
      </c>
      <c r="F53" s="8">
        <v>672311</v>
      </c>
      <c r="G53" s="8">
        <f t="shared" ref="G53" si="67">SUM(C53:F53)</f>
        <v>2011616</v>
      </c>
      <c r="H53" s="9">
        <v>1252.7132392473118</v>
      </c>
      <c r="I53" s="9">
        <v>9.3653897849462364</v>
      </c>
      <c r="J53" s="9">
        <v>808.08366935483855</v>
      </c>
      <c r="K53" s="9">
        <v>1039.1903897849461</v>
      </c>
      <c r="L53" s="9">
        <f t="shared" ref="L53" si="68">SUM(H53:K53)</f>
        <v>3109.3526881720427</v>
      </c>
    </row>
    <row r="54" spans="1:16" s="15" customFormat="1">
      <c r="A54" s="14"/>
      <c r="B54" s="14" t="s">
        <v>109</v>
      </c>
      <c r="C54" s="13">
        <v>810451</v>
      </c>
      <c r="D54" s="13">
        <v>6059</v>
      </c>
      <c r="E54" s="13">
        <v>522795</v>
      </c>
      <c r="F54" s="13">
        <v>672311</v>
      </c>
      <c r="G54" s="13">
        <f t="shared" ref="G54:L54" si="69">G53</f>
        <v>2011616</v>
      </c>
      <c r="H54" s="23">
        <v>1252.7132392473118</v>
      </c>
      <c r="I54" s="23">
        <v>9.3653897849462364</v>
      </c>
      <c r="J54" s="23">
        <v>808.08366935483855</v>
      </c>
      <c r="K54" s="23">
        <v>1039.1903897849461</v>
      </c>
      <c r="L54" s="23">
        <f t="shared" si="69"/>
        <v>3109.3526881720427</v>
      </c>
    </row>
    <row r="55" spans="1:16" s="15" customFormat="1">
      <c r="A55" s="12">
        <v>25</v>
      </c>
      <c r="B55" s="34" t="s">
        <v>34</v>
      </c>
      <c r="C55" s="8">
        <v>8357</v>
      </c>
      <c r="D55" s="8">
        <v>0</v>
      </c>
      <c r="E55" s="8">
        <v>1136126</v>
      </c>
      <c r="F55" s="8">
        <v>1000896</v>
      </c>
      <c r="G55" s="8">
        <f t="shared" ref="G55" si="70">SUM(C55:F55)</f>
        <v>2145379</v>
      </c>
      <c r="H55" s="9">
        <v>12.917405913978493</v>
      </c>
      <c r="I55" s="9" t="s">
        <v>86</v>
      </c>
      <c r="J55" s="9">
        <v>1756.1087365591395</v>
      </c>
      <c r="K55" s="9">
        <v>1547.0838709677419</v>
      </c>
      <c r="L55" s="9">
        <f t="shared" ref="L55" si="71">SUM(H55:K55)</f>
        <v>3316.1100134408598</v>
      </c>
    </row>
    <row r="56" spans="1:16" s="15" customFormat="1">
      <c r="A56" s="14"/>
      <c r="B56" s="14" t="s">
        <v>71</v>
      </c>
      <c r="C56" s="13">
        <v>8357</v>
      </c>
      <c r="D56" s="13">
        <v>0</v>
      </c>
      <c r="E56" s="13">
        <v>1136126</v>
      </c>
      <c r="F56" s="13">
        <v>1000896</v>
      </c>
      <c r="G56" s="13">
        <f t="shared" ref="G56:L56" si="72">G55</f>
        <v>2145379</v>
      </c>
      <c r="H56" s="23">
        <v>12.917405913978493</v>
      </c>
      <c r="I56" s="23" t="s">
        <v>86</v>
      </c>
      <c r="J56" s="23">
        <v>1756.1087365591395</v>
      </c>
      <c r="K56" s="23">
        <v>1547.0838709677419</v>
      </c>
      <c r="L56" s="23">
        <f t="shared" si="72"/>
        <v>3316.1100134408598</v>
      </c>
    </row>
    <row r="57" spans="1:16" s="15" customFormat="1">
      <c r="A57" s="12">
        <v>26</v>
      </c>
      <c r="B57" s="34" t="s">
        <v>35</v>
      </c>
      <c r="C57" s="8">
        <v>293259</v>
      </c>
      <c r="D57" s="8">
        <v>0</v>
      </c>
      <c r="E57" s="8">
        <v>2256357.7873999998</v>
      </c>
      <c r="F57" s="8">
        <v>1100625</v>
      </c>
      <c r="G57" s="8">
        <f t="shared" ref="G57" si="73">SUM(C57:F57)</f>
        <v>3650241.7873999998</v>
      </c>
      <c r="H57" s="9">
        <v>453.29012096774193</v>
      </c>
      <c r="I57" s="9" t="s">
        <v>86</v>
      </c>
      <c r="J57" s="9">
        <v>3487.6498057930103</v>
      </c>
      <c r="K57" s="9">
        <v>1701.234879032258</v>
      </c>
      <c r="L57" s="9">
        <f t="shared" ref="L57" si="74">SUM(H57:K57)</f>
        <v>5642.1748057930108</v>
      </c>
    </row>
    <row r="58" spans="1:16" s="15" customFormat="1" ht="14.25" customHeight="1">
      <c r="A58" s="14"/>
      <c r="B58" s="14" t="s">
        <v>110</v>
      </c>
      <c r="C58" s="13">
        <v>293259</v>
      </c>
      <c r="D58" s="13">
        <v>0</v>
      </c>
      <c r="E58" s="13">
        <v>2256357.7873999998</v>
      </c>
      <c r="F58" s="13">
        <v>1100625</v>
      </c>
      <c r="G58" s="13">
        <f t="shared" ref="G58:L58" si="75">G57</f>
        <v>3650241.7873999998</v>
      </c>
      <c r="H58" s="23">
        <v>453.29012096774193</v>
      </c>
      <c r="I58" s="23" t="s">
        <v>86</v>
      </c>
      <c r="J58" s="23">
        <v>3487.6498057930103</v>
      </c>
      <c r="K58" s="23">
        <v>1701.234879032258</v>
      </c>
      <c r="L58" s="23">
        <f t="shared" si="75"/>
        <v>5642.1748057930108</v>
      </c>
    </row>
    <row r="59" spans="1:16" s="15" customFormat="1">
      <c r="A59" s="12">
        <v>27</v>
      </c>
      <c r="B59" s="34" t="s">
        <v>36</v>
      </c>
      <c r="C59" s="8">
        <v>843131</v>
      </c>
      <c r="D59" s="8">
        <v>0</v>
      </c>
      <c r="E59" s="8">
        <v>2794746</v>
      </c>
      <c r="F59" s="8">
        <v>1025891</v>
      </c>
      <c r="G59" s="8">
        <f t="shared" ref="G59" si="76">SUM(C59:F59)</f>
        <v>4663768</v>
      </c>
      <c r="H59" s="9">
        <v>1303.2266801075266</v>
      </c>
      <c r="I59" s="9" t="s">
        <v>86</v>
      </c>
      <c r="J59" s="9">
        <v>4319.8358870967741</v>
      </c>
      <c r="K59" s="9">
        <v>1585.7186155913978</v>
      </c>
      <c r="L59" s="9">
        <f t="shared" ref="L59" si="77">SUM(H59:K59)</f>
        <v>7208.7811827956984</v>
      </c>
    </row>
    <row r="60" spans="1:16" s="15" customFormat="1">
      <c r="A60" s="14"/>
      <c r="B60" s="14" t="s">
        <v>111</v>
      </c>
      <c r="C60" s="13">
        <v>843131</v>
      </c>
      <c r="D60" s="13">
        <v>0</v>
      </c>
      <c r="E60" s="13">
        <v>2794746</v>
      </c>
      <c r="F60" s="13">
        <v>1025891</v>
      </c>
      <c r="G60" s="13">
        <f t="shared" ref="G60:L60" si="78">G59</f>
        <v>4663768</v>
      </c>
      <c r="H60" s="23">
        <v>1303.2266801075266</v>
      </c>
      <c r="I60" s="23" t="s">
        <v>86</v>
      </c>
      <c r="J60" s="23">
        <v>4319.8358870967741</v>
      </c>
      <c r="K60" s="23">
        <v>1585.7186155913978</v>
      </c>
      <c r="L60" s="23">
        <f t="shared" si="78"/>
        <v>7208.7811827956984</v>
      </c>
    </row>
    <row r="61" spans="1:16" s="15" customFormat="1">
      <c r="A61" s="12">
        <v>28</v>
      </c>
      <c r="B61" s="34" t="s">
        <v>37</v>
      </c>
      <c r="C61" s="8">
        <v>454347</v>
      </c>
      <c r="D61" s="8">
        <v>0</v>
      </c>
      <c r="E61" s="8">
        <v>1013748</v>
      </c>
      <c r="F61" s="8">
        <v>730830</v>
      </c>
      <c r="G61" s="8">
        <f t="shared" ref="G61" si="79">SUM(C61:F61)</f>
        <v>2198925</v>
      </c>
      <c r="H61" s="9">
        <v>702.28366935483859</v>
      </c>
      <c r="I61" s="9" t="s">
        <v>86</v>
      </c>
      <c r="J61" s="9">
        <v>1566.9491935483868</v>
      </c>
      <c r="K61" s="9">
        <v>1129.6431451612902</v>
      </c>
      <c r="L61" s="9">
        <f t="shared" ref="L61" si="80">SUM(H61:K61)</f>
        <v>3398.8760080645156</v>
      </c>
    </row>
    <row r="62" spans="1:16" s="15" customFormat="1" ht="15" customHeight="1">
      <c r="A62" s="14"/>
      <c r="B62" s="14" t="s">
        <v>112</v>
      </c>
      <c r="C62" s="13">
        <v>454347</v>
      </c>
      <c r="D62" s="13">
        <v>0</v>
      </c>
      <c r="E62" s="13">
        <v>1013748</v>
      </c>
      <c r="F62" s="13">
        <v>730830</v>
      </c>
      <c r="G62" s="13">
        <f t="shared" ref="G62:L62" si="81">G61</f>
        <v>2198925</v>
      </c>
      <c r="H62" s="23">
        <v>702.28366935483859</v>
      </c>
      <c r="I62" s="23" t="s">
        <v>86</v>
      </c>
      <c r="J62" s="23">
        <v>1566.9491935483868</v>
      </c>
      <c r="K62" s="23">
        <v>1129.6431451612902</v>
      </c>
      <c r="L62" s="23">
        <f t="shared" si="81"/>
        <v>3398.8760080645156</v>
      </c>
    </row>
    <row r="63" spans="1:16" s="15" customFormat="1" ht="15" customHeight="1">
      <c r="A63" s="12">
        <v>29</v>
      </c>
      <c r="B63" s="34" t="s">
        <v>38</v>
      </c>
      <c r="C63" s="8">
        <v>186779</v>
      </c>
      <c r="D63" s="8">
        <v>0</v>
      </c>
      <c r="E63" s="8">
        <v>1205318</v>
      </c>
      <c r="F63" s="8">
        <v>574860</v>
      </c>
      <c r="G63" s="8">
        <f t="shared" ref="G63" si="82">SUM(C63:F63)</f>
        <v>1966957</v>
      </c>
      <c r="H63" s="9">
        <v>288.7040994623656</v>
      </c>
      <c r="I63" s="9" t="s">
        <v>86</v>
      </c>
      <c r="J63" s="9">
        <v>1863.0587365591396</v>
      </c>
      <c r="K63" s="9">
        <v>888.56048387096769</v>
      </c>
      <c r="L63" s="9">
        <f t="shared" ref="L63" si="83">SUM(H63:K63)</f>
        <v>3040.3233198924731</v>
      </c>
    </row>
    <row r="64" spans="1:16" s="15" customFormat="1" ht="15" customHeight="1">
      <c r="A64" s="14"/>
      <c r="B64" s="14" t="s">
        <v>113</v>
      </c>
      <c r="C64" s="13">
        <v>186779</v>
      </c>
      <c r="D64" s="13">
        <v>0</v>
      </c>
      <c r="E64" s="13">
        <v>1205318</v>
      </c>
      <c r="F64" s="13">
        <v>574860</v>
      </c>
      <c r="G64" s="13">
        <f t="shared" ref="G64:L64" si="84">G63</f>
        <v>1966957</v>
      </c>
      <c r="H64" s="23">
        <v>288.7040994623656</v>
      </c>
      <c r="I64" s="23" t="s">
        <v>86</v>
      </c>
      <c r="J64" s="23">
        <v>1863.0587365591396</v>
      </c>
      <c r="K64" s="23">
        <v>888.56048387096769</v>
      </c>
      <c r="L64" s="23">
        <f t="shared" si="84"/>
        <v>3040.3233198924731</v>
      </c>
    </row>
    <row r="65" spans="1:12" s="15" customFormat="1" ht="15" customHeight="1">
      <c r="A65" s="12">
        <v>30</v>
      </c>
      <c r="B65" s="34" t="s">
        <v>39</v>
      </c>
      <c r="C65" s="8">
        <v>25213</v>
      </c>
      <c r="D65" s="8">
        <v>0</v>
      </c>
      <c r="E65" s="8">
        <v>3836099</v>
      </c>
      <c r="F65" s="8">
        <v>2084040</v>
      </c>
      <c r="G65" s="8">
        <f t="shared" ref="G65" si="85">SUM(C65:F65)</f>
        <v>5945352</v>
      </c>
      <c r="H65" s="9">
        <v>38.971706989247309</v>
      </c>
      <c r="I65" s="9" t="s">
        <v>86</v>
      </c>
      <c r="J65" s="9">
        <v>5929.4540994623649</v>
      </c>
      <c r="K65" s="9">
        <v>3221.2983870967737</v>
      </c>
      <c r="L65" s="9">
        <f t="shared" ref="L65" si="86">SUM(H65:K65)</f>
        <v>9189.7241935483871</v>
      </c>
    </row>
    <row r="66" spans="1:12" s="15" customFormat="1">
      <c r="A66" s="14"/>
      <c r="B66" s="14" t="s">
        <v>114</v>
      </c>
      <c r="C66" s="13">
        <v>25213</v>
      </c>
      <c r="D66" s="13">
        <v>0</v>
      </c>
      <c r="E66" s="13">
        <v>3836099</v>
      </c>
      <c r="F66" s="13">
        <v>2084040</v>
      </c>
      <c r="G66" s="13">
        <f t="shared" ref="G66:L66" si="87">G65</f>
        <v>5945352</v>
      </c>
      <c r="H66" s="23">
        <v>38.971706989247309</v>
      </c>
      <c r="I66" s="23" t="s">
        <v>86</v>
      </c>
      <c r="J66" s="23">
        <v>5929.4540994623649</v>
      </c>
      <c r="K66" s="23">
        <v>3221.2983870967737</v>
      </c>
      <c r="L66" s="23">
        <f t="shared" si="87"/>
        <v>9189.7241935483871</v>
      </c>
    </row>
    <row r="67" spans="1:12" s="15" customFormat="1">
      <c r="A67" s="12">
        <v>31</v>
      </c>
      <c r="B67" s="34" t="s">
        <v>41</v>
      </c>
      <c r="C67" s="8">
        <v>7789</v>
      </c>
      <c r="D67" s="8">
        <v>0</v>
      </c>
      <c r="E67" s="8">
        <v>847015</v>
      </c>
      <c r="F67" s="8">
        <v>740882</v>
      </c>
      <c r="G67" s="8">
        <f t="shared" ref="G67" si="88">SUM(C67:F67)</f>
        <v>1595686</v>
      </c>
      <c r="H67" s="9">
        <v>12.039448924731181</v>
      </c>
      <c r="I67" s="9" t="s">
        <v>86</v>
      </c>
      <c r="J67" s="9">
        <v>1309.2301747311826</v>
      </c>
      <c r="K67" s="9">
        <v>1145.180510752688</v>
      </c>
      <c r="L67" s="9">
        <f t="shared" ref="L67" si="89">SUM(H67:K67)</f>
        <v>2466.450134408602</v>
      </c>
    </row>
    <row r="68" spans="1:12" s="15" customFormat="1">
      <c r="A68" s="14"/>
      <c r="B68" s="14" t="s">
        <v>115</v>
      </c>
      <c r="C68" s="13">
        <v>7789</v>
      </c>
      <c r="D68" s="13">
        <v>0</v>
      </c>
      <c r="E68" s="13">
        <v>847015</v>
      </c>
      <c r="F68" s="13">
        <v>740882</v>
      </c>
      <c r="G68" s="13">
        <f t="shared" ref="G68:L68" si="90">G67</f>
        <v>1595686</v>
      </c>
      <c r="H68" s="23">
        <v>12.039448924731181</v>
      </c>
      <c r="I68" s="23" t="s">
        <v>86</v>
      </c>
      <c r="J68" s="23">
        <v>1309.2301747311826</v>
      </c>
      <c r="K68" s="23">
        <v>1145.180510752688</v>
      </c>
      <c r="L68" s="23">
        <f t="shared" si="90"/>
        <v>2466.450134408602</v>
      </c>
    </row>
    <row r="69" spans="1:12" s="15" customFormat="1">
      <c r="A69" s="10">
        <v>32</v>
      </c>
      <c r="B69" s="11" t="s">
        <v>43</v>
      </c>
      <c r="C69" s="8">
        <v>0</v>
      </c>
      <c r="D69" s="8">
        <v>0</v>
      </c>
      <c r="E69" s="8">
        <v>11458</v>
      </c>
      <c r="F69" s="8">
        <v>17408</v>
      </c>
      <c r="G69" s="8">
        <f t="shared" ref="G69" si="91">SUM(C69:F69)</f>
        <v>28866</v>
      </c>
      <c r="H69" s="9" t="s">
        <v>86</v>
      </c>
      <c r="I69" s="9" t="s">
        <v>86</v>
      </c>
      <c r="J69" s="9">
        <v>17.710618279569889</v>
      </c>
      <c r="K69" s="9">
        <v>26.907526881720429</v>
      </c>
      <c r="L69" s="9">
        <f t="shared" ref="L69" si="92">SUM(H69:K69)</f>
        <v>44.618145161290315</v>
      </c>
    </row>
    <row r="70" spans="1:12" s="15" customFormat="1">
      <c r="A70" s="14"/>
      <c r="B70" s="14" t="s">
        <v>116</v>
      </c>
      <c r="C70" s="13">
        <v>0</v>
      </c>
      <c r="D70" s="13">
        <v>0</v>
      </c>
      <c r="E70" s="13">
        <v>11458</v>
      </c>
      <c r="F70" s="13">
        <v>17408</v>
      </c>
      <c r="G70" s="13">
        <f t="shared" ref="G70:L70" si="93">G69</f>
        <v>28866</v>
      </c>
      <c r="H70" s="23" t="s">
        <v>86</v>
      </c>
      <c r="I70" s="23" t="s">
        <v>86</v>
      </c>
      <c r="J70" s="23">
        <v>17.710618279569889</v>
      </c>
      <c r="K70" s="23">
        <v>26.907526881720429</v>
      </c>
      <c r="L70" s="23">
        <f t="shared" si="93"/>
        <v>44.618145161290315</v>
      </c>
    </row>
    <row r="71" spans="1:12" s="15" customFormat="1" ht="15" customHeight="1">
      <c r="A71" s="10">
        <v>33</v>
      </c>
      <c r="B71" s="11" t="s">
        <v>42</v>
      </c>
      <c r="C71" s="8">
        <v>660998</v>
      </c>
      <c r="D71" s="8">
        <v>77151</v>
      </c>
      <c r="E71" s="8">
        <v>4504050</v>
      </c>
      <c r="F71" s="8">
        <v>2219602</v>
      </c>
      <c r="G71" s="8">
        <f t="shared" ref="G71" si="94">SUM(C71:F71)</f>
        <v>7461801</v>
      </c>
      <c r="H71" s="9">
        <v>1021.7038978494624</v>
      </c>
      <c r="I71" s="9">
        <v>119.25221774193548</v>
      </c>
      <c r="J71" s="9">
        <v>6961.9052419354839</v>
      </c>
      <c r="K71" s="9">
        <v>3430.8364247311824</v>
      </c>
      <c r="L71" s="9">
        <f t="shared" ref="L71" si="95">SUM(H71:K71)</f>
        <v>11533.697782258065</v>
      </c>
    </row>
    <row r="72" spans="1:12" s="15" customFormat="1">
      <c r="A72" s="14"/>
      <c r="B72" s="14" t="s">
        <v>72</v>
      </c>
      <c r="C72" s="13">
        <v>660998</v>
      </c>
      <c r="D72" s="13">
        <v>77151</v>
      </c>
      <c r="E72" s="13">
        <v>4504050</v>
      </c>
      <c r="F72" s="13">
        <v>2219602</v>
      </c>
      <c r="G72" s="13">
        <f t="shared" ref="G72:L72" si="96">G71</f>
        <v>7461801</v>
      </c>
      <c r="H72" s="23">
        <v>1021.7038978494624</v>
      </c>
      <c r="I72" s="23">
        <v>119.25221774193548</v>
      </c>
      <c r="J72" s="23">
        <v>6961.9052419354839</v>
      </c>
      <c r="K72" s="23">
        <v>3430.8364247311824</v>
      </c>
      <c r="L72" s="23">
        <f t="shared" si="96"/>
        <v>11533.697782258065</v>
      </c>
    </row>
    <row r="73" spans="1:12" s="15" customFormat="1">
      <c r="A73" s="10">
        <v>34</v>
      </c>
      <c r="B73" s="24" t="s">
        <v>81</v>
      </c>
      <c r="C73" s="8">
        <v>0</v>
      </c>
      <c r="D73" s="8">
        <v>0</v>
      </c>
      <c r="E73" s="8">
        <v>346543</v>
      </c>
      <c r="F73" s="8">
        <v>0</v>
      </c>
      <c r="G73" s="8">
        <f t="shared" ref="G73" si="97">SUM(C73:F73)</f>
        <v>346543</v>
      </c>
      <c r="H73" s="9" t="s">
        <v>86</v>
      </c>
      <c r="I73" s="9" t="s">
        <v>86</v>
      </c>
      <c r="J73" s="9">
        <v>535.65114247311828</v>
      </c>
      <c r="K73" s="9" t="s">
        <v>86</v>
      </c>
      <c r="L73" s="9">
        <f t="shared" ref="L73" si="98">SUM(H73:K73)</f>
        <v>535.65114247311828</v>
      </c>
    </row>
    <row r="74" spans="1:12" s="15" customFormat="1">
      <c r="A74" s="14"/>
      <c r="B74" s="14" t="s">
        <v>82</v>
      </c>
      <c r="C74" s="13">
        <v>0</v>
      </c>
      <c r="D74" s="13">
        <v>0</v>
      </c>
      <c r="E74" s="13">
        <v>346543</v>
      </c>
      <c r="F74" s="13">
        <v>0</v>
      </c>
      <c r="G74" s="13">
        <f t="shared" ref="G74:L74" si="99">G73</f>
        <v>346543</v>
      </c>
      <c r="H74" s="23" t="s">
        <v>86</v>
      </c>
      <c r="I74" s="23" t="s">
        <v>86</v>
      </c>
      <c r="J74" s="23">
        <v>535.65114247311828</v>
      </c>
      <c r="K74" s="23" t="s">
        <v>86</v>
      </c>
      <c r="L74" s="23">
        <f t="shared" si="99"/>
        <v>535.65114247311828</v>
      </c>
    </row>
    <row r="75" spans="1:12" s="15" customFormat="1">
      <c r="A75" s="10">
        <v>35</v>
      </c>
      <c r="B75" s="24" t="s">
        <v>79</v>
      </c>
      <c r="C75" s="8">
        <v>0</v>
      </c>
      <c r="D75" s="8">
        <v>0</v>
      </c>
      <c r="E75" s="8">
        <v>38760</v>
      </c>
      <c r="F75" s="8">
        <v>81756</v>
      </c>
      <c r="G75" s="8">
        <f t="shared" ref="G75" si="100">SUM(C75:F75)</f>
        <v>120516</v>
      </c>
      <c r="H75" s="9" t="s">
        <v>86</v>
      </c>
      <c r="I75" s="9" t="s">
        <v>86</v>
      </c>
      <c r="J75" s="9">
        <v>59.911290322580641</v>
      </c>
      <c r="K75" s="9">
        <v>126.37016129032257</v>
      </c>
      <c r="L75" s="9">
        <f t="shared" ref="L75" si="101">SUM(H75:K75)</f>
        <v>186.2814516129032</v>
      </c>
    </row>
    <row r="76" spans="1:12" s="15" customFormat="1">
      <c r="A76" s="14"/>
      <c r="B76" s="14" t="s">
        <v>80</v>
      </c>
      <c r="C76" s="13">
        <v>0</v>
      </c>
      <c r="D76" s="13">
        <v>0</v>
      </c>
      <c r="E76" s="13">
        <v>38760</v>
      </c>
      <c r="F76" s="13">
        <v>81756</v>
      </c>
      <c r="G76" s="13">
        <f t="shared" ref="G76:L76" si="102">G75</f>
        <v>120516</v>
      </c>
      <c r="H76" s="23" t="s">
        <v>86</v>
      </c>
      <c r="I76" s="23" t="s">
        <v>86</v>
      </c>
      <c r="J76" s="23">
        <v>59.911290322580641</v>
      </c>
      <c r="K76" s="23">
        <v>126.37016129032257</v>
      </c>
      <c r="L76" s="23">
        <f t="shared" si="102"/>
        <v>186.2814516129032</v>
      </c>
    </row>
    <row r="77" spans="1:12" s="15" customFormat="1" ht="15" customHeight="1">
      <c r="A77" s="10">
        <v>36</v>
      </c>
      <c r="B77" s="11" t="s">
        <v>44</v>
      </c>
      <c r="C77" s="8">
        <v>0</v>
      </c>
      <c r="D77" s="8">
        <v>0</v>
      </c>
      <c r="E77" s="8">
        <v>402290</v>
      </c>
      <c r="F77" s="8">
        <v>84400</v>
      </c>
      <c r="G77" s="8">
        <f t="shared" ref="G77" si="103">SUM(C77:F77)</f>
        <v>486690</v>
      </c>
      <c r="H77" s="9" t="s">
        <v>86</v>
      </c>
      <c r="I77" s="9" t="s">
        <v>86</v>
      </c>
      <c r="J77" s="9">
        <v>621.81922043010752</v>
      </c>
      <c r="K77" s="9">
        <v>130.45698924731181</v>
      </c>
      <c r="L77" s="9">
        <f t="shared" ref="L77" si="104">SUM(H77:K77)</f>
        <v>752.27620967741927</v>
      </c>
    </row>
    <row r="78" spans="1:12" s="15" customFormat="1">
      <c r="A78" s="14"/>
      <c r="B78" s="16" t="s">
        <v>117</v>
      </c>
      <c r="C78" s="13">
        <v>0</v>
      </c>
      <c r="D78" s="13">
        <v>0</v>
      </c>
      <c r="E78" s="13">
        <v>402290</v>
      </c>
      <c r="F78" s="13">
        <v>84400</v>
      </c>
      <c r="G78" s="13">
        <f t="shared" ref="G78:L78" si="105">G77</f>
        <v>486690</v>
      </c>
      <c r="H78" s="23" t="s">
        <v>86</v>
      </c>
      <c r="I78" s="23" t="s">
        <v>86</v>
      </c>
      <c r="J78" s="23">
        <v>621.81922043010752</v>
      </c>
      <c r="K78" s="23">
        <v>130.45698924731181</v>
      </c>
      <c r="L78" s="23">
        <f t="shared" si="105"/>
        <v>752.27620967741927</v>
      </c>
    </row>
    <row r="79" spans="1:12" s="15" customFormat="1">
      <c r="A79" s="10">
        <v>37</v>
      </c>
      <c r="B79" s="11" t="s">
        <v>45</v>
      </c>
      <c r="C79" s="8">
        <v>180565</v>
      </c>
      <c r="D79" s="8">
        <v>0</v>
      </c>
      <c r="E79" s="8">
        <v>105403</v>
      </c>
      <c r="F79" s="8">
        <v>132508</v>
      </c>
      <c r="G79" s="8">
        <f t="shared" ref="G79" si="106">SUM(C79:F79)</f>
        <v>418476</v>
      </c>
      <c r="H79" s="9">
        <v>279.09912634408602</v>
      </c>
      <c r="I79" s="9" t="s">
        <v>86</v>
      </c>
      <c r="J79" s="9">
        <v>162.92130376344085</v>
      </c>
      <c r="K79" s="9">
        <v>204.81747311827954</v>
      </c>
      <c r="L79" s="9">
        <f t="shared" ref="L79" si="107">SUM(H79:K79)</f>
        <v>646.83790322580637</v>
      </c>
    </row>
    <row r="80" spans="1:12" s="15" customFormat="1">
      <c r="A80" s="14"/>
      <c r="B80" s="14" t="s">
        <v>118</v>
      </c>
      <c r="C80" s="13">
        <v>180565</v>
      </c>
      <c r="D80" s="13">
        <v>0</v>
      </c>
      <c r="E80" s="13">
        <v>105403</v>
      </c>
      <c r="F80" s="13">
        <v>132508</v>
      </c>
      <c r="G80" s="13">
        <f t="shared" ref="G80:L80" si="108">G79</f>
        <v>418476</v>
      </c>
      <c r="H80" s="23">
        <v>279.09912634408602</v>
      </c>
      <c r="I80" s="23" t="s">
        <v>86</v>
      </c>
      <c r="J80" s="23">
        <v>162.92130376344085</v>
      </c>
      <c r="K80" s="23">
        <v>204.81747311827954</v>
      </c>
      <c r="L80" s="23">
        <f t="shared" si="108"/>
        <v>646.83790322580637</v>
      </c>
    </row>
    <row r="81" spans="1:12" s="15" customFormat="1">
      <c r="A81" s="12">
        <v>38</v>
      </c>
      <c r="B81" s="34" t="s">
        <v>46</v>
      </c>
      <c r="C81" s="8">
        <v>0</v>
      </c>
      <c r="D81" s="8">
        <v>0</v>
      </c>
      <c r="E81" s="8">
        <v>195588</v>
      </c>
      <c r="F81" s="8">
        <v>57822</v>
      </c>
      <c r="G81" s="8">
        <f t="shared" ref="G81" si="109">SUM(C81:F81)</f>
        <v>253410</v>
      </c>
      <c r="H81" s="9" t="s">
        <v>86</v>
      </c>
      <c r="I81" s="9" t="s">
        <v>86</v>
      </c>
      <c r="J81" s="9">
        <v>302.32016129032252</v>
      </c>
      <c r="K81" s="9">
        <v>89.375403225806451</v>
      </c>
      <c r="L81" s="9">
        <f t="shared" ref="L81" si="110">SUM(H81:K81)</f>
        <v>391.69556451612897</v>
      </c>
    </row>
    <row r="82" spans="1:12" s="15" customFormat="1" ht="30">
      <c r="A82" s="14"/>
      <c r="B82" s="16" t="s">
        <v>119</v>
      </c>
      <c r="C82" s="13">
        <v>0</v>
      </c>
      <c r="D82" s="13">
        <v>0</v>
      </c>
      <c r="E82" s="13">
        <v>195588</v>
      </c>
      <c r="F82" s="13">
        <v>57822</v>
      </c>
      <c r="G82" s="13">
        <f t="shared" ref="G82:L82" si="111">G81</f>
        <v>253410</v>
      </c>
      <c r="H82" s="23" t="s">
        <v>86</v>
      </c>
      <c r="I82" s="23" t="s">
        <v>86</v>
      </c>
      <c r="J82" s="23">
        <v>302.32016129032252</v>
      </c>
      <c r="K82" s="23">
        <v>89.375403225806451</v>
      </c>
      <c r="L82" s="23">
        <f t="shared" si="111"/>
        <v>391.69556451612897</v>
      </c>
    </row>
    <row r="83" spans="1:12" s="15" customFormat="1" ht="15" customHeight="1">
      <c r="A83" s="12">
        <v>39</v>
      </c>
      <c r="B83" s="34" t="s">
        <v>47</v>
      </c>
      <c r="C83" s="8">
        <v>0</v>
      </c>
      <c r="D83" s="8">
        <v>0</v>
      </c>
      <c r="E83" s="8">
        <v>1143069</v>
      </c>
      <c r="F83" s="8">
        <v>1054103</v>
      </c>
      <c r="G83" s="8">
        <f t="shared" ref="G83" si="112">SUM(C83:F83)</f>
        <v>2197172</v>
      </c>
      <c r="H83" s="9" t="s">
        <v>86</v>
      </c>
      <c r="I83" s="9" t="s">
        <v>86</v>
      </c>
      <c r="J83" s="9">
        <v>1766.8405241935482</v>
      </c>
      <c r="K83" s="9">
        <v>1629.3258736559139</v>
      </c>
      <c r="L83" s="9">
        <f t="shared" ref="L83" si="113">SUM(H83:K83)</f>
        <v>3396.1663978494621</v>
      </c>
    </row>
    <row r="84" spans="1:12" s="15" customFormat="1">
      <c r="A84" s="14"/>
      <c r="B84" s="14" t="s">
        <v>120</v>
      </c>
      <c r="C84" s="13">
        <v>0</v>
      </c>
      <c r="D84" s="13">
        <v>0</v>
      </c>
      <c r="E84" s="13">
        <v>1143069</v>
      </c>
      <c r="F84" s="13">
        <v>1054103</v>
      </c>
      <c r="G84" s="13">
        <f t="shared" ref="G84:L84" si="114">G83</f>
        <v>2197172</v>
      </c>
      <c r="H84" s="23" t="s">
        <v>86</v>
      </c>
      <c r="I84" s="23" t="s">
        <v>86</v>
      </c>
      <c r="J84" s="23">
        <v>1766.8405241935482</v>
      </c>
      <c r="K84" s="23">
        <v>1629.3258736559139</v>
      </c>
      <c r="L84" s="23">
        <f t="shared" si="114"/>
        <v>3396.1663978494621</v>
      </c>
    </row>
    <row r="85" spans="1:12" s="15" customFormat="1">
      <c r="A85" s="12">
        <v>40</v>
      </c>
      <c r="B85" s="34" t="s">
        <v>48</v>
      </c>
      <c r="C85" s="8">
        <v>0</v>
      </c>
      <c r="D85" s="8">
        <v>0</v>
      </c>
      <c r="E85" s="8">
        <v>440529</v>
      </c>
      <c r="F85" s="8">
        <v>795868</v>
      </c>
      <c r="G85" s="8">
        <f t="shared" ref="G85" si="115">SUM(C85:F85)</f>
        <v>1236397</v>
      </c>
      <c r="H85" s="9" t="s">
        <v>86</v>
      </c>
      <c r="I85" s="9" t="s">
        <v>86</v>
      </c>
      <c r="J85" s="9">
        <v>680.92520161290315</v>
      </c>
      <c r="K85" s="9">
        <v>1230.1723118279569</v>
      </c>
      <c r="L85" s="9">
        <f t="shared" ref="L85" si="116">SUM(H85:K85)</f>
        <v>1911.09751344086</v>
      </c>
    </row>
    <row r="86" spans="1:12" s="15" customFormat="1">
      <c r="A86" s="14"/>
      <c r="B86" s="14" t="s">
        <v>121</v>
      </c>
      <c r="C86" s="13">
        <v>0</v>
      </c>
      <c r="D86" s="13">
        <v>0</v>
      </c>
      <c r="E86" s="13">
        <v>440529</v>
      </c>
      <c r="F86" s="13">
        <v>795868</v>
      </c>
      <c r="G86" s="13">
        <f t="shared" ref="G86:L86" si="117">G85</f>
        <v>1236397</v>
      </c>
      <c r="H86" s="23" t="s">
        <v>86</v>
      </c>
      <c r="I86" s="23" t="s">
        <v>86</v>
      </c>
      <c r="J86" s="23">
        <v>680.92520161290315</v>
      </c>
      <c r="K86" s="23">
        <v>1230.1723118279569</v>
      </c>
      <c r="L86" s="23">
        <f t="shared" si="117"/>
        <v>1911.09751344086</v>
      </c>
    </row>
    <row r="87" spans="1:12" s="15" customFormat="1">
      <c r="A87" s="12">
        <v>41</v>
      </c>
      <c r="B87" s="34" t="s">
        <v>49</v>
      </c>
      <c r="C87" s="8">
        <v>120619</v>
      </c>
      <c r="D87" s="8">
        <v>0</v>
      </c>
      <c r="E87" s="8">
        <v>1265502</v>
      </c>
      <c r="F87" s="8">
        <v>505386</v>
      </c>
      <c r="G87" s="8">
        <f t="shared" ref="G87" si="118">SUM(C87:F87)</f>
        <v>1891507</v>
      </c>
      <c r="H87" s="9">
        <v>186.44065860215053</v>
      </c>
      <c r="I87" s="9" t="s">
        <v>86</v>
      </c>
      <c r="J87" s="9">
        <v>1956.0850806451613</v>
      </c>
      <c r="K87" s="9">
        <v>781.17459677419345</v>
      </c>
      <c r="L87" s="9">
        <f t="shared" ref="L87" si="119">SUM(H87:K87)</f>
        <v>2923.7003360215053</v>
      </c>
    </row>
    <row r="88" spans="1:12" s="15" customFormat="1">
      <c r="A88" s="14"/>
      <c r="B88" s="14" t="s">
        <v>122</v>
      </c>
      <c r="C88" s="13">
        <v>120619</v>
      </c>
      <c r="D88" s="13">
        <v>0</v>
      </c>
      <c r="E88" s="13">
        <v>1265502</v>
      </c>
      <c r="F88" s="13">
        <v>505386</v>
      </c>
      <c r="G88" s="13">
        <f t="shared" ref="G88:L88" si="120">G87</f>
        <v>1891507</v>
      </c>
      <c r="H88" s="23">
        <v>186.44065860215053</v>
      </c>
      <c r="I88" s="23" t="s">
        <v>86</v>
      </c>
      <c r="J88" s="23">
        <v>1956.0850806451613</v>
      </c>
      <c r="K88" s="23">
        <v>781.17459677419345</v>
      </c>
      <c r="L88" s="23">
        <f t="shared" si="120"/>
        <v>2923.7003360215053</v>
      </c>
    </row>
    <row r="89" spans="1:12" s="15" customFormat="1">
      <c r="A89" s="12">
        <v>42</v>
      </c>
      <c r="B89" s="37" t="s">
        <v>50</v>
      </c>
      <c r="C89" s="8">
        <v>0</v>
      </c>
      <c r="D89" s="8">
        <v>0</v>
      </c>
      <c r="E89" s="8">
        <v>551966</v>
      </c>
      <c r="F89" s="8">
        <v>147224</v>
      </c>
      <c r="G89" s="8">
        <f t="shared" ref="G89" si="121">SUM(C89:F89)</f>
        <v>699190</v>
      </c>
      <c r="H89" s="9" t="s">
        <v>86</v>
      </c>
      <c r="I89" s="9" t="s">
        <v>86</v>
      </c>
      <c r="J89" s="9">
        <v>853.17325268817194</v>
      </c>
      <c r="K89" s="9">
        <v>227.56397849462363</v>
      </c>
      <c r="L89" s="9">
        <f t="shared" ref="L89" si="122">SUM(H89:K89)</f>
        <v>1080.7372311827955</v>
      </c>
    </row>
    <row r="90" spans="1:12" s="15" customFormat="1">
      <c r="A90" s="14"/>
      <c r="B90" s="16" t="s">
        <v>123</v>
      </c>
      <c r="C90" s="13">
        <v>0</v>
      </c>
      <c r="D90" s="13">
        <v>0</v>
      </c>
      <c r="E90" s="13">
        <v>551966</v>
      </c>
      <c r="F90" s="13">
        <v>147224</v>
      </c>
      <c r="G90" s="13">
        <f t="shared" ref="G90:L90" si="123">G89</f>
        <v>699190</v>
      </c>
      <c r="H90" s="23" t="s">
        <v>86</v>
      </c>
      <c r="I90" s="23" t="s">
        <v>86</v>
      </c>
      <c r="J90" s="23">
        <v>853.17325268817194</v>
      </c>
      <c r="K90" s="23">
        <v>227.56397849462363</v>
      </c>
      <c r="L90" s="23">
        <f t="shared" si="123"/>
        <v>1080.7372311827955</v>
      </c>
    </row>
    <row r="91" spans="1:12" s="15" customFormat="1">
      <c r="A91" s="12">
        <v>43</v>
      </c>
      <c r="B91" s="34" t="s">
        <v>51</v>
      </c>
      <c r="C91" s="8">
        <v>12316</v>
      </c>
      <c r="D91" s="8">
        <v>0</v>
      </c>
      <c r="E91" s="8">
        <v>3637760</v>
      </c>
      <c r="F91" s="8">
        <v>3601513</v>
      </c>
      <c r="G91" s="8">
        <f t="shared" ref="G91" si="124">SUM(C91:F91)</f>
        <v>7251589</v>
      </c>
      <c r="H91" s="9">
        <v>19.036827956989246</v>
      </c>
      <c r="I91" s="9" t="s">
        <v>86</v>
      </c>
      <c r="J91" s="9">
        <v>5622.8817204301067</v>
      </c>
      <c r="K91" s="9">
        <v>5566.8547715053755</v>
      </c>
      <c r="L91" s="9">
        <f t="shared" ref="L91" si="125">SUM(H91:K91)</f>
        <v>11208.773319892473</v>
      </c>
    </row>
    <row r="92" spans="1:12" s="15" customFormat="1">
      <c r="A92" s="14"/>
      <c r="B92" s="14" t="s">
        <v>73</v>
      </c>
      <c r="C92" s="13">
        <v>12316</v>
      </c>
      <c r="D92" s="13">
        <v>0</v>
      </c>
      <c r="E92" s="13">
        <v>3637760</v>
      </c>
      <c r="F92" s="13">
        <v>3601513</v>
      </c>
      <c r="G92" s="13">
        <f t="shared" ref="G92:L92" si="126">G91</f>
        <v>7251589</v>
      </c>
      <c r="H92" s="23">
        <v>19.036827956989246</v>
      </c>
      <c r="I92" s="23" t="s">
        <v>86</v>
      </c>
      <c r="J92" s="23">
        <v>5622.8817204301067</v>
      </c>
      <c r="K92" s="23">
        <v>5566.8547715053755</v>
      </c>
      <c r="L92" s="23">
        <f t="shared" si="126"/>
        <v>11208.773319892473</v>
      </c>
    </row>
    <row r="93" spans="1:12" s="15" customFormat="1">
      <c r="A93" s="12">
        <v>44</v>
      </c>
      <c r="B93" s="34" t="s">
        <v>83</v>
      </c>
      <c r="C93" s="8">
        <v>0</v>
      </c>
      <c r="D93" s="8">
        <v>0</v>
      </c>
      <c r="E93" s="8">
        <v>247628</v>
      </c>
      <c r="F93" s="8">
        <v>0</v>
      </c>
      <c r="G93" s="8">
        <f t="shared" ref="G93" si="127">SUM(C93:F93)</f>
        <v>247628</v>
      </c>
      <c r="H93" s="9" t="s">
        <v>86</v>
      </c>
      <c r="I93" s="9" t="s">
        <v>86</v>
      </c>
      <c r="J93" s="9">
        <v>382.75833333333327</v>
      </c>
      <c r="K93" s="9" t="s">
        <v>86</v>
      </c>
      <c r="L93" s="9">
        <f t="shared" ref="L93" si="128">SUM(H93:K93)</f>
        <v>382.75833333333327</v>
      </c>
    </row>
    <row r="94" spans="1:12" s="15" customFormat="1">
      <c r="A94" s="14"/>
      <c r="B94" s="14" t="s">
        <v>74</v>
      </c>
      <c r="C94" s="13">
        <v>0</v>
      </c>
      <c r="D94" s="13">
        <v>0</v>
      </c>
      <c r="E94" s="13">
        <v>247628</v>
      </c>
      <c r="F94" s="13">
        <v>0</v>
      </c>
      <c r="G94" s="13">
        <f t="shared" ref="G94:L94" si="129">G93</f>
        <v>247628</v>
      </c>
      <c r="H94" s="23" t="s">
        <v>86</v>
      </c>
      <c r="I94" s="23" t="s">
        <v>86</v>
      </c>
      <c r="J94" s="23">
        <v>382.75833333333327</v>
      </c>
      <c r="K94" s="23" t="s">
        <v>86</v>
      </c>
      <c r="L94" s="23">
        <f t="shared" si="129"/>
        <v>382.75833333333327</v>
      </c>
    </row>
    <row r="95" spans="1:12" s="15" customFormat="1">
      <c r="A95" s="12">
        <v>45</v>
      </c>
      <c r="B95" s="34" t="s">
        <v>52</v>
      </c>
      <c r="C95" s="8">
        <v>642077</v>
      </c>
      <c r="D95" s="8">
        <v>0</v>
      </c>
      <c r="E95" s="8">
        <v>9228619</v>
      </c>
      <c r="F95" s="8">
        <v>3916153</v>
      </c>
      <c r="G95" s="8">
        <f t="shared" ref="G95" si="130">SUM(C95:F95)</f>
        <v>13786849</v>
      </c>
      <c r="H95" s="9">
        <v>992.45772849462355</v>
      </c>
      <c r="I95" s="9" t="s">
        <v>86</v>
      </c>
      <c r="J95" s="9">
        <v>14264.666465053762</v>
      </c>
      <c r="K95" s="9">
        <v>6053.193481182795</v>
      </c>
      <c r="L95" s="9">
        <f t="shared" ref="L95" si="131">SUM(H95:K95)</f>
        <v>21310.317674731181</v>
      </c>
    </row>
    <row r="96" spans="1:12" s="15" customFormat="1">
      <c r="A96" s="14"/>
      <c r="B96" s="14" t="s">
        <v>124</v>
      </c>
      <c r="C96" s="13">
        <v>642077</v>
      </c>
      <c r="D96" s="13">
        <v>0</v>
      </c>
      <c r="E96" s="13">
        <v>9228619</v>
      </c>
      <c r="F96" s="13">
        <v>3916153</v>
      </c>
      <c r="G96" s="13">
        <f t="shared" ref="G96:L96" si="132">G95</f>
        <v>13786849</v>
      </c>
      <c r="H96" s="23">
        <v>992.45772849462355</v>
      </c>
      <c r="I96" s="23" t="s">
        <v>86</v>
      </c>
      <c r="J96" s="23">
        <v>14264.666465053762</v>
      </c>
      <c r="K96" s="23">
        <v>6053.193481182795</v>
      </c>
      <c r="L96" s="23">
        <f t="shared" si="132"/>
        <v>21310.317674731181</v>
      </c>
    </row>
    <row r="97" spans="1:12" s="15" customFormat="1">
      <c r="A97" s="12">
        <v>46</v>
      </c>
      <c r="B97" s="34" t="s">
        <v>53</v>
      </c>
      <c r="C97" s="8">
        <v>23125</v>
      </c>
      <c r="D97" s="8">
        <v>0</v>
      </c>
      <c r="E97" s="8">
        <v>1174157</v>
      </c>
      <c r="F97" s="8">
        <v>708758</v>
      </c>
      <c r="G97" s="8">
        <f t="shared" ref="G97" si="133">SUM(C97:F97)</f>
        <v>1906040</v>
      </c>
      <c r="H97" s="9">
        <v>35.7442876344086</v>
      </c>
      <c r="I97" s="9" t="s">
        <v>86</v>
      </c>
      <c r="J97" s="9">
        <v>1814.8932123655911</v>
      </c>
      <c r="K97" s="9">
        <v>1095.5264784946235</v>
      </c>
      <c r="L97" s="9">
        <f t="shared" ref="L97" si="134">SUM(H97:K97)</f>
        <v>2946.1639784946233</v>
      </c>
    </row>
    <row r="98" spans="1:12" s="15" customFormat="1">
      <c r="A98" s="14"/>
      <c r="B98" s="14" t="s">
        <v>75</v>
      </c>
      <c r="C98" s="13">
        <v>23125</v>
      </c>
      <c r="D98" s="13">
        <v>0</v>
      </c>
      <c r="E98" s="13">
        <v>1174157</v>
      </c>
      <c r="F98" s="13">
        <v>708758</v>
      </c>
      <c r="G98" s="13">
        <f t="shared" ref="G98:L98" si="135">G97</f>
        <v>1906040</v>
      </c>
      <c r="H98" s="23">
        <v>35.7442876344086</v>
      </c>
      <c r="I98" s="23" t="s">
        <v>86</v>
      </c>
      <c r="J98" s="23">
        <v>1814.8932123655911</v>
      </c>
      <c r="K98" s="23">
        <v>1095.5264784946235</v>
      </c>
      <c r="L98" s="23">
        <f t="shared" si="135"/>
        <v>2946.1639784946233</v>
      </c>
    </row>
    <row r="99" spans="1:12" s="15" customFormat="1">
      <c r="A99" s="12">
        <v>47</v>
      </c>
      <c r="B99" s="34" t="s">
        <v>54</v>
      </c>
      <c r="C99" s="8">
        <v>1635861</v>
      </c>
      <c r="D99" s="8">
        <v>0</v>
      </c>
      <c r="E99" s="8">
        <v>3618985</v>
      </c>
      <c r="F99" s="8">
        <v>3690874</v>
      </c>
      <c r="G99" s="8">
        <f t="shared" ref="G99" si="136">SUM(C99:F99)</f>
        <v>8945720</v>
      </c>
      <c r="H99" s="9">
        <v>2528.548588709677</v>
      </c>
      <c r="I99" s="9" t="s">
        <v>86</v>
      </c>
      <c r="J99" s="9">
        <v>5593.8612231182797</v>
      </c>
      <c r="K99" s="9">
        <v>5704.9799731182793</v>
      </c>
      <c r="L99" s="9">
        <f t="shared" ref="L99" si="137">SUM(H99:K99)</f>
        <v>13827.389784946236</v>
      </c>
    </row>
    <row r="100" spans="1:12" s="15" customFormat="1">
      <c r="A100" s="14"/>
      <c r="B100" s="14" t="s">
        <v>125</v>
      </c>
      <c r="C100" s="13">
        <v>1635861</v>
      </c>
      <c r="D100" s="13">
        <v>0</v>
      </c>
      <c r="E100" s="13">
        <v>3618985</v>
      </c>
      <c r="F100" s="13">
        <v>3690874</v>
      </c>
      <c r="G100" s="13">
        <f t="shared" ref="G100:L100" si="138">G99</f>
        <v>8945720</v>
      </c>
      <c r="H100" s="23">
        <v>2528.548588709677</v>
      </c>
      <c r="I100" s="23" t="s">
        <v>86</v>
      </c>
      <c r="J100" s="23">
        <v>5593.8612231182797</v>
      </c>
      <c r="K100" s="23">
        <v>5704.9799731182793</v>
      </c>
      <c r="L100" s="23">
        <f t="shared" si="138"/>
        <v>13827.389784946236</v>
      </c>
    </row>
    <row r="101" spans="1:12" s="15" customFormat="1">
      <c r="A101" s="12">
        <v>48</v>
      </c>
      <c r="B101" s="34" t="s">
        <v>55</v>
      </c>
      <c r="C101" s="8">
        <v>1207049</v>
      </c>
      <c r="D101" s="8">
        <v>129864</v>
      </c>
      <c r="E101" s="8">
        <v>4381735</v>
      </c>
      <c r="F101" s="8">
        <v>1521855</v>
      </c>
      <c r="G101" s="8">
        <f t="shared" ref="G101" si="139">SUM(C101:F101)</f>
        <v>7240503</v>
      </c>
      <c r="H101" s="9">
        <v>1865.7343413978492</v>
      </c>
      <c r="I101" s="9">
        <v>200.73064516129031</v>
      </c>
      <c r="J101" s="9">
        <v>6772.843077956989</v>
      </c>
      <c r="K101" s="9">
        <v>2352.3296370967741</v>
      </c>
      <c r="L101" s="9">
        <f t="shared" ref="L101" si="140">SUM(H101:K101)</f>
        <v>11191.637701612903</v>
      </c>
    </row>
    <row r="102" spans="1:12" s="15" customFormat="1">
      <c r="A102" s="14"/>
      <c r="B102" s="14" t="s">
        <v>126</v>
      </c>
      <c r="C102" s="13">
        <v>1207049</v>
      </c>
      <c r="D102" s="13">
        <v>129864</v>
      </c>
      <c r="E102" s="13">
        <v>4381735</v>
      </c>
      <c r="F102" s="13">
        <v>1521855</v>
      </c>
      <c r="G102" s="13">
        <f t="shared" ref="G102:L102" si="141">G101</f>
        <v>7240503</v>
      </c>
      <c r="H102" s="23">
        <v>1865.7343413978492</v>
      </c>
      <c r="I102" s="23">
        <v>200.73064516129031</v>
      </c>
      <c r="J102" s="23">
        <v>6772.843077956989</v>
      </c>
      <c r="K102" s="23">
        <v>2352.3296370967741</v>
      </c>
      <c r="L102" s="23">
        <f t="shared" si="141"/>
        <v>11191.637701612903</v>
      </c>
    </row>
    <row r="103" spans="1:12" s="15" customFormat="1">
      <c r="A103" s="12">
        <v>49</v>
      </c>
      <c r="B103" s="34" t="s">
        <v>56</v>
      </c>
      <c r="C103" s="8">
        <v>193891</v>
      </c>
      <c r="D103" s="8">
        <v>7647</v>
      </c>
      <c r="E103" s="8">
        <v>5830507</v>
      </c>
      <c r="F103" s="8">
        <v>4356199</v>
      </c>
      <c r="G103" s="8">
        <f t="shared" ref="G103" si="142">SUM(C103:F103)</f>
        <v>10388244</v>
      </c>
      <c r="H103" s="9">
        <v>299.69711021505378</v>
      </c>
      <c r="I103" s="9">
        <v>11.819959677419353</v>
      </c>
      <c r="J103" s="9">
        <v>9012.2084005376346</v>
      </c>
      <c r="K103" s="9">
        <v>6733.3721102150539</v>
      </c>
      <c r="L103" s="9">
        <f t="shared" ref="L103" si="143">SUM(H103:K103)</f>
        <v>16057.097580645162</v>
      </c>
    </row>
    <row r="104" spans="1:12" s="15" customFormat="1">
      <c r="A104" s="14"/>
      <c r="B104" s="14" t="s">
        <v>127</v>
      </c>
      <c r="C104" s="13">
        <v>193891</v>
      </c>
      <c r="D104" s="13">
        <v>7647</v>
      </c>
      <c r="E104" s="13">
        <v>5830507</v>
      </c>
      <c r="F104" s="13">
        <v>4356199</v>
      </c>
      <c r="G104" s="13">
        <f t="shared" ref="G104:L104" si="144">G103</f>
        <v>10388244</v>
      </c>
      <c r="H104" s="23">
        <v>299.69711021505378</v>
      </c>
      <c r="I104" s="23">
        <v>11.819959677419353</v>
      </c>
      <c r="J104" s="23">
        <v>9012.2084005376346</v>
      </c>
      <c r="K104" s="23">
        <v>6733.3721102150539</v>
      </c>
      <c r="L104" s="23">
        <f t="shared" si="144"/>
        <v>16057.097580645162</v>
      </c>
    </row>
    <row r="105" spans="1:12" s="15" customFormat="1">
      <c r="A105" s="12">
        <v>50</v>
      </c>
      <c r="B105" s="34" t="s">
        <v>57</v>
      </c>
      <c r="C105" s="8">
        <v>14172</v>
      </c>
      <c r="D105" s="8">
        <v>22853</v>
      </c>
      <c r="E105" s="8">
        <v>879139</v>
      </c>
      <c r="F105" s="8">
        <v>1101698</v>
      </c>
      <c r="G105" s="8">
        <f t="shared" ref="G105" si="145">SUM(C105:F105)</f>
        <v>2017862</v>
      </c>
      <c r="H105" s="9">
        <v>21.90564516129032</v>
      </c>
      <c r="I105" s="9">
        <v>35.323857526881717</v>
      </c>
      <c r="J105" s="9">
        <v>1358.8842069892471</v>
      </c>
      <c r="K105" s="9">
        <v>1702.8934139784944</v>
      </c>
      <c r="L105" s="9">
        <f t="shared" ref="L105" si="146">SUM(H105:K105)</f>
        <v>3119.0071236559133</v>
      </c>
    </row>
    <row r="106" spans="1:12" s="15" customFormat="1">
      <c r="A106" s="14"/>
      <c r="B106" s="14" t="s">
        <v>128</v>
      </c>
      <c r="C106" s="13">
        <v>14172</v>
      </c>
      <c r="D106" s="13">
        <v>22853</v>
      </c>
      <c r="E106" s="13">
        <v>879139</v>
      </c>
      <c r="F106" s="13">
        <v>1101698</v>
      </c>
      <c r="G106" s="13">
        <f t="shared" ref="G106:L106" si="147">G105</f>
        <v>2017862</v>
      </c>
      <c r="H106" s="23">
        <v>21.90564516129032</v>
      </c>
      <c r="I106" s="23">
        <v>35.323857526881717</v>
      </c>
      <c r="J106" s="23">
        <v>1358.8842069892471</v>
      </c>
      <c r="K106" s="23">
        <v>1702.8934139784944</v>
      </c>
      <c r="L106" s="23">
        <f t="shared" si="147"/>
        <v>3119.0071236559133</v>
      </c>
    </row>
    <row r="107" spans="1:12" s="15" customFormat="1">
      <c r="A107" s="12">
        <v>51</v>
      </c>
      <c r="B107" s="34" t="s">
        <v>58</v>
      </c>
      <c r="C107" s="8">
        <v>115478</v>
      </c>
      <c r="D107" s="8">
        <v>0</v>
      </c>
      <c r="E107" s="8">
        <v>3036754</v>
      </c>
      <c r="F107" s="8">
        <v>1349420</v>
      </c>
      <c r="G107" s="8">
        <f t="shared" ref="G107" si="148">SUM(C107:F107)</f>
        <v>4501652</v>
      </c>
      <c r="H107" s="9">
        <v>178.49422043010753</v>
      </c>
      <c r="I107" s="9" t="s">
        <v>86</v>
      </c>
      <c r="J107" s="9">
        <v>4693.9073924731183</v>
      </c>
      <c r="K107" s="9">
        <v>2085.7970430107525</v>
      </c>
      <c r="L107" s="9">
        <f t="shared" ref="L107" si="149">SUM(H107:K107)</f>
        <v>6958.1986559139787</v>
      </c>
    </row>
    <row r="108" spans="1:12" s="15" customFormat="1">
      <c r="A108" s="14"/>
      <c r="B108" s="14" t="s">
        <v>129</v>
      </c>
      <c r="C108" s="13">
        <v>115478</v>
      </c>
      <c r="D108" s="13">
        <v>0</v>
      </c>
      <c r="E108" s="13">
        <v>3036754</v>
      </c>
      <c r="F108" s="13">
        <v>1349420</v>
      </c>
      <c r="G108" s="13">
        <f t="shared" ref="G108:L108" si="150">G107</f>
        <v>4501652</v>
      </c>
      <c r="H108" s="23">
        <v>178.49422043010753</v>
      </c>
      <c r="I108" s="23" t="s">
        <v>86</v>
      </c>
      <c r="J108" s="23">
        <v>4693.9073924731183</v>
      </c>
      <c r="K108" s="23">
        <v>2085.7970430107525</v>
      </c>
      <c r="L108" s="23">
        <f t="shared" si="150"/>
        <v>6958.1986559139787</v>
      </c>
    </row>
    <row r="109" spans="1:12" s="15" customFormat="1">
      <c r="A109" s="12">
        <v>52</v>
      </c>
      <c r="B109" s="34" t="s">
        <v>59</v>
      </c>
      <c r="C109" s="8">
        <v>280059</v>
      </c>
      <c r="D109" s="8">
        <v>0</v>
      </c>
      <c r="E109" s="8">
        <v>1451563</v>
      </c>
      <c r="F109" s="8">
        <v>640275</v>
      </c>
      <c r="G109" s="8">
        <f t="shared" ref="G109" si="151">SUM(C109:F109)</f>
        <v>2371897</v>
      </c>
      <c r="H109" s="9">
        <v>432.88689516129028</v>
      </c>
      <c r="I109" s="9" t="s">
        <v>86</v>
      </c>
      <c r="J109" s="9">
        <v>2243.6793682795696</v>
      </c>
      <c r="K109" s="9">
        <v>989.67237903225805</v>
      </c>
      <c r="L109" s="9">
        <f t="shared" ref="L109" si="152">SUM(H109:K109)</f>
        <v>3666.238642473118</v>
      </c>
    </row>
    <row r="110" spans="1:12" s="15" customFormat="1">
      <c r="A110" s="14"/>
      <c r="B110" s="14" t="s">
        <v>130</v>
      </c>
      <c r="C110" s="13">
        <v>280059</v>
      </c>
      <c r="D110" s="13">
        <v>0</v>
      </c>
      <c r="E110" s="13">
        <v>1451563</v>
      </c>
      <c r="F110" s="13">
        <v>640275</v>
      </c>
      <c r="G110" s="13">
        <f t="shared" ref="G110:L110" si="153">G109</f>
        <v>2371897</v>
      </c>
      <c r="H110" s="23">
        <v>432.88689516129028</v>
      </c>
      <c r="I110" s="23" t="s">
        <v>86</v>
      </c>
      <c r="J110" s="23">
        <v>2243.6793682795696</v>
      </c>
      <c r="K110" s="23">
        <v>989.67237903225805</v>
      </c>
      <c r="L110" s="23">
        <f t="shared" si="153"/>
        <v>3666.238642473118</v>
      </c>
    </row>
    <row r="111" spans="1:12" s="15" customFormat="1">
      <c r="A111" s="12">
        <v>53</v>
      </c>
      <c r="B111" s="34" t="s">
        <v>60</v>
      </c>
      <c r="C111" s="8">
        <v>12304</v>
      </c>
      <c r="D111" s="8">
        <v>25824</v>
      </c>
      <c r="E111" s="8">
        <v>2260867</v>
      </c>
      <c r="F111" s="8">
        <v>1262490</v>
      </c>
      <c r="G111" s="8">
        <f t="shared" ref="G111" si="154">SUM(C111:F111)</f>
        <v>3561485</v>
      </c>
      <c r="H111" s="9">
        <v>19.018279569892474</v>
      </c>
      <c r="I111" s="9">
        <v>39.916129032258063</v>
      </c>
      <c r="J111" s="9">
        <v>3494.6196908602151</v>
      </c>
      <c r="K111" s="9">
        <v>1951.429435483871</v>
      </c>
      <c r="L111" s="9">
        <f t="shared" ref="L111" si="155">SUM(H111:K111)</f>
        <v>5504.9835349462364</v>
      </c>
    </row>
    <row r="112" spans="1:12" s="15" customFormat="1">
      <c r="A112" s="14"/>
      <c r="B112" s="14" t="s">
        <v>131</v>
      </c>
      <c r="C112" s="13">
        <v>12304</v>
      </c>
      <c r="D112" s="13">
        <v>25824</v>
      </c>
      <c r="E112" s="13">
        <v>2260867</v>
      </c>
      <c r="F112" s="13">
        <v>1262490</v>
      </c>
      <c r="G112" s="13">
        <f t="shared" ref="G112:L112" si="156">G111</f>
        <v>3561485</v>
      </c>
      <c r="H112" s="23">
        <v>19.018279569892474</v>
      </c>
      <c r="I112" s="23">
        <v>39.916129032258063</v>
      </c>
      <c r="J112" s="23">
        <v>3494.6196908602151</v>
      </c>
      <c r="K112" s="23">
        <v>1951.429435483871</v>
      </c>
      <c r="L112" s="23">
        <f t="shared" si="156"/>
        <v>5504.9835349462364</v>
      </c>
    </row>
    <row r="113" spans="1:12" s="15" customFormat="1">
      <c r="A113" s="12">
        <v>54</v>
      </c>
      <c r="B113" s="34" t="s">
        <v>61</v>
      </c>
      <c r="C113" s="8">
        <v>0</v>
      </c>
      <c r="D113" s="8">
        <v>0</v>
      </c>
      <c r="E113" s="8">
        <v>137320</v>
      </c>
      <c r="F113" s="8">
        <v>188830</v>
      </c>
      <c r="G113" s="8">
        <f t="shared" ref="G113" si="157">SUM(C113:F113)</f>
        <v>326150</v>
      </c>
      <c r="H113" s="9" t="s">
        <v>86</v>
      </c>
      <c r="I113" s="9" t="s">
        <v>86</v>
      </c>
      <c r="J113" s="9">
        <v>212.25537634408599</v>
      </c>
      <c r="K113" s="9">
        <v>291.87432795698925</v>
      </c>
      <c r="L113" s="9">
        <f t="shared" ref="L113" si="158">SUM(H113:K113)</f>
        <v>504.12970430107521</v>
      </c>
    </row>
    <row r="114" spans="1:12" s="15" customFormat="1">
      <c r="A114" s="14"/>
      <c r="B114" s="14" t="s">
        <v>132</v>
      </c>
      <c r="C114" s="13">
        <v>0</v>
      </c>
      <c r="D114" s="13">
        <v>0</v>
      </c>
      <c r="E114" s="13">
        <v>137320</v>
      </c>
      <c r="F114" s="13">
        <v>188830</v>
      </c>
      <c r="G114" s="13">
        <f t="shared" ref="G114:L114" si="159">G113</f>
        <v>326150</v>
      </c>
      <c r="H114" s="23" t="s">
        <v>86</v>
      </c>
      <c r="I114" s="23" t="s">
        <v>86</v>
      </c>
      <c r="J114" s="23">
        <v>212.25537634408599</v>
      </c>
      <c r="K114" s="23">
        <v>291.87432795698925</v>
      </c>
      <c r="L114" s="23">
        <f t="shared" si="159"/>
        <v>504.12970430107521</v>
      </c>
    </row>
    <row r="115" spans="1:12" s="15" customFormat="1">
      <c r="A115" s="12">
        <v>55</v>
      </c>
      <c r="B115" s="34" t="s">
        <v>62</v>
      </c>
      <c r="C115" s="8">
        <v>969462</v>
      </c>
      <c r="D115" s="8">
        <v>0</v>
      </c>
      <c r="E115" s="8">
        <v>4938954</v>
      </c>
      <c r="F115" s="8">
        <v>1162237</v>
      </c>
      <c r="G115" s="8">
        <f t="shared" ref="G115" si="160">SUM(C115:F115)</f>
        <v>7070653</v>
      </c>
      <c r="H115" s="9">
        <v>1498.4963709677418</v>
      </c>
      <c r="I115" s="9" t="s">
        <v>86</v>
      </c>
      <c r="J115" s="9">
        <v>7634.1358870967733</v>
      </c>
      <c r="K115" s="9">
        <v>1796.4684811827956</v>
      </c>
      <c r="L115" s="9">
        <f t="shared" ref="L115" si="161">SUM(H115:K115)</f>
        <v>10929.100739247311</v>
      </c>
    </row>
    <row r="116" spans="1:12" s="15" customFormat="1">
      <c r="A116" s="14"/>
      <c r="B116" s="14" t="s">
        <v>76</v>
      </c>
      <c r="C116" s="13">
        <v>969462</v>
      </c>
      <c r="D116" s="13">
        <v>0</v>
      </c>
      <c r="E116" s="13">
        <v>4938954</v>
      </c>
      <c r="F116" s="13">
        <v>1162237</v>
      </c>
      <c r="G116" s="13">
        <f t="shared" ref="G116:L116" si="162">G115</f>
        <v>7070653</v>
      </c>
      <c r="H116" s="23">
        <v>1498.4963709677418</v>
      </c>
      <c r="I116" s="23" t="s">
        <v>86</v>
      </c>
      <c r="J116" s="23">
        <v>7634.1358870967733</v>
      </c>
      <c r="K116" s="23">
        <v>1796.4684811827956</v>
      </c>
      <c r="L116" s="23">
        <f t="shared" si="162"/>
        <v>10929.100739247311</v>
      </c>
    </row>
    <row r="117" spans="1:12" s="15" customFormat="1">
      <c r="A117" s="12">
        <v>56</v>
      </c>
      <c r="B117" s="34" t="s">
        <v>63</v>
      </c>
      <c r="C117" s="8">
        <v>716965</v>
      </c>
      <c r="D117" s="8">
        <v>0</v>
      </c>
      <c r="E117" s="8">
        <v>3079619</v>
      </c>
      <c r="F117" s="8">
        <v>2880970</v>
      </c>
      <c r="G117" s="8">
        <f t="shared" ref="G117" si="163">SUM(C117:F117)</f>
        <v>6677554</v>
      </c>
      <c r="H117" s="9">
        <v>1108.2120295698924</v>
      </c>
      <c r="I117" s="9" t="s">
        <v>86</v>
      </c>
      <c r="J117" s="9">
        <v>4760.16377688172</v>
      </c>
      <c r="K117" s="9">
        <v>4453.1122311827958</v>
      </c>
      <c r="L117" s="9">
        <f t="shared" ref="L117" si="164">SUM(H117:K117)</f>
        <v>10321.488037634408</v>
      </c>
    </row>
    <row r="118" spans="1:12" s="15" customFormat="1" ht="24" customHeight="1">
      <c r="A118" s="14"/>
      <c r="B118" s="14" t="s">
        <v>85</v>
      </c>
      <c r="C118" s="13">
        <v>716965</v>
      </c>
      <c r="D118" s="13">
        <v>0</v>
      </c>
      <c r="E118" s="13">
        <v>3079619</v>
      </c>
      <c r="F118" s="13">
        <v>2880970</v>
      </c>
      <c r="G118" s="13">
        <f t="shared" ref="G118:L118" si="165">G117</f>
        <v>6677554</v>
      </c>
      <c r="H118" s="23">
        <v>1108.2120295698924</v>
      </c>
      <c r="I118" s="23" t="s">
        <v>86</v>
      </c>
      <c r="J118" s="23">
        <v>4760.16377688172</v>
      </c>
      <c r="K118" s="23">
        <v>4453.1122311827958</v>
      </c>
      <c r="L118" s="23">
        <f t="shared" si="165"/>
        <v>10321.488037634408</v>
      </c>
    </row>
    <row r="119" spans="1:12" s="15" customFormat="1">
      <c r="A119" s="12">
        <v>57</v>
      </c>
      <c r="B119" s="34" t="s">
        <v>64</v>
      </c>
      <c r="C119" s="8">
        <v>715299</v>
      </c>
      <c r="D119" s="8">
        <v>0</v>
      </c>
      <c r="E119" s="8">
        <v>1913446</v>
      </c>
      <c r="F119" s="8">
        <v>1726697</v>
      </c>
      <c r="G119" s="8">
        <f t="shared" ref="G119" si="166">SUM(C119:F119)</f>
        <v>4355442</v>
      </c>
      <c r="H119" s="9">
        <v>1105.6368951612901</v>
      </c>
      <c r="I119" s="9" t="s">
        <v>86</v>
      </c>
      <c r="J119" s="9">
        <v>2957.6114247311825</v>
      </c>
      <c r="K119" s="9">
        <v>2668.9536962365587</v>
      </c>
      <c r="L119" s="9">
        <f t="shared" ref="L119" si="167">SUM(H119:K119)</f>
        <v>6732.2020161290311</v>
      </c>
    </row>
    <row r="120" spans="1:12" s="15" customFormat="1">
      <c r="A120" s="14"/>
      <c r="B120" s="14" t="s">
        <v>133</v>
      </c>
      <c r="C120" s="13">
        <v>715299</v>
      </c>
      <c r="D120" s="13">
        <v>0</v>
      </c>
      <c r="E120" s="13">
        <v>1913446</v>
      </c>
      <c r="F120" s="13">
        <v>1726697</v>
      </c>
      <c r="G120" s="13">
        <f t="shared" ref="G120:L120" si="168">G119</f>
        <v>4355442</v>
      </c>
      <c r="H120" s="23">
        <v>1105.6368951612901</v>
      </c>
      <c r="I120" s="23" t="s">
        <v>86</v>
      </c>
      <c r="J120" s="23">
        <v>2957.6114247311825</v>
      </c>
      <c r="K120" s="23">
        <v>2668.9536962365587</v>
      </c>
      <c r="L120" s="23">
        <f t="shared" si="168"/>
        <v>6732.2020161290311</v>
      </c>
    </row>
    <row r="121" spans="1:12" s="15" customFormat="1">
      <c r="A121" s="12">
        <v>58</v>
      </c>
      <c r="B121" s="34" t="s">
        <v>65</v>
      </c>
      <c r="C121" s="8">
        <v>125221</v>
      </c>
      <c r="D121" s="8">
        <v>0</v>
      </c>
      <c r="E121" s="8">
        <v>1739730</v>
      </c>
      <c r="F121" s="8">
        <v>870191</v>
      </c>
      <c r="G121" s="8">
        <f t="shared" ref="G121" si="169">SUM(C121:F121)</f>
        <v>2735142</v>
      </c>
      <c r="H121" s="9">
        <v>193.55396505376342</v>
      </c>
      <c r="I121" s="9" t="s">
        <v>86</v>
      </c>
      <c r="J121" s="9">
        <v>2689.0987903225805</v>
      </c>
      <c r="K121" s="9">
        <v>1345.0532930107527</v>
      </c>
      <c r="L121" s="9">
        <f t="shared" ref="L121" si="170">SUM(H121:K121)</f>
        <v>4227.7060483870964</v>
      </c>
    </row>
    <row r="122" spans="1:12" s="15" customFormat="1">
      <c r="A122" s="14"/>
      <c r="B122" s="14" t="s">
        <v>134</v>
      </c>
      <c r="C122" s="13">
        <v>125221</v>
      </c>
      <c r="D122" s="13">
        <v>0</v>
      </c>
      <c r="E122" s="13">
        <v>1739730</v>
      </c>
      <c r="F122" s="13">
        <v>870191</v>
      </c>
      <c r="G122" s="13">
        <f t="shared" ref="G122:L122" si="171">G121</f>
        <v>2735142</v>
      </c>
      <c r="H122" s="23">
        <v>193.55396505376342</v>
      </c>
      <c r="I122" s="23" t="s">
        <v>86</v>
      </c>
      <c r="J122" s="23">
        <v>2689.0987903225805</v>
      </c>
      <c r="K122" s="23">
        <v>1345.0532930107527</v>
      </c>
      <c r="L122" s="23">
        <f t="shared" si="171"/>
        <v>4227.7060483870964</v>
      </c>
    </row>
    <row r="123" spans="1:12" s="15" customFormat="1">
      <c r="A123" s="10">
        <v>59</v>
      </c>
      <c r="B123" s="17" t="s">
        <v>141</v>
      </c>
      <c r="C123" s="8">
        <v>0</v>
      </c>
      <c r="D123" s="8">
        <v>0</v>
      </c>
      <c r="E123" s="8">
        <v>230369</v>
      </c>
      <c r="F123" s="8">
        <v>231929</v>
      </c>
      <c r="G123" s="8">
        <f t="shared" ref="G123" si="172">SUM(C123:F123)</f>
        <v>462298</v>
      </c>
      <c r="H123" s="9" t="s">
        <v>86</v>
      </c>
      <c r="I123" s="9" t="s">
        <v>86</v>
      </c>
      <c r="J123" s="9">
        <v>356.0811155913978</v>
      </c>
      <c r="K123" s="9">
        <v>358.49240591397847</v>
      </c>
      <c r="L123" s="9">
        <f t="shared" ref="L123" si="173">SUM(H123:K123)</f>
        <v>714.57352150537622</v>
      </c>
    </row>
    <row r="124" spans="1:12" s="15" customFormat="1">
      <c r="A124" s="14"/>
      <c r="B124" s="14" t="s">
        <v>142</v>
      </c>
      <c r="C124" s="13">
        <v>0</v>
      </c>
      <c r="D124" s="13">
        <v>0</v>
      </c>
      <c r="E124" s="13">
        <v>230369</v>
      </c>
      <c r="F124" s="13">
        <v>231929</v>
      </c>
      <c r="G124" s="13">
        <f t="shared" ref="G124:L124" si="174">G123</f>
        <v>462298</v>
      </c>
      <c r="H124" s="23" t="s">
        <v>86</v>
      </c>
      <c r="I124" s="23" t="s">
        <v>86</v>
      </c>
      <c r="J124" s="23">
        <v>356.0811155913978</v>
      </c>
      <c r="K124" s="23">
        <v>358.49240591397847</v>
      </c>
      <c r="L124" s="23">
        <f t="shared" si="174"/>
        <v>714.57352150537622</v>
      </c>
    </row>
    <row r="125" spans="1:12" s="15" customFormat="1">
      <c r="A125" s="10">
        <v>60</v>
      </c>
      <c r="B125" s="17" t="s">
        <v>66</v>
      </c>
      <c r="C125" s="8">
        <v>5131</v>
      </c>
      <c r="D125" s="8">
        <v>63046</v>
      </c>
      <c r="E125" s="8">
        <v>3339585</v>
      </c>
      <c r="F125" s="8">
        <v>896810</v>
      </c>
      <c r="G125" s="8">
        <f t="shared" ref="G125" si="175">SUM(C125:F125)</f>
        <v>4304572</v>
      </c>
      <c r="H125" s="9">
        <v>7.9309811827956986</v>
      </c>
      <c r="I125" s="9">
        <v>97.450134408602139</v>
      </c>
      <c r="J125" s="9">
        <v>5161.9929435483864</v>
      </c>
      <c r="K125" s="9">
        <v>1386.198252688172</v>
      </c>
      <c r="L125" s="9">
        <f t="shared" ref="L125" si="176">SUM(H125:K125)</f>
        <v>6653.5723118279566</v>
      </c>
    </row>
    <row r="126" spans="1:12" s="15" customFormat="1">
      <c r="A126" s="14"/>
      <c r="B126" s="14" t="s">
        <v>85</v>
      </c>
      <c r="C126" s="13">
        <v>5131</v>
      </c>
      <c r="D126" s="13">
        <v>63046</v>
      </c>
      <c r="E126" s="13">
        <v>3339585</v>
      </c>
      <c r="F126" s="13">
        <v>896810</v>
      </c>
      <c r="G126" s="13">
        <f t="shared" ref="G126:L126" si="177">G125</f>
        <v>4304572</v>
      </c>
      <c r="H126" s="23">
        <v>7.9309811827956986</v>
      </c>
      <c r="I126" s="23">
        <v>97.450134408602139</v>
      </c>
      <c r="J126" s="23">
        <v>5161.9929435483864</v>
      </c>
      <c r="K126" s="23">
        <v>1386.198252688172</v>
      </c>
      <c r="L126" s="23">
        <f t="shared" si="177"/>
        <v>6653.5723118279566</v>
      </c>
    </row>
    <row r="127" spans="1:12" s="15" customFormat="1">
      <c r="A127" s="27">
        <v>61</v>
      </c>
      <c r="B127" s="28" t="s">
        <v>67</v>
      </c>
      <c r="C127" s="8">
        <v>869693</v>
      </c>
      <c r="D127" s="8">
        <v>0</v>
      </c>
      <c r="E127" s="8">
        <v>3524059</v>
      </c>
      <c r="F127" s="8">
        <v>2450134</v>
      </c>
      <c r="G127" s="8">
        <f t="shared" ref="G127" si="178">SUM(C127:F127)</f>
        <v>6843886</v>
      </c>
      <c r="H127" s="9">
        <v>1344.2835349462364</v>
      </c>
      <c r="I127" s="9" t="s">
        <v>86</v>
      </c>
      <c r="J127" s="9">
        <v>5447.1342069892471</v>
      </c>
      <c r="K127" s="9">
        <v>3787.1694892473115</v>
      </c>
      <c r="L127" s="9">
        <f t="shared" ref="L127" si="179">SUM(H127:K127)</f>
        <v>10578.587231182795</v>
      </c>
    </row>
    <row r="128" spans="1:12" s="15" customFormat="1">
      <c r="A128" s="38"/>
      <c r="B128" s="39" t="s">
        <v>135</v>
      </c>
      <c r="C128" s="13">
        <v>869693</v>
      </c>
      <c r="D128" s="13">
        <v>0</v>
      </c>
      <c r="E128" s="13">
        <v>3524059</v>
      </c>
      <c r="F128" s="13">
        <v>2450134</v>
      </c>
      <c r="G128" s="13">
        <f t="shared" ref="G128:L128" si="180">G127</f>
        <v>6843886</v>
      </c>
      <c r="H128" s="23">
        <v>1344.2835349462364</v>
      </c>
      <c r="I128" s="23" t="s">
        <v>86</v>
      </c>
      <c r="J128" s="23">
        <v>5447.1342069892471</v>
      </c>
      <c r="K128" s="23">
        <v>3787.1694892473115</v>
      </c>
      <c r="L128" s="23">
        <f t="shared" si="180"/>
        <v>10578.587231182795</v>
      </c>
    </row>
    <row r="129" spans="1:12" s="15" customFormat="1">
      <c r="A129" s="18">
        <v>62</v>
      </c>
      <c r="B129" s="19" t="s">
        <v>68</v>
      </c>
      <c r="C129" s="8">
        <v>451254</v>
      </c>
      <c r="D129" s="8">
        <v>0</v>
      </c>
      <c r="E129" s="8">
        <v>856618</v>
      </c>
      <c r="F129" s="8">
        <v>791443</v>
      </c>
      <c r="G129" s="8">
        <f t="shared" ref="G129" si="181">SUM(C129:F129)</f>
        <v>2099315</v>
      </c>
      <c r="H129" s="9">
        <v>697.5028225806451</v>
      </c>
      <c r="I129" s="9" t="s">
        <v>86</v>
      </c>
      <c r="J129" s="9">
        <v>1324.0735215053762</v>
      </c>
      <c r="K129" s="9">
        <v>1223.3325940860216</v>
      </c>
      <c r="L129" s="9">
        <f t="shared" ref="L129" si="182">SUM(H129:K129)</f>
        <v>3244.9089381720432</v>
      </c>
    </row>
    <row r="130" spans="1:12" s="15" customFormat="1">
      <c r="A130" s="40"/>
      <c r="B130" s="41" t="s">
        <v>136</v>
      </c>
      <c r="C130" s="13">
        <v>451254</v>
      </c>
      <c r="D130" s="13">
        <v>0</v>
      </c>
      <c r="E130" s="13">
        <v>856618</v>
      </c>
      <c r="F130" s="13">
        <v>791443</v>
      </c>
      <c r="G130" s="13">
        <f t="shared" ref="G130:L130" si="183">G129</f>
        <v>2099315</v>
      </c>
      <c r="H130" s="23">
        <v>697.5028225806451</v>
      </c>
      <c r="I130" s="23" t="s">
        <v>86</v>
      </c>
      <c r="J130" s="23">
        <v>1324.0735215053762</v>
      </c>
      <c r="K130" s="23">
        <v>1223.3325940860216</v>
      </c>
      <c r="L130" s="23">
        <f t="shared" si="183"/>
        <v>3244.9089381720432</v>
      </c>
    </row>
    <row r="131" spans="1:12" s="15" customFormat="1" ht="15.75" customHeight="1">
      <c r="A131" s="20">
        <v>63</v>
      </c>
      <c r="B131" s="17" t="s">
        <v>143</v>
      </c>
      <c r="C131" s="8">
        <v>0</v>
      </c>
      <c r="D131" s="8">
        <v>0</v>
      </c>
      <c r="E131" s="8">
        <v>323520</v>
      </c>
      <c r="F131" s="8">
        <v>71771</v>
      </c>
      <c r="G131" s="8">
        <f t="shared" ref="G131" si="184">SUM(C131:F131)</f>
        <v>395291</v>
      </c>
      <c r="H131" s="9" t="s">
        <v>86</v>
      </c>
      <c r="I131" s="9" t="s">
        <v>86</v>
      </c>
      <c r="J131" s="9">
        <v>500.0645161290322</v>
      </c>
      <c r="K131" s="9">
        <v>110.93635752688171</v>
      </c>
      <c r="L131" s="9">
        <f t="shared" ref="L131" si="185">SUM(H131:K131)</f>
        <v>611.00087365591389</v>
      </c>
    </row>
    <row r="132" spans="1:12" s="15" customFormat="1">
      <c r="A132" s="14"/>
      <c r="B132" s="14" t="s">
        <v>85</v>
      </c>
      <c r="C132" s="13">
        <v>0</v>
      </c>
      <c r="D132" s="13">
        <v>0</v>
      </c>
      <c r="E132" s="13">
        <v>323520</v>
      </c>
      <c r="F132" s="13">
        <v>71771</v>
      </c>
      <c r="G132" s="13">
        <f t="shared" ref="G132:L132" si="186">G131</f>
        <v>395291</v>
      </c>
      <c r="H132" s="23" t="s">
        <v>86</v>
      </c>
      <c r="I132" s="23" t="s">
        <v>86</v>
      </c>
      <c r="J132" s="23">
        <v>500.0645161290322</v>
      </c>
      <c r="K132" s="23">
        <v>110.93635752688171</v>
      </c>
      <c r="L132" s="23">
        <f t="shared" si="186"/>
        <v>611.00087365591389</v>
      </c>
    </row>
    <row r="133" spans="1:12" s="15" customFormat="1">
      <c r="A133" s="20">
        <v>64</v>
      </c>
      <c r="B133" s="21" t="s">
        <v>69</v>
      </c>
      <c r="C133" s="8">
        <v>1292610</v>
      </c>
      <c r="D133" s="8">
        <v>0</v>
      </c>
      <c r="E133" s="8">
        <v>2712707</v>
      </c>
      <c r="F133" s="8">
        <v>1957299</v>
      </c>
      <c r="G133" s="8">
        <f t="shared" ref="G133" si="187">SUM(C133:F133)</f>
        <v>5962616</v>
      </c>
      <c r="H133" s="9">
        <v>1997.9858870967741</v>
      </c>
      <c r="I133" s="9" t="s">
        <v>86</v>
      </c>
      <c r="J133" s="9">
        <v>4193.0282930107523</v>
      </c>
      <c r="K133" s="9">
        <v>3025.3949596774191</v>
      </c>
      <c r="L133" s="9">
        <f t="shared" ref="L133" si="188">SUM(H133:K133)</f>
        <v>9216.4091397849443</v>
      </c>
    </row>
    <row r="134" spans="1:12" s="15" customFormat="1">
      <c r="A134" s="42"/>
      <c r="B134" s="43" t="s">
        <v>137</v>
      </c>
      <c r="C134" s="13">
        <v>1292610</v>
      </c>
      <c r="D134" s="13">
        <v>0</v>
      </c>
      <c r="E134" s="13">
        <v>2712707</v>
      </c>
      <c r="F134" s="13">
        <v>1957299</v>
      </c>
      <c r="G134" s="13">
        <f t="shared" ref="G134:L134" si="189">G133</f>
        <v>5962616</v>
      </c>
      <c r="H134" s="23">
        <v>1997.9858870967741</v>
      </c>
      <c r="I134" s="23" t="s">
        <v>86</v>
      </c>
      <c r="J134" s="23">
        <v>4193.0282930107523</v>
      </c>
      <c r="K134" s="23">
        <v>3025.3949596774191</v>
      </c>
      <c r="L134" s="23">
        <f t="shared" si="189"/>
        <v>9216.4091397849443</v>
      </c>
    </row>
    <row r="135" spans="1:12" s="15" customFormat="1">
      <c r="A135" s="29"/>
      <c r="B135" s="22" t="s">
        <v>70</v>
      </c>
      <c r="C135" s="44">
        <f>C7+C9+C11+C13+C15+C17+C19+C21+C23+C25+C27+C29+C31+C33+C35+C37+C39+C41+C43+C45+C47+C49+C51+C53+C55+C57+C59+C61+C63+C65+C67+C69+C71+C77+C79+C81+C83+C85+C87+C89+C91+C93+C95+C97+C99+C101+C103+C105+C107+C109+C111+C113+C115+C117+C119+C121+C125+C127+C129+C133+C75+C73+C131+C123</f>
        <v>30525602.300000001</v>
      </c>
      <c r="D135" s="44">
        <f t="shared" ref="D135:K135" si="190">D7+D9+D11+D13+D15+D17+D19+D21+D23+D25+D27+D29+D31+D33+D35+D37+D39+D41+D43+D45+D47+D49+D51+D53+D55+D57+D59+D61+D63+D65+D67+D69+D71+D77+D79+D81+D83+D85+D87+D89+D91+D93+D95+D97+D99+D101+D103+D105+D107+D109+D111+D113+D115+D117+D119+D121+D125+D127+D129+D133+D75+D73+D131+D123</f>
        <v>2876603.9</v>
      </c>
      <c r="E135" s="44">
        <f t="shared" si="190"/>
        <v>147613174.7024</v>
      </c>
      <c r="F135" s="44">
        <f t="shared" si="190"/>
        <v>81800612.420000002</v>
      </c>
      <c r="G135" s="44">
        <f t="shared" si="190"/>
        <v>262815993.3224</v>
      </c>
      <c r="H135" s="44">
        <f t="shared" si="190"/>
        <v>47183.390651881702</v>
      </c>
      <c r="I135" s="44">
        <f t="shared" si="190"/>
        <v>4446.3635551075258</v>
      </c>
      <c r="J135" s="44">
        <f t="shared" si="190"/>
        <v>228165.52541365591</v>
      </c>
      <c r="K135" s="44">
        <f t="shared" si="190"/>
        <v>126439.11865994621</v>
      </c>
      <c r="L135" s="44">
        <f>L7+L9+L11+L13+L15+L17+L19+L21+L23+L25+L27+L29+L31+L33+L35+L37+L39+L41+L43+L45+L47+L49+L51+L53+L55+L57+L59+L61+L63+L65+L67+L69+L71+L77+L79+L81+L83+L85+L87+L89+L91+L93+L95+L97+L99+L101+L103+L105+L107+L109+L111+L113+L115+L117+L119+L121+L125+L127+L129+L133+L75+L73+L131+L123</f>
        <v>406234.39828059141</v>
      </c>
    </row>
    <row r="136" spans="1:12" s="15" customForma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s="15" customForma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s="15" customFormat="1">
      <c r="A138" s="1"/>
      <c r="B138" s="1"/>
      <c r="C138" s="1" t="s">
        <v>77</v>
      </c>
      <c r="D138" s="1"/>
      <c r="E138" s="1"/>
      <c r="F138" s="1"/>
      <c r="G138" s="1"/>
      <c r="H138" s="1"/>
      <c r="I138" s="1"/>
      <c r="J138" s="1"/>
      <c r="K138" s="1"/>
      <c r="L138" s="1"/>
    </row>
    <row r="139" spans="1:12" s="15" customForma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s="15" customForma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s="15" customFormat="1"/>
    <row r="142" spans="1:12" s="15" customFormat="1"/>
    <row r="143" spans="1:12" s="15" customFormat="1"/>
    <row r="144" spans="1:12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pans="1:13" s="15" customFormat="1"/>
    <row r="210" spans="1:13" s="15" customFormat="1"/>
    <row r="211" spans="1:13" s="15" customFormat="1"/>
    <row r="212" spans="1:13" s="15" customFormat="1"/>
    <row r="213" spans="1:13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</row>
    <row r="214" spans="1:13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</row>
    <row r="215" spans="1:13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</row>
    <row r="216" spans="1:13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</row>
    <row r="217" spans="1:13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</row>
    <row r="218" spans="1:13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</row>
    <row r="219" spans="1:13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</row>
    <row r="220" spans="1:13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</row>
    <row r="221" spans="1:13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</row>
    <row r="222" spans="1:13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</row>
    <row r="223" spans="1:1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</row>
    <row r="224" spans="1:13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</row>
    <row r="225" spans="1:13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</row>
    <row r="226" spans="1:13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</row>
    <row r="228" spans="1:13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</row>
    <row r="229" spans="1:13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</row>
    <row r="230" spans="1:13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</row>
    <row r="231" spans="1:13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</row>
    <row r="232" spans="1:13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</row>
    <row r="233" spans="1:1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</row>
    <row r="234" spans="1:13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</row>
    <row r="235" spans="1:13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</row>
    <row r="236" spans="1:13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</row>
    <row r="237" spans="1:13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</row>
    <row r="238" spans="1:13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</row>
    <row r="239" spans="1:13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0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M10" sqref="M10"/>
    </sheetView>
  </sheetViews>
  <sheetFormatPr defaultColWidth="9" defaultRowHeight="15"/>
  <cols>
    <col min="1" max="1" width="4.5703125" style="1" customWidth="1"/>
    <col min="2" max="2" width="58.140625" style="1" customWidth="1"/>
    <col min="3" max="12" width="12.7109375" style="1" customWidth="1"/>
    <col min="13" max="16384" width="9" style="1"/>
  </cols>
  <sheetData>
    <row r="1" spans="1:13" ht="15.75">
      <c r="A1" s="1">
        <v>1</v>
      </c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30"/>
    </row>
    <row r="2" spans="1:13" ht="15.75">
      <c r="B2" s="58" t="s">
        <v>145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30"/>
    </row>
    <row r="3" spans="1:13">
      <c r="C3" s="2" t="s">
        <v>1</v>
      </c>
      <c r="D3" s="3"/>
      <c r="E3" s="3"/>
      <c r="F3" s="3"/>
      <c r="G3" s="3"/>
      <c r="H3" s="4"/>
      <c r="M3" s="5"/>
    </row>
    <row r="4" spans="1:13" ht="15" customHeight="1">
      <c r="A4" s="59" t="s">
        <v>2</v>
      </c>
      <c r="B4" s="60" t="s">
        <v>3</v>
      </c>
      <c r="C4" s="61" t="s">
        <v>4</v>
      </c>
      <c r="D4" s="61"/>
      <c r="E4" s="61"/>
      <c r="F4" s="61"/>
      <c r="G4" s="61"/>
      <c r="H4" s="61" t="s">
        <v>5</v>
      </c>
      <c r="I4" s="61"/>
      <c r="J4" s="61"/>
      <c r="K4" s="61"/>
      <c r="L4" s="61"/>
    </row>
    <row r="5" spans="1:13">
      <c r="A5" s="59"/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3">
      <c r="A6" s="59"/>
      <c r="B6" s="60"/>
      <c r="C6" s="31" t="s">
        <v>6</v>
      </c>
      <c r="D6" s="31" t="s">
        <v>7</v>
      </c>
      <c r="E6" s="31" t="s">
        <v>8</v>
      </c>
      <c r="F6" s="31" t="s">
        <v>9</v>
      </c>
      <c r="G6" s="50" t="s">
        <v>10</v>
      </c>
      <c r="H6" s="50" t="s">
        <v>6</v>
      </c>
      <c r="I6" s="50" t="s">
        <v>7</v>
      </c>
      <c r="J6" s="50" t="s">
        <v>8</v>
      </c>
      <c r="K6" s="50" t="s">
        <v>9</v>
      </c>
      <c r="L6" s="50" t="s">
        <v>10</v>
      </c>
    </row>
    <row r="7" spans="1:13" s="15" customFormat="1">
      <c r="A7" s="6">
        <v>1</v>
      </c>
      <c r="B7" s="7" t="s">
        <v>78</v>
      </c>
      <c r="C7" s="8">
        <v>107112</v>
      </c>
      <c r="D7" s="8">
        <v>0</v>
      </c>
      <c r="E7" s="8">
        <v>134741</v>
      </c>
      <c r="F7" s="8">
        <v>0</v>
      </c>
      <c r="G7" s="8">
        <f>SUM(C7:F7)</f>
        <v>241853</v>
      </c>
      <c r="H7" s="9">
        <v>165.56290322580645</v>
      </c>
      <c r="I7" s="9" t="s">
        <v>86</v>
      </c>
      <c r="J7" s="9">
        <v>208.26901881720428</v>
      </c>
      <c r="K7" s="9" t="s">
        <v>86</v>
      </c>
      <c r="L7" s="9">
        <f>SUM(H7:K7)</f>
        <v>373.83192204301076</v>
      </c>
    </row>
    <row r="8" spans="1:13" s="15" customFormat="1">
      <c r="A8" s="32"/>
      <c r="B8" s="33" t="s">
        <v>88</v>
      </c>
      <c r="C8" s="13">
        <v>107112</v>
      </c>
      <c r="D8" s="13">
        <v>0</v>
      </c>
      <c r="E8" s="13">
        <v>134741</v>
      </c>
      <c r="F8" s="13">
        <v>0</v>
      </c>
      <c r="G8" s="13">
        <f>G7</f>
        <v>241853</v>
      </c>
      <c r="H8" s="23">
        <v>165.56290322580645</v>
      </c>
      <c r="I8" s="23" t="s">
        <v>86</v>
      </c>
      <c r="J8" s="23">
        <v>208.26901881720428</v>
      </c>
      <c r="K8" s="23" t="s">
        <v>86</v>
      </c>
      <c r="L8" s="23">
        <f t="shared" ref="L8" si="0">L7</f>
        <v>373.83192204301076</v>
      </c>
    </row>
    <row r="9" spans="1:13" s="15" customFormat="1">
      <c r="A9" s="6">
        <v>2</v>
      </c>
      <c r="B9" s="7" t="s">
        <v>11</v>
      </c>
      <c r="C9" s="8">
        <v>677755</v>
      </c>
      <c r="D9" s="8">
        <v>100545</v>
      </c>
      <c r="E9" s="8">
        <v>2080733</v>
      </c>
      <c r="F9" s="8">
        <v>621929</v>
      </c>
      <c r="G9" s="8">
        <f t="shared" ref="G9" si="1">SUM(C9:F9)</f>
        <v>3480962</v>
      </c>
      <c r="H9" s="9">
        <v>1047.6051747311828</v>
      </c>
      <c r="I9" s="9">
        <v>155.41229838709677</v>
      </c>
      <c r="J9" s="9">
        <v>3216.1867607526879</v>
      </c>
      <c r="K9" s="9">
        <v>961.3149865591397</v>
      </c>
      <c r="L9" s="9">
        <f t="shared" ref="L9" si="2">SUM(H9:K9)</f>
        <v>5380.5192204301065</v>
      </c>
    </row>
    <row r="10" spans="1:13" s="15" customFormat="1">
      <c r="A10" s="32"/>
      <c r="B10" s="33" t="s">
        <v>89</v>
      </c>
      <c r="C10" s="13">
        <v>107112</v>
      </c>
      <c r="D10" s="13">
        <v>0</v>
      </c>
      <c r="E10" s="13">
        <v>134741</v>
      </c>
      <c r="F10" s="13">
        <v>0</v>
      </c>
      <c r="G10" s="13">
        <f t="shared" ref="G10:L10" si="3">G8</f>
        <v>241853</v>
      </c>
      <c r="H10" s="23">
        <v>165.56290322580645</v>
      </c>
      <c r="I10" s="23" t="s">
        <v>86</v>
      </c>
      <c r="J10" s="23">
        <v>208.26901881720428</v>
      </c>
      <c r="K10" s="23" t="s">
        <v>86</v>
      </c>
      <c r="L10" s="23">
        <f t="shared" si="3"/>
        <v>373.83192204301076</v>
      </c>
    </row>
    <row r="11" spans="1:13" s="15" customFormat="1">
      <c r="A11" s="6">
        <v>3</v>
      </c>
      <c r="B11" s="11" t="s">
        <v>146</v>
      </c>
      <c r="C11" s="8">
        <v>0</v>
      </c>
      <c r="D11" s="8">
        <v>0</v>
      </c>
      <c r="E11" s="8">
        <v>44118</v>
      </c>
      <c r="F11" s="8">
        <v>0</v>
      </c>
      <c r="G11" s="8">
        <f t="shared" ref="G11" si="4">SUM(C11:F11)</f>
        <v>44118</v>
      </c>
      <c r="H11" s="9" t="s">
        <v>86</v>
      </c>
      <c r="I11" s="9" t="s">
        <v>86</v>
      </c>
      <c r="J11" s="9">
        <v>68.193145161290317</v>
      </c>
      <c r="K11" s="9" t="s">
        <v>86</v>
      </c>
      <c r="L11" s="9">
        <f t="shared" ref="L11" si="5">SUM(H11:K11)</f>
        <v>68.193145161290317</v>
      </c>
    </row>
    <row r="12" spans="1:13" s="15" customFormat="1">
      <c r="A12" s="32"/>
      <c r="B12" s="14" t="s">
        <v>142</v>
      </c>
      <c r="C12" s="13">
        <v>0</v>
      </c>
      <c r="D12" s="13">
        <v>0</v>
      </c>
      <c r="E12" s="13">
        <v>44118</v>
      </c>
      <c r="F12" s="13">
        <v>0</v>
      </c>
      <c r="G12" s="13">
        <f t="shared" ref="G12:L12" si="6">G11</f>
        <v>44118</v>
      </c>
      <c r="H12" s="23" t="s">
        <v>86</v>
      </c>
      <c r="I12" s="23" t="s">
        <v>86</v>
      </c>
      <c r="J12" s="23">
        <v>68.193145161290317</v>
      </c>
      <c r="K12" s="23" t="s">
        <v>86</v>
      </c>
      <c r="L12" s="23">
        <f t="shared" si="6"/>
        <v>68.193145161290317</v>
      </c>
    </row>
    <row r="13" spans="1:13" s="15" customFormat="1">
      <c r="A13" s="6">
        <v>4</v>
      </c>
      <c r="B13" s="11" t="s">
        <v>12</v>
      </c>
      <c r="C13" s="8">
        <v>0</v>
      </c>
      <c r="D13" s="8">
        <v>0</v>
      </c>
      <c r="E13" s="8">
        <v>677052.23</v>
      </c>
      <c r="F13" s="8">
        <v>971861.44</v>
      </c>
      <c r="G13" s="8">
        <f t="shared" ref="G13" si="7">SUM(C13:F13)</f>
        <v>1648913.67</v>
      </c>
      <c r="H13" s="9" t="s">
        <v>86</v>
      </c>
      <c r="I13" s="9" t="s">
        <v>86</v>
      </c>
      <c r="J13" s="9">
        <v>1046.5189038978494</v>
      </c>
      <c r="K13" s="9">
        <v>1502.2051827956989</v>
      </c>
      <c r="L13" s="9">
        <f t="shared" ref="L13" si="8">SUM(H13:K13)</f>
        <v>2548.7240866935481</v>
      </c>
    </row>
    <row r="14" spans="1:13" s="15" customFormat="1">
      <c r="A14" s="32"/>
      <c r="B14" s="33" t="s">
        <v>90</v>
      </c>
      <c r="C14" s="13">
        <v>0</v>
      </c>
      <c r="D14" s="13">
        <v>0</v>
      </c>
      <c r="E14" s="13">
        <v>677052.23</v>
      </c>
      <c r="F14" s="13">
        <v>971861.44</v>
      </c>
      <c r="G14" s="13">
        <f t="shared" ref="G14:L14" si="9">G13</f>
        <v>1648913.67</v>
      </c>
      <c r="H14" s="23" t="s">
        <v>86</v>
      </c>
      <c r="I14" s="23" t="s">
        <v>86</v>
      </c>
      <c r="J14" s="23">
        <v>1046.5189038978494</v>
      </c>
      <c r="K14" s="23">
        <v>1502.2051827956989</v>
      </c>
      <c r="L14" s="23">
        <f t="shared" si="9"/>
        <v>2548.7240866935481</v>
      </c>
    </row>
    <row r="15" spans="1:13" s="15" customFormat="1">
      <c r="A15" s="12">
        <v>5</v>
      </c>
      <c r="B15" s="34" t="s">
        <v>13</v>
      </c>
      <c r="C15" s="8">
        <v>11432</v>
      </c>
      <c r="D15" s="8">
        <v>0</v>
      </c>
      <c r="E15" s="8">
        <v>1337878</v>
      </c>
      <c r="F15" s="8">
        <v>1731397</v>
      </c>
      <c r="G15" s="8">
        <f t="shared" ref="G15" si="10">SUM(C15:F15)</f>
        <v>3080707</v>
      </c>
      <c r="H15" s="9">
        <v>17.670430107526879</v>
      </c>
      <c r="I15" s="9" t="s">
        <v>86</v>
      </c>
      <c r="J15" s="9">
        <v>2067.9565860215052</v>
      </c>
      <c r="K15" s="9">
        <v>2676.2184811827956</v>
      </c>
      <c r="L15" s="9">
        <f t="shared" ref="L15" si="11">SUM(H15:K15)</f>
        <v>4761.8454973118278</v>
      </c>
    </row>
    <row r="16" spans="1:13" s="15" customFormat="1">
      <c r="A16" s="33"/>
      <c r="B16" s="33" t="s">
        <v>91</v>
      </c>
      <c r="C16" s="13">
        <v>11432</v>
      </c>
      <c r="D16" s="13">
        <v>0</v>
      </c>
      <c r="E16" s="13">
        <v>1337878</v>
      </c>
      <c r="F16" s="13">
        <v>1731397</v>
      </c>
      <c r="G16" s="13">
        <f t="shared" ref="G16:L16" si="12">G15</f>
        <v>3080707</v>
      </c>
      <c r="H16" s="23">
        <v>17.670430107526879</v>
      </c>
      <c r="I16" s="23" t="s">
        <v>86</v>
      </c>
      <c r="J16" s="23">
        <v>2067.9565860215052</v>
      </c>
      <c r="K16" s="23">
        <v>2676.2184811827956</v>
      </c>
      <c r="L16" s="23">
        <f t="shared" si="12"/>
        <v>4761.8454973118278</v>
      </c>
    </row>
    <row r="17" spans="1:12" s="15" customFormat="1">
      <c r="A17" s="12">
        <v>6</v>
      </c>
      <c r="B17" s="34" t="s">
        <v>14</v>
      </c>
      <c r="C17" s="8">
        <v>817838</v>
      </c>
      <c r="D17" s="8">
        <v>7435</v>
      </c>
      <c r="E17" s="8">
        <v>2197560</v>
      </c>
      <c r="F17" s="8">
        <v>1018091</v>
      </c>
      <c r="G17" s="8">
        <f t="shared" ref="G17" si="13">SUM(C17:F17)</f>
        <v>4040924</v>
      </c>
      <c r="H17" s="9">
        <v>1264.131317204301</v>
      </c>
      <c r="I17" s="9">
        <v>11.492271505376344</v>
      </c>
      <c r="J17" s="9">
        <v>3396.7661290322576</v>
      </c>
      <c r="K17" s="9">
        <v>1573.6621639784944</v>
      </c>
      <c r="L17" s="9">
        <f t="shared" ref="L17" si="14">SUM(H17:K17)</f>
        <v>6246.0518817204293</v>
      </c>
    </row>
    <row r="18" spans="1:12" s="15" customFormat="1">
      <c r="A18" s="33"/>
      <c r="B18" s="33" t="s">
        <v>92</v>
      </c>
      <c r="C18" s="13">
        <v>817838</v>
      </c>
      <c r="D18" s="13">
        <v>7435</v>
      </c>
      <c r="E18" s="13">
        <v>2197560</v>
      </c>
      <c r="F18" s="13">
        <v>1018091</v>
      </c>
      <c r="G18" s="13">
        <f t="shared" ref="G18:L18" si="15">G17</f>
        <v>4040924</v>
      </c>
      <c r="H18" s="23">
        <v>1264.131317204301</v>
      </c>
      <c r="I18" s="23">
        <v>11.492271505376344</v>
      </c>
      <c r="J18" s="23">
        <v>3396.7661290322576</v>
      </c>
      <c r="K18" s="23">
        <v>1573.6621639784944</v>
      </c>
      <c r="L18" s="23">
        <f t="shared" si="15"/>
        <v>6246.0518817204293</v>
      </c>
    </row>
    <row r="19" spans="1:12" s="15" customFormat="1" ht="15" customHeight="1">
      <c r="A19" s="12">
        <v>7</v>
      </c>
      <c r="B19" s="34" t="s">
        <v>15</v>
      </c>
      <c r="C19" s="8">
        <v>333030</v>
      </c>
      <c r="D19" s="8">
        <v>163401</v>
      </c>
      <c r="E19" s="8">
        <v>5876467</v>
      </c>
      <c r="F19" s="8">
        <v>2631657</v>
      </c>
      <c r="G19" s="8">
        <f t="shared" ref="G19" si="16">SUM(C19:F19)</f>
        <v>9004555</v>
      </c>
      <c r="H19" s="9">
        <v>514.76411290322574</v>
      </c>
      <c r="I19" s="9">
        <v>252.56874999999999</v>
      </c>
      <c r="J19" s="9">
        <v>9083.2487231182786</v>
      </c>
      <c r="K19" s="9">
        <v>4067.7493951612901</v>
      </c>
      <c r="L19" s="9">
        <f t="shared" ref="L19" si="17">SUM(H19:K19)</f>
        <v>13918.330981182795</v>
      </c>
    </row>
    <row r="20" spans="1:12" s="15" customFormat="1">
      <c r="A20" s="33"/>
      <c r="B20" s="33" t="s">
        <v>93</v>
      </c>
      <c r="C20" s="13">
        <v>333030</v>
      </c>
      <c r="D20" s="13">
        <v>163401</v>
      </c>
      <c r="E20" s="13">
        <v>5876467</v>
      </c>
      <c r="F20" s="13">
        <v>2631657</v>
      </c>
      <c r="G20" s="13">
        <f t="shared" ref="G20:L20" si="18">G19</f>
        <v>9004555</v>
      </c>
      <c r="H20" s="23">
        <v>514.76411290322574</v>
      </c>
      <c r="I20" s="23">
        <v>252.56874999999999</v>
      </c>
      <c r="J20" s="23">
        <v>9083.2487231182786</v>
      </c>
      <c r="K20" s="23">
        <v>4067.7493951612901</v>
      </c>
      <c r="L20" s="23">
        <f t="shared" si="18"/>
        <v>13918.330981182795</v>
      </c>
    </row>
    <row r="21" spans="1:12" s="15" customFormat="1">
      <c r="A21" s="12">
        <v>8</v>
      </c>
      <c r="B21" s="34" t="s">
        <v>16</v>
      </c>
      <c r="C21" s="8">
        <v>0</v>
      </c>
      <c r="D21" s="8">
        <v>0</v>
      </c>
      <c r="E21" s="8">
        <v>1467089</v>
      </c>
      <c r="F21" s="8">
        <v>1233271</v>
      </c>
      <c r="G21" s="8">
        <f t="shared" ref="G21" si="19">SUM(C21:F21)</f>
        <v>2700360</v>
      </c>
      <c r="H21" s="9" t="s">
        <v>86</v>
      </c>
      <c r="I21" s="9" t="s">
        <v>86</v>
      </c>
      <c r="J21" s="9">
        <v>2267.6778897849458</v>
      </c>
      <c r="K21" s="9">
        <v>1906.2656586021503</v>
      </c>
      <c r="L21" s="9">
        <f t="shared" ref="L21" si="20">SUM(H21:K21)</f>
        <v>4173.9435483870966</v>
      </c>
    </row>
    <row r="22" spans="1:12" s="15" customFormat="1">
      <c r="A22" s="33"/>
      <c r="B22" s="33" t="s">
        <v>94</v>
      </c>
      <c r="C22" s="13">
        <v>0</v>
      </c>
      <c r="D22" s="13">
        <v>0</v>
      </c>
      <c r="E22" s="13">
        <v>1467089</v>
      </c>
      <c r="F22" s="13">
        <v>1233271</v>
      </c>
      <c r="G22" s="13">
        <f t="shared" ref="G22:L22" si="21">G21</f>
        <v>2700360</v>
      </c>
      <c r="H22" s="23" t="s">
        <v>86</v>
      </c>
      <c r="I22" s="23" t="s">
        <v>86</v>
      </c>
      <c r="J22" s="23">
        <v>2267.6778897849458</v>
      </c>
      <c r="K22" s="23">
        <v>1906.2656586021503</v>
      </c>
      <c r="L22" s="23">
        <f t="shared" si="21"/>
        <v>4173.9435483870966</v>
      </c>
    </row>
    <row r="23" spans="1:12" s="15" customFormat="1">
      <c r="A23" s="12">
        <v>9</v>
      </c>
      <c r="B23" s="34" t="s">
        <v>17</v>
      </c>
      <c r="C23" s="8">
        <v>897361</v>
      </c>
      <c r="D23" s="8">
        <v>0</v>
      </c>
      <c r="E23" s="8">
        <v>1942690</v>
      </c>
      <c r="F23" s="8">
        <v>2242679</v>
      </c>
      <c r="G23" s="8">
        <f t="shared" ref="G23" si="22">SUM(C23:F23)</f>
        <v>5082730</v>
      </c>
      <c r="H23" s="9">
        <v>1387.0499327956989</v>
      </c>
      <c r="I23" s="9" t="s">
        <v>86</v>
      </c>
      <c r="J23" s="9">
        <v>3002.8138440860212</v>
      </c>
      <c r="K23" s="9">
        <v>3466.5065188172039</v>
      </c>
      <c r="L23" s="9">
        <f t="shared" ref="L23" si="23">SUM(H23:K23)</f>
        <v>7856.3702956989237</v>
      </c>
    </row>
    <row r="24" spans="1:12" s="15" customFormat="1">
      <c r="A24" s="33"/>
      <c r="B24" s="33" t="s">
        <v>95</v>
      </c>
      <c r="C24" s="13">
        <v>897361</v>
      </c>
      <c r="D24" s="13">
        <v>0</v>
      </c>
      <c r="E24" s="13">
        <v>1942690</v>
      </c>
      <c r="F24" s="13">
        <v>2242679</v>
      </c>
      <c r="G24" s="13">
        <f t="shared" ref="G24:L24" si="24">G23</f>
        <v>5082730</v>
      </c>
      <c r="H24" s="23">
        <v>1387.0499327956989</v>
      </c>
      <c r="I24" s="23" t="s">
        <v>86</v>
      </c>
      <c r="J24" s="23">
        <v>3002.8138440860212</v>
      </c>
      <c r="K24" s="23">
        <v>3466.5065188172039</v>
      </c>
      <c r="L24" s="23">
        <f t="shared" si="24"/>
        <v>7856.3702956989237</v>
      </c>
    </row>
    <row r="25" spans="1:12" s="15" customFormat="1">
      <c r="A25" s="12">
        <v>10</v>
      </c>
      <c r="B25" s="34" t="s">
        <v>18</v>
      </c>
      <c r="C25" s="8">
        <v>0</v>
      </c>
      <c r="D25" s="8">
        <v>0</v>
      </c>
      <c r="E25" s="8">
        <v>2418507</v>
      </c>
      <c r="F25" s="8">
        <v>788982</v>
      </c>
      <c r="G25" s="8">
        <f t="shared" ref="G25" si="25">SUM(C25:F25)</f>
        <v>3207489</v>
      </c>
      <c r="H25" s="9" t="s">
        <v>86</v>
      </c>
      <c r="I25" s="9" t="s">
        <v>86</v>
      </c>
      <c r="J25" s="9">
        <v>3738.2836693548388</v>
      </c>
      <c r="K25" s="9">
        <v>1219.5286290322581</v>
      </c>
      <c r="L25" s="9">
        <f t="shared" ref="L25" si="26">SUM(H25:K25)</f>
        <v>4957.8122983870971</v>
      </c>
    </row>
    <row r="26" spans="1:12" s="15" customFormat="1">
      <c r="A26" s="33"/>
      <c r="B26" s="33" t="s">
        <v>96</v>
      </c>
      <c r="C26" s="13">
        <v>0</v>
      </c>
      <c r="D26" s="13">
        <v>0</v>
      </c>
      <c r="E26" s="13">
        <v>2418507</v>
      </c>
      <c r="F26" s="13">
        <v>788982</v>
      </c>
      <c r="G26" s="13">
        <f t="shared" ref="G26:L26" si="27">G25</f>
        <v>3207489</v>
      </c>
      <c r="H26" s="23" t="s">
        <v>86</v>
      </c>
      <c r="I26" s="23" t="s">
        <v>86</v>
      </c>
      <c r="J26" s="23">
        <v>3738.2836693548388</v>
      </c>
      <c r="K26" s="23">
        <v>1219.5286290322581</v>
      </c>
      <c r="L26" s="23">
        <f t="shared" si="27"/>
        <v>4957.8122983870971</v>
      </c>
    </row>
    <row r="27" spans="1:12" s="15" customFormat="1" ht="15.75" customHeight="1">
      <c r="A27" s="12">
        <v>11</v>
      </c>
      <c r="B27" s="34" t="s">
        <v>19</v>
      </c>
      <c r="C27" s="8">
        <v>3435145</v>
      </c>
      <c r="D27" s="8">
        <v>580866</v>
      </c>
      <c r="E27" s="8">
        <v>2575963</v>
      </c>
      <c r="F27" s="8">
        <v>1247954</v>
      </c>
      <c r="G27" s="8">
        <f t="shared" ref="G27" si="28">SUM(C27:F27)</f>
        <v>7839928</v>
      </c>
      <c r="H27" s="9">
        <v>5309.6999327956992</v>
      </c>
      <c r="I27" s="9">
        <v>897.8439516129032</v>
      </c>
      <c r="J27" s="9">
        <v>3981.6632392473116</v>
      </c>
      <c r="K27" s="9">
        <v>1928.9611559139782</v>
      </c>
      <c r="L27" s="9">
        <f t="shared" ref="L27" si="29">SUM(H27:K27)</f>
        <v>12118.168279569891</v>
      </c>
    </row>
    <row r="28" spans="1:12" s="15" customFormat="1">
      <c r="A28" s="33"/>
      <c r="B28" s="33" t="s">
        <v>40</v>
      </c>
      <c r="C28" s="13">
        <v>3435145</v>
      </c>
      <c r="D28" s="13">
        <v>580866</v>
      </c>
      <c r="E28" s="13">
        <v>2575963</v>
      </c>
      <c r="F28" s="13">
        <v>1247954</v>
      </c>
      <c r="G28" s="13">
        <f t="shared" ref="G28:L28" si="30">G27</f>
        <v>7839928</v>
      </c>
      <c r="H28" s="23">
        <v>5309.6999327956992</v>
      </c>
      <c r="I28" s="23">
        <v>897.8439516129032</v>
      </c>
      <c r="J28" s="23">
        <v>3981.6632392473116</v>
      </c>
      <c r="K28" s="23">
        <v>1928.9611559139782</v>
      </c>
      <c r="L28" s="23">
        <f t="shared" si="30"/>
        <v>12118.168279569891</v>
      </c>
    </row>
    <row r="29" spans="1:12" s="15" customFormat="1">
      <c r="A29" s="12">
        <v>12</v>
      </c>
      <c r="B29" s="34" t="s">
        <v>20</v>
      </c>
      <c r="C29" s="8">
        <v>0</v>
      </c>
      <c r="D29" s="8">
        <v>107972</v>
      </c>
      <c r="E29" s="8">
        <v>1135481</v>
      </c>
      <c r="F29" s="8">
        <v>1635112</v>
      </c>
      <c r="G29" s="8">
        <f t="shared" ref="G29" si="31">SUM(C29:F29)</f>
        <v>2878565</v>
      </c>
      <c r="H29" s="9" t="s">
        <v>86</v>
      </c>
      <c r="I29" s="9">
        <v>166.89220430107525</v>
      </c>
      <c r="J29" s="9">
        <v>1755.111760752688</v>
      </c>
      <c r="K29" s="9">
        <v>2527.3908602150532</v>
      </c>
      <c r="L29" s="9">
        <f t="shared" ref="L29" si="32">SUM(H29:K29)</f>
        <v>4449.3948252688169</v>
      </c>
    </row>
    <row r="30" spans="1:12" s="15" customFormat="1">
      <c r="A30" s="33"/>
      <c r="B30" s="33" t="s">
        <v>97</v>
      </c>
      <c r="C30" s="13">
        <v>0</v>
      </c>
      <c r="D30" s="13">
        <v>107972</v>
      </c>
      <c r="E30" s="13">
        <v>1135481</v>
      </c>
      <c r="F30" s="13">
        <v>1635112</v>
      </c>
      <c r="G30" s="13">
        <f t="shared" ref="G30:L30" si="33">G29</f>
        <v>2878565</v>
      </c>
      <c r="H30" s="23" t="s">
        <v>86</v>
      </c>
      <c r="I30" s="23">
        <v>166.89220430107525</v>
      </c>
      <c r="J30" s="23">
        <v>1755.111760752688</v>
      </c>
      <c r="K30" s="23">
        <v>2527.3908602150532</v>
      </c>
      <c r="L30" s="23">
        <f t="shared" si="33"/>
        <v>4449.3948252688169</v>
      </c>
    </row>
    <row r="31" spans="1:12" s="15" customFormat="1">
      <c r="A31" s="12">
        <v>13</v>
      </c>
      <c r="B31" s="34" t="s">
        <v>21</v>
      </c>
      <c r="C31" s="8">
        <v>7438899</v>
      </c>
      <c r="D31" s="8">
        <v>1379451</v>
      </c>
      <c r="E31" s="8">
        <v>23323243</v>
      </c>
      <c r="F31" s="8">
        <v>5337056</v>
      </c>
      <c r="G31" s="8">
        <f t="shared" ref="G31" si="34">SUM(C31:F31)</f>
        <v>37478649</v>
      </c>
      <c r="H31" s="9">
        <v>11498.298185483869</v>
      </c>
      <c r="I31" s="9">
        <v>2132.2159274193546</v>
      </c>
      <c r="J31" s="9">
        <v>36050.711626344084</v>
      </c>
      <c r="K31" s="9">
        <v>8249.4817204301071</v>
      </c>
      <c r="L31" s="9">
        <f t="shared" ref="L31" si="35">SUM(H31:K31)</f>
        <v>57930.707459677418</v>
      </c>
    </row>
    <row r="32" spans="1:12" s="15" customFormat="1">
      <c r="A32" s="14"/>
      <c r="B32" s="14" t="s">
        <v>98</v>
      </c>
      <c r="C32" s="13">
        <v>7438899</v>
      </c>
      <c r="D32" s="13">
        <v>1379451</v>
      </c>
      <c r="E32" s="13">
        <v>23323243</v>
      </c>
      <c r="F32" s="13">
        <v>5337056</v>
      </c>
      <c r="G32" s="13">
        <f t="shared" ref="G32:L32" si="36">G31</f>
        <v>37478649</v>
      </c>
      <c r="H32" s="23">
        <v>11498.298185483869</v>
      </c>
      <c r="I32" s="23">
        <v>2132.2159274193546</v>
      </c>
      <c r="J32" s="23">
        <v>36050.711626344084</v>
      </c>
      <c r="K32" s="23">
        <v>8249.4817204301071</v>
      </c>
      <c r="L32" s="23">
        <f t="shared" si="36"/>
        <v>57930.707459677418</v>
      </c>
    </row>
    <row r="33" spans="1:12" s="15" customFormat="1">
      <c r="A33" s="12">
        <v>14</v>
      </c>
      <c r="B33" s="34" t="s">
        <v>22</v>
      </c>
      <c r="C33" s="8">
        <v>0</v>
      </c>
      <c r="D33" s="8">
        <v>0</v>
      </c>
      <c r="E33" s="8">
        <v>466385</v>
      </c>
      <c r="F33" s="8">
        <v>157234</v>
      </c>
      <c r="G33" s="8">
        <f t="shared" ref="G33" si="37">SUM(C33:F33)</f>
        <v>623619</v>
      </c>
      <c r="H33" s="9" t="s">
        <v>86</v>
      </c>
      <c r="I33" s="9" t="s">
        <v>86</v>
      </c>
      <c r="J33" s="9">
        <v>720.89079301075265</v>
      </c>
      <c r="K33" s="9">
        <v>243.03642473118279</v>
      </c>
      <c r="L33" s="9">
        <f t="shared" ref="L33" si="38">SUM(H33:K33)</f>
        <v>963.92721774193546</v>
      </c>
    </row>
    <row r="34" spans="1:12" s="15" customFormat="1">
      <c r="A34" s="14"/>
      <c r="B34" s="14" t="s">
        <v>84</v>
      </c>
      <c r="C34" s="13">
        <v>0</v>
      </c>
      <c r="D34" s="13">
        <v>0</v>
      </c>
      <c r="E34" s="13">
        <v>466385</v>
      </c>
      <c r="F34" s="13">
        <v>157234</v>
      </c>
      <c r="G34" s="13">
        <f t="shared" ref="G34:L34" si="39">G33</f>
        <v>623619</v>
      </c>
      <c r="H34" s="23" t="s">
        <v>86</v>
      </c>
      <c r="I34" s="23" t="s">
        <v>86</v>
      </c>
      <c r="J34" s="23">
        <v>720.89079301075265</v>
      </c>
      <c r="K34" s="23">
        <v>243.03642473118279</v>
      </c>
      <c r="L34" s="23">
        <f t="shared" si="39"/>
        <v>963.92721774193546</v>
      </c>
    </row>
    <row r="35" spans="1:12" s="15" customFormat="1" ht="14.25" customHeight="1">
      <c r="A35" s="12">
        <v>15</v>
      </c>
      <c r="B35" s="34" t="s">
        <v>23</v>
      </c>
      <c r="C35" s="8">
        <v>0</v>
      </c>
      <c r="D35" s="8">
        <v>228135</v>
      </c>
      <c r="E35" s="8">
        <v>1183710</v>
      </c>
      <c r="F35" s="8">
        <v>875724.82400000002</v>
      </c>
      <c r="G35" s="8">
        <f t="shared" ref="G35" si="40">SUM(C35:F35)</f>
        <v>2287569.824</v>
      </c>
      <c r="H35" s="9" t="s">
        <v>86</v>
      </c>
      <c r="I35" s="9">
        <v>352.62802419354836</v>
      </c>
      <c r="J35" s="9">
        <v>1829.6592741935483</v>
      </c>
      <c r="K35" s="9">
        <v>1353.6069188172041</v>
      </c>
      <c r="L35" s="9">
        <f t="shared" ref="L35" si="41">SUM(H35:K35)</f>
        <v>3535.8942172043007</v>
      </c>
    </row>
    <row r="36" spans="1:12" s="15" customFormat="1">
      <c r="A36" s="14"/>
      <c r="B36" s="14" t="s">
        <v>99</v>
      </c>
      <c r="C36" s="13">
        <v>0</v>
      </c>
      <c r="D36" s="13">
        <v>228135</v>
      </c>
      <c r="E36" s="13">
        <v>1183710</v>
      </c>
      <c r="F36" s="13">
        <v>875724.82400000002</v>
      </c>
      <c r="G36" s="13">
        <f t="shared" ref="G36:L36" si="42">G35</f>
        <v>2287569.824</v>
      </c>
      <c r="H36" s="23" t="s">
        <v>86</v>
      </c>
      <c r="I36" s="23">
        <v>352.62802419354836</v>
      </c>
      <c r="J36" s="23">
        <v>1829.6592741935483</v>
      </c>
      <c r="K36" s="23">
        <v>1353.6069188172041</v>
      </c>
      <c r="L36" s="23">
        <f t="shared" si="42"/>
        <v>3535.8942172043007</v>
      </c>
    </row>
    <row r="37" spans="1:12" s="15" customFormat="1">
      <c r="A37" s="12">
        <v>16</v>
      </c>
      <c r="B37" s="34" t="s">
        <v>24</v>
      </c>
      <c r="C37" s="8">
        <v>0</v>
      </c>
      <c r="D37" s="8">
        <v>0</v>
      </c>
      <c r="E37" s="8">
        <v>2737090</v>
      </c>
      <c r="F37" s="8">
        <v>822798</v>
      </c>
      <c r="G37" s="8">
        <f t="shared" ref="G37" si="43">SUM(C37:F37)</f>
        <v>3559888</v>
      </c>
      <c r="H37" s="9" t="s">
        <v>86</v>
      </c>
      <c r="I37" s="9" t="s">
        <v>86</v>
      </c>
      <c r="J37" s="9">
        <v>4230.7170698924729</v>
      </c>
      <c r="K37" s="9">
        <v>1271.7979838709678</v>
      </c>
      <c r="L37" s="9">
        <f t="shared" ref="L37" si="44">SUM(H37:K37)</f>
        <v>5502.5150537634408</v>
      </c>
    </row>
    <row r="38" spans="1:12" s="15" customFormat="1">
      <c r="A38" s="14"/>
      <c r="B38" s="14" t="s">
        <v>100</v>
      </c>
      <c r="C38" s="13">
        <v>0</v>
      </c>
      <c r="D38" s="13">
        <v>0</v>
      </c>
      <c r="E38" s="13">
        <v>2737090</v>
      </c>
      <c r="F38" s="13">
        <v>822798</v>
      </c>
      <c r="G38" s="13">
        <f t="shared" ref="G38:L38" si="45">G37</f>
        <v>3559888</v>
      </c>
      <c r="H38" s="23" t="s">
        <v>86</v>
      </c>
      <c r="I38" s="23" t="s">
        <v>86</v>
      </c>
      <c r="J38" s="23">
        <v>4230.7170698924729</v>
      </c>
      <c r="K38" s="23">
        <v>1271.7979838709678</v>
      </c>
      <c r="L38" s="23">
        <f t="shared" si="45"/>
        <v>5502.5150537634408</v>
      </c>
    </row>
    <row r="39" spans="1:12" s="15" customFormat="1">
      <c r="A39" s="25">
        <v>17</v>
      </c>
      <c r="B39" s="26" t="s">
        <v>25</v>
      </c>
      <c r="C39" s="8">
        <v>0</v>
      </c>
      <c r="D39" s="8">
        <v>0</v>
      </c>
      <c r="E39" s="8">
        <v>164038</v>
      </c>
      <c r="F39" s="8">
        <v>409919</v>
      </c>
      <c r="G39" s="8">
        <f t="shared" ref="G39" si="46">SUM(C39:F39)</f>
        <v>573957</v>
      </c>
      <c r="H39" s="9" t="s">
        <v>86</v>
      </c>
      <c r="I39" s="9" t="s">
        <v>86</v>
      </c>
      <c r="J39" s="9">
        <v>253.55336021505374</v>
      </c>
      <c r="K39" s="9">
        <v>633.61135752688176</v>
      </c>
      <c r="L39" s="9">
        <f t="shared" ref="L39" si="47">SUM(H39:K39)</f>
        <v>887.16471774193553</v>
      </c>
    </row>
    <row r="40" spans="1:12" s="15" customFormat="1">
      <c r="A40" s="14"/>
      <c r="B40" s="14" t="s">
        <v>101</v>
      </c>
      <c r="C40" s="13">
        <v>0</v>
      </c>
      <c r="D40" s="13">
        <v>0</v>
      </c>
      <c r="E40" s="13">
        <v>164038</v>
      </c>
      <c r="F40" s="13">
        <v>409919</v>
      </c>
      <c r="G40" s="13">
        <f t="shared" ref="G40:L40" si="48">G39</f>
        <v>573957</v>
      </c>
      <c r="H40" s="23" t="s">
        <v>86</v>
      </c>
      <c r="I40" s="23" t="s">
        <v>86</v>
      </c>
      <c r="J40" s="23">
        <v>253.55336021505374</v>
      </c>
      <c r="K40" s="23">
        <v>633.61135752688176</v>
      </c>
      <c r="L40" s="23">
        <f t="shared" si="48"/>
        <v>887.16471774193553</v>
      </c>
    </row>
    <row r="41" spans="1:12" s="15" customFormat="1">
      <c r="A41" s="12">
        <v>18</v>
      </c>
      <c r="B41" s="34" t="s">
        <v>26</v>
      </c>
      <c r="C41" s="8">
        <v>0</v>
      </c>
      <c r="D41" s="8">
        <v>0</v>
      </c>
      <c r="E41" s="8">
        <v>580256</v>
      </c>
      <c r="F41" s="8">
        <v>415886</v>
      </c>
      <c r="G41" s="8">
        <f t="shared" ref="G41" si="49">SUM(C41:F41)</f>
        <v>996142</v>
      </c>
      <c r="H41" s="9" t="s">
        <v>86</v>
      </c>
      <c r="I41" s="9" t="s">
        <v>86</v>
      </c>
      <c r="J41" s="9">
        <v>896.90107526881707</v>
      </c>
      <c r="K41" s="9">
        <v>642.83454301075267</v>
      </c>
      <c r="L41" s="9">
        <f t="shared" ref="L41" si="50">SUM(H41:K41)</f>
        <v>1539.7356182795697</v>
      </c>
    </row>
    <row r="42" spans="1:12" s="15" customFormat="1">
      <c r="A42" s="14"/>
      <c r="B42" s="33" t="s">
        <v>102</v>
      </c>
      <c r="C42" s="13">
        <v>0</v>
      </c>
      <c r="D42" s="13">
        <v>0</v>
      </c>
      <c r="E42" s="13">
        <v>580256</v>
      </c>
      <c r="F42" s="13">
        <v>415886</v>
      </c>
      <c r="G42" s="13">
        <f t="shared" ref="G42:L42" si="51">G41</f>
        <v>996142</v>
      </c>
      <c r="H42" s="23" t="s">
        <v>86</v>
      </c>
      <c r="I42" s="23" t="s">
        <v>86</v>
      </c>
      <c r="J42" s="23">
        <v>896.90107526881707</v>
      </c>
      <c r="K42" s="23">
        <v>642.83454301075267</v>
      </c>
      <c r="L42" s="23">
        <f t="shared" si="51"/>
        <v>1539.7356182795697</v>
      </c>
    </row>
    <row r="43" spans="1:12" s="15" customFormat="1">
      <c r="A43" s="12">
        <v>19</v>
      </c>
      <c r="B43" s="34" t="s">
        <v>27</v>
      </c>
      <c r="C43" s="8">
        <v>0</v>
      </c>
      <c r="D43" s="8">
        <v>0</v>
      </c>
      <c r="E43" s="8">
        <v>703181</v>
      </c>
      <c r="F43" s="8">
        <v>764217</v>
      </c>
      <c r="G43" s="8">
        <f t="shared" ref="G43" si="52">SUM(C43:F43)</f>
        <v>1467398</v>
      </c>
      <c r="H43" s="9" t="s">
        <v>86</v>
      </c>
      <c r="I43" s="9" t="s">
        <v>86</v>
      </c>
      <c r="J43" s="9">
        <v>1086.9061155913978</v>
      </c>
      <c r="K43" s="9">
        <v>1181.2493951612901</v>
      </c>
      <c r="L43" s="9">
        <f t="shared" ref="L43" si="53">SUM(H43:K43)</f>
        <v>2268.1555107526879</v>
      </c>
    </row>
    <row r="44" spans="1:12" s="15" customFormat="1">
      <c r="A44" s="14"/>
      <c r="B44" s="14" t="s">
        <v>103</v>
      </c>
      <c r="C44" s="13">
        <v>0</v>
      </c>
      <c r="D44" s="13">
        <v>0</v>
      </c>
      <c r="E44" s="13">
        <v>703181</v>
      </c>
      <c r="F44" s="13">
        <v>764217</v>
      </c>
      <c r="G44" s="13">
        <f t="shared" ref="G44:L44" si="54">G43</f>
        <v>1467398</v>
      </c>
      <c r="H44" s="23" t="s">
        <v>86</v>
      </c>
      <c r="I44" s="23" t="s">
        <v>86</v>
      </c>
      <c r="J44" s="23">
        <v>1086.9061155913978</v>
      </c>
      <c r="K44" s="23">
        <v>1181.2493951612901</v>
      </c>
      <c r="L44" s="23">
        <f t="shared" si="54"/>
        <v>2268.1555107526879</v>
      </c>
    </row>
    <row r="45" spans="1:12" s="15" customFormat="1">
      <c r="A45" s="12">
        <v>20</v>
      </c>
      <c r="B45" s="34" t="s">
        <v>28</v>
      </c>
      <c r="C45" s="8">
        <v>18362</v>
      </c>
      <c r="D45" s="8">
        <v>0</v>
      </c>
      <c r="E45" s="8">
        <v>4127786</v>
      </c>
      <c r="F45" s="8">
        <v>5325624</v>
      </c>
      <c r="G45" s="8">
        <f t="shared" ref="G45" si="55">SUM(C45:F45)</f>
        <v>9471772</v>
      </c>
      <c r="H45" s="9">
        <v>28.382123655913976</v>
      </c>
      <c r="I45" s="9" t="s">
        <v>86</v>
      </c>
      <c r="J45" s="9">
        <v>6380.31438172043</v>
      </c>
      <c r="K45" s="9">
        <v>8231.8112903225792</v>
      </c>
      <c r="L45" s="9">
        <f t="shared" ref="L45" si="56">SUM(H45:K45)</f>
        <v>14640.507795698923</v>
      </c>
    </row>
    <row r="46" spans="1:12" s="15" customFormat="1">
      <c r="A46" s="14"/>
      <c r="B46" s="14" t="s">
        <v>104</v>
      </c>
      <c r="C46" s="13">
        <v>18362</v>
      </c>
      <c r="D46" s="13">
        <v>0</v>
      </c>
      <c r="E46" s="13">
        <v>4127786</v>
      </c>
      <c r="F46" s="13">
        <v>5325624</v>
      </c>
      <c r="G46" s="13">
        <f t="shared" ref="G46:L46" si="57">G45</f>
        <v>9471772</v>
      </c>
      <c r="H46" s="23">
        <v>28.382123655913976</v>
      </c>
      <c r="I46" s="23" t="s">
        <v>86</v>
      </c>
      <c r="J46" s="23">
        <v>6380.31438172043</v>
      </c>
      <c r="K46" s="23">
        <v>8231.8112903225792</v>
      </c>
      <c r="L46" s="23">
        <f t="shared" si="57"/>
        <v>14640.507795698923</v>
      </c>
    </row>
    <row r="47" spans="1:12" s="15" customFormat="1">
      <c r="A47" s="12">
        <v>21</v>
      </c>
      <c r="B47" s="34" t="s">
        <v>29</v>
      </c>
      <c r="C47" s="8">
        <v>173593</v>
      </c>
      <c r="D47" s="8">
        <v>7131</v>
      </c>
      <c r="E47" s="8">
        <v>776567</v>
      </c>
      <c r="F47" s="8">
        <v>879578</v>
      </c>
      <c r="G47" s="8">
        <f t="shared" ref="G47" si="58">SUM(C47:F47)</f>
        <v>1836869</v>
      </c>
      <c r="H47" s="9">
        <v>268.32251344086018</v>
      </c>
      <c r="I47" s="9">
        <v>11.022379032258064</v>
      </c>
      <c r="J47" s="9">
        <v>1200.3387768817204</v>
      </c>
      <c r="K47" s="9">
        <v>1359.5627688172042</v>
      </c>
      <c r="L47" s="9">
        <f t="shared" ref="L47" si="59">SUM(H47:K47)</f>
        <v>2839.2464381720429</v>
      </c>
    </row>
    <row r="48" spans="1:12" s="15" customFormat="1">
      <c r="A48" s="14"/>
      <c r="B48" s="14" t="s">
        <v>105</v>
      </c>
      <c r="C48" s="13">
        <v>173593</v>
      </c>
      <c r="D48" s="13">
        <v>7131</v>
      </c>
      <c r="E48" s="13">
        <v>776567</v>
      </c>
      <c r="F48" s="13">
        <v>879578</v>
      </c>
      <c r="G48" s="13">
        <f t="shared" ref="G48:L48" si="60">G47</f>
        <v>1836869</v>
      </c>
      <c r="H48" s="23">
        <v>268.32251344086018</v>
      </c>
      <c r="I48" s="23">
        <v>11.022379032258064</v>
      </c>
      <c r="J48" s="23">
        <v>1200.3387768817204</v>
      </c>
      <c r="K48" s="23">
        <v>1359.5627688172042</v>
      </c>
      <c r="L48" s="23">
        <f t="shared" si="60"/>
        <v>2839.2464381720429</v>
      </c>
    </row>
    <row r="49" spans="1:16" s="15" customFormat="1" ht="15.75" customHeight="1">
      <c r="A49" s="12">
        <v>22</v>
      </c>
      <c r="B49" s="34" t="s">
        <v>30</v>
      </c>
      <c r="C49" s="8">
        <v>168156</v>
      </c>
      <c r="D49" s="8">
        <v>0</v>
      </c>
      <c r="E49" s="8">
        <v>10619037</v>
      </c>
      <c r="F49" s="8">
        <v>4442375</v>
      </c>
      <c r="G49" s="8">
        <f t="shared" ref="G49" si="61">SUM(C49:F49)</f>
        <v>15229568</v>
      </c>
      <c r="H49" s="9">
        <v>259.91854838709679</v>
      </c>
      <c r="I49" s="9" t="s">
        <v>86</v>
      </c>
      <c r="J49" s="9">
        <v>16413.834072580645</v>
      </c>
      <c r="K49" s="9">
        <v>6866.5742607526881</v>
      </c>
      <c r="L49" s="9">
        <f t="shared" ref="L49" si="62">SUM(H49:K49)</f>
        <v>23540.32688172043</v>
      </c>
    </row>
    <row r="50" spans="1:16" s="15" customFormat="1">
      <c r="A50" s="14"/>
      <c r="B50" s="14" t="s">
        <v>106</v>
      </c>
      <c r="C50" s="13">
        <v>168156</v>
      </c>
      <c r="D50" s="13">
        <v>0</v>
      </c>
      <c r="E50" s="13">
        <v>10619037</v>
      </c>
      <c r="F50" s="13">
        <v>4442375</v>
      </c>
      <c r="G50" s="13">
        <f t="shared" ref="G50:L50" si="63">G49</f>
        <v>15229568</v>
      </c>
      <c r="H50" s="23">
        <v>259.91854838709679</v>
      </c>
      <c r="I50" s="23" t="s">
        <v>86</v>
      </c>
      <c r="J50" s="23">
        <v>16413.834072580645</v>
      </c>
      <c r="K50" s="23">
        <v>6866.5742607526881</v>
      </c>
      <c r="L50" s="23">
        <f t="shared" si="63"/>
        <v>23540.32688172043</v>
      </c>
      <c r="M50" s="35"/>
    </row>
    <row r="51" spans="1:16" s="35" customFormat="1" ht="16.5" customHeight="1">
      <c r="A51" s="12">
        <v>23</v>
      </c>
      <c r="B51" s="34" t="s">
        <v>31</v>
      </c>
      <c r="C51" s="8">
        <v>0</v>
      </c>
      <c r="D51" s="8">
        <v>394445</v>
      </c>
      <c r="E51" s="8">
        <v>877842</v>
      </c>
      <c r="F51" s="8">
        <v>614742</v>
      </c>
      <c r="G51" s="8">
        <f t="shared" ref="G51" si="64">SUM(C51:F51)</f>
        <v>1887029</v>
      </c>
      <c r="H51" s="9" t="s">
        <v>86</v>
      </c>
      <c r="I51" s="9">
        <v>609.69321236559131</v>
      </c>
      <c r="J51" s="9">
        <v>1356.879435483871</v>
      </c>
      <c r="K51" s="9">
        <v>950.20604838709664</v>
      </c>
      <c r="L51" s="9">
        <f t="shared" ref="L51" si="65">SUM(H51:K51)</f>
        <v>2916.778696236559</v>
      </c>
      <c r="M51" s="15"/>
      <c r="P51" s="36"/>
    </row>
    <row r="52" spans="1:16" s="15" customFormat="1">
      <c r="A52" s="14"/>
      <c r="B52" s="14" t="s">
        <v>107</v>
      </c>
      <c r="C52" s="13">
        <v>0</v>
      </c>
      <c r="D52" s="13">
        <v>394445</v>
      </c>
      <c r="E52" s="13">
        <v>877842</v>
      </c>
      <c r="F52" s="13">
        <v>614742</v>
      </c>
      <c r="G52" s="13">
        <f t="shared" ref="G52:L52" si="66">G51</f>
        <v>1887029</v>
      </c>
      <c r="H52" s="23" t="s">
        <v>86</v>
      </c>
      <c r="I52" s="23">
        <v>609.69321236559131</v>
      </c>
      <c r="J52" s="23">
        <v>1356.879435483871</v>
      </c>
      <c r="K52" s="23">
        <v>950.20604838709664</v>
      </c>
      <c r="L52" s="23">
        <f t="shared" si="66"/>
        <v>2916.778696236559</v>
      </c>
    </row>
    <row r="53" spans="1:16" s="15" customFormat="1">
      <c r="A53" s="10">
        <v>24</v>
      </c>
      <c r="B53" s="11" t="s">
        <v>32</v>
      </c>
      <c r="C53" s="8">
        <v>29556</v>
      </c>
      <c r="D53" s="8">
        <v>0</v>
      </c>
      <c r="E53" s="8">
        <v>2467321</v>
      </c>
      <c r="F53" s="8">
        <v>904574</v>
      </c>
      <c r="G53" s="8">
        <f t="shared" ref="G53" si="67">SUM(C53:F53)</f>
        <v>3401451</v>
      </c>
      <c r="H53" s="9">
        <v>45.684677419354834</v>
      </c>
      <c r="I53" s="9" t="s">
        <v>86</v>
      </c>
      <c r="J53" s="9">
        <v>3813.7354166666664</v>
      </c>
      <c r="K53" s="9">
        <v>1398.1990591397848</v>
      </c>
      <c r="L53" s="9">
        <f t="shared" ref="L53" si="68">SUM(H53:K53)</f>
        <v>5257.6191532258063</v>
      </c>
    </row>
    <row r="54" spans="1:16" s="15" customFormat="1">
      <c r="A54" s="14"/>
      <c r="B54" s="14" t="s">
        <v>108</v>
      </c>
      <c r="C54" s="13">
        <v>29556</v>
      </c>
      <c r="D54" s="13">
        <v>0</v>
      </c>
      <c r="E54" s="13">
        <v>2467321</v>
      </c>
      <c r="F54" s="13">
        <v>904574</v>
      </c>
      <c r="G54" s="13">
        <f t="shared" ref="G54:L54" si="69">G53</f>
        <v>3401451</v>
      </c>
      <c r="H54" s="23">
        <v>45.684677419354834</v>
      </c>
      <c r="I54" s="23" t="s">
        <v>86</v>
      </c>
      <c r="J54" s="23">
        <v>3813.7354166666664</v>
      </c>
      <c r="K54" s="23">
        <v>1398.1990591397848</v>
      </c>
      <c r="L54" s="23">
        <f t="shared" si="69"/>
        <v>5257.6191532258063</v>
      </c>
    </row>
    <row r="55" spans="1:16" s="15" customFormat="1">
      <c r="A55" s="12">
        <v>25</v>
      </c>
      <c r="B55" s="34" t="s">
        <v>33</v>
      </c>
      <c r="C55" s="8">
        <v>843155</v>
      </c>
      <c r="D55" s="8">
        <v>1344</v>
      </c>
      <c r="E55" s="8">
        <v>534886</v>
      </c>
      <c r="F55" s="8">
        <v>658855</v>
      </c>
      <c r="G55" s="8">
        <f t="shared" ref="G55" si="70">SUM(C55:F55)</f>
        <v>2038240</v>
      </c>
      <c r="H55" s="9">
        <v>1303.2637768817203</v>
      </c>
      <c r="I55" s="9">
        <v>2.0774193548387094</v>
      </c>
      <c r="J55" s="9">
        <v>826.77271505376336</v>
      </c>
      <c r="K55" s="9">
        <v>1018.3914650537633</v>
      </c>
      <c r="L55" s="9">
        <f t="shared" ref="L55" si="71">SUM(H55:K55)</f>
        <v>3150.5053763440856</v>
      </c>
    </row>
    <row r="56" spans="1:16" s="15" customFormat="1">
      <c r="A56" s="14"/>
      <c r="B56" s="14" t="s">
        <v>109</v>
      </c>
      <c r="C56" s="13">
        <v>843155</v>
      </c>
      <c r="D56" s="13">
        <v>1344</v>
      </c>
      <c r="E56" s="13">
        <v>534886</v>
      </c>
      <c r="F56" s="13">
        <v>658855</v>
      </c>
      <c r="G56" s="13">
        <f t="shared" ref="G56:L56" si="72">G55</f>
        <v>2038240</v>
      </c>
      <c r="H56" s="23">
        <v>1303.2637768817203</v>
      </c>
      <c r="I56" s="23">
        <v>2.0774193548387094</v>
      </c>
      <c r="J56" s="23">
        <v>826.77271505376336</v>
      </c>
      <c r="K56" s="23">
        <v>1018.3914650537633</v>
      </c>
      <c r="L56" s="23">
        <f t="shared" si="72"/>
        <v>3150.5053763440856</v>
      </c>
    </row>
    <row r="57" spans="1:16" s="15" customFormat="1">
      <c r="A57" s="12">
        <v>26</v>
      </c>
      <c r="B57" s="34" t="s">
        <v>34</v>
      </c>
      <c r="C57" s="8">
        <v>11520</v>
      </c>
      <c r="D57" s="8">
        <v>0</v>
      </c>
      <c r="E57" s="8">
        <v>1337927</v>
      </c>
      <c r="F57" s="8">
        <v>1133094</v>
      </c>
      <c r="G57" s="8">
        <f t="shared" ref="G57" si="73">SUM(C57:F57)</f>
        <v>2482541</v>
      </c>
      <c r="H57" s="9">
        <v>17.806451612903224</v>
      </c>
      <c r="I57" s="9" t="s">
        <v>86</v>
      </c>
      <c r="J57" s="9">
        <v>2068.0323252688172</v>
      </c>
      <c r="K57" s="9">
        <v>1751.4221774193547</v>
      </c>
      <c r="L57" s="9">
        <f t="shared" ref="L57" si="74">SUM(H57:K57)</f>
        <v>3837.2609543010753</v>
      </c>
    </row>
    <row r="58" spans="1:16" s="15" customFormat="1">
      <c r="A58" s="14"/>
      <c r="B58" s="14" t="s">
        <v>71</v>
      </c>
      <c r="C58" s="13">
        <v>11520</v>
      </c>
      <c r="D58" s="13">
        <v>0</v>
      </c>
      <c r="E58" s="13">
        <v>1337927</v>
      </c>
      <c r="F58" s="13">
        <v>1133094</v>
      </c>
      <c r="G58" s="13">
        <f t="shared" ref="G58:L58" si="75">G57</f>
        <v>2482541</v>
      </c>
      <c r="H58" s="23">
        <v>17.806451612903224</v>
      </c>
      <c r="I58" s="23" t="s">
        <v>86</v>
      </c>
      <c r="J58" s="23">
        <v>2068.0323252688172</v>
      </c>
      <c r="K58" s="23">
        <v>1751.4221774193547</v>
      </c>
      <c r="L58" s="23">
        <f t="shared" si="75"/>
        <v>3837.2609543010753</v>
      </c>
    </row>
    <row r="59" spans="1:16" s="15" customFormat="1" ht="14.25" customHeight="1">
      <c r="A59" s="12">
        <v>27</v>
      </c>
      <c r="B59" s="34" t="s">
        <v>35</v>
      </c>
      <c r="C59" s="8">
        <v>323388</v>
      </c>
      <c r="D59" s="8">
        <v>0</v>
      </c>
      <c r="E59" s="8">
        <v>2500744</v>
      </c>
      <c r="F59" s="8">
        <v>1215800</v>
      </c>
      <c r="G59" s="8">
        <f t="shared" ref="G59" si="76">SUM(C59:F59)</f>
        <v>4039932</v>
      </c>
      <c r="H59" s="9">
        <v>499.86048387096776</v>
      </c>
      <c r="I59" s="9" t="s">
        <v>86</v>
      </c>
      <c r="J59" s="9">
        <v>3865.3973118279564</v>
      </c>
      <c r="K59" s="9">
        <v>1879.260752688172</v>
      </c>
      <c r="L59" s="9">
        <f t="shared" ref="L59" si="77">SUM(H59:K59)</f>
        <v>6244.5185483870964</v>
      </c>
    </row>
    <row r="60" spans="1:16" s="15" customFormat="1">
      <c r="A60" s="14"/>
      <c r="B60" s="14" t="s">
        <v>110</v>
      </c>
      <c r="C60" s="13">
        <v>323388</v>
      </c>
      <c r="D60" s="13">
        <v>0</v>
      </c>
      <c r="E60" s="13">
        <v>2500744</v>
      </c>
      <c r="F60" s="13">
        <v>1215800</v>
      </c>
      <c r="G60" s="13">
        <f t="shared" ref="G60:L60" si="78">G59</f>
        <v>4039932</v>
      </c>
      <c r="H60" s="23">
        <v>499.86048387096776</v>
      </c>
      <c r="I60" s="23" t="s">
        <v>86</v>
      </c>
      <c r="J60" s="23">
        <v>3865.3973118279564</v>
      </c>
      <c r="K60" s="23">
        <v>1879.260752688172</v>
      </c>
      <c r="L60" s="23">
        <f t="shared" si="78"/>
        <v>6244.5185483870964</v>
      </c>
    </row>
    <row r="61" spans="1:16" s="15" customFormat="1">
      <c r="A61" s="12">
        <v>28</v>
      </c>
      <c r="B61" s="34" t="s">
        <v>36</v>
      </c>
      <c r="C61" s="8">
        <v>864383</v>
      </c>
      <c r="D61" s="8">
        <v>0</v>
      </c>
      <c r="E61" s="8">
        <v>3201163</v>
      </c>
      <c r="F61" s="8">
        <v>1123538</v>
      </c>
      <c r="G61" s="8">
        <f t="shared" ref="G61" si="79">SUM(C61:F61)</f>
        <v>5189084</v>
      </c>
      <c r="H61" s="9">
        <v>1336.0758736559139</v>
      </c>
      <c r="I61" s="9" t="s">
        <v>86</v>
      </c>
      <c r="J61" s="9">
        <v>4948.0342069892467</v>
      </c>
      <c r="K61" s="9">
        <v>1736.6514784946237</v>
      </c>
      <c r="L61" s="9">
        <f t="shared" ref="L61" si="80">SUM(H61:K61)</f>
        <v>8020.7615591397844</v>
      </c>
    </row>
    <row r="62" spans="1:16" s="15" customFormat="1">
      <c r="A62" s="14"/>
      <c r="B62" s="14" t="s">
        <v>111</v>
      </c>
      <c r="C62" s="13">
        <v>864383</v>
      </c>
      <c r="D62" s="13">
        <v>0</v>
      </c>
      <c r="E62" s="13">
        <v>3201163</v>
      </c>
      <c r="F62" s="13">
        <v>1123538</v>
      </c>
      <c r="G62" s="13">
        <f t="shared" ref="G62:L62" si="81">G61</f>
        <v>5189084</v>
      </c>
      <c r="H62" s="23">
        <v>1336.0758736559139</v>
      </c>
      <c r="I62" s="23" t="s">
        <v>86</v>
      </c>
      <c r="J62" s="23">
        <v>4948.0342069892467</v>
      </c>
      <c r="K62" s="23">
        <v>1736.6514784946237</v>
      </c>
      <c r="L62" s="23">
        <f t="shared" si="81"/>
        <v>8020.7615591397844</v>
      </c>
    </row>
    <row r="63" spans="1:16" s="15" customFormat="1" ht="15" customHeight="1">
      <c r="A63" s="12">
        <v>29</v>
      </c>
      <c r="B63" s="34" t="s">
        <v>37</v>
      </c>
      <c r="C63" s="8">
        <v>464814</v>
      </c>
      <c r="D63" s="8">
        <v>0</v>
      </c>
      <c r="E63" s="8">
        <v>941785</v>
      </c>
      <c r="F63" s="8">
        <v>745776</v>
      </c>
      <c r="G63" s="8">
        <f t="shared" ref="G63" si="82">SUM(C63:F63)</f>
        <v>2152375</v>
      </c>
      <c r="H63" s="9">
        <v>718.46249999999998</v>
      </c>
      <c r="I63" s="9" t="s">
        <v>86</v>
      </c>
      <c r="J63" s="9">
        <v>1455.716061827957</v>
      </c>
      <c r="K63" s="9">
        <v>1152.7451612903226</v>
      </c>
      <c r="L63" s="9">
        <f t="shared" ref="L63" si="83">SUM(H63:K63)</f>
        <v>3326.9237231182797</v>
      </c>
    </row>
    <row r="64" spans="1:16" s="15" customFormat="1" ht="15" customHeight="1">
      <c r="A64" s="14"/>
      <c r="B64" s="14" t="s">
        <v>112</v>
      </c>
      <c r="C64" s="13">
        <v>464814</v>
      </c>
      <c r="D64" s="13">
        <v>0</v>
      </c>
      <c r="E64" s="13">
        <v>941785</v>
      </c>
      <c r="F64" s="13">
        <v>745776</v>
      </c>
      <c r="G64" s="13">
        <f t="shared" ref="G64:L64" si="84">G63</f>
        <v>2152375</v>
      </c>
      <c r="H64" s="23">
        <v>718.46249999999998</v>
      </c>
      <c r="I64" s="23" t="s">
        <v>86</v>
      </c>
      <c r="J64" s="23">
        <v>1455.716061827957</v>
      </c>
      <c r="K64" s="23">
        <v>1152.7451612903226</v>
      </c>
      <c r="L64" s="23">
        <f t="shared" si="84"/>
        <v>3326.9237231182797</v>
      </c>
    </row>
    <row r="65" spans="1:12" s="15" customFormat="1" ht="15" customHeight="1">
      <c r="A65" s="12">
        <v>30</v>
      </c>
      <c r="B65" s="34" t="s">
        <v>38</v>
      </c>
      <c r="C65" s="8">
        <v>226477</v>
      </c>
      <c r="D65" s="8">
        <v>0</v>
      </c>
      <c r="E65" s="8">
        <v>1218990</v>
      </c>
      <c r="F65" s="8">
        <v>588332</v>
      </c>
      <c r="G65" s="8">
        <f t="shared" ref="G65" si="85">SUM(C65:F65)</f>
        <v>2033799</v>
      </c>
      <c r="H65" s="9">
        <v>350.06525537634406</v>
      </c>
      <c r="I65" s="9" t="s">
        <v>86</v>
      </c>
      <c r="J65" s="9">
        <v>1884.1915322580644</v>
      </c>
      <c r="K65" s="9">
        <v>909.38413978494611</v>
      </c>
      <c r="L65" s="9">
        <f t="shared" ref="L65" si="86">SUM(H65:K65)</f>
        <v>3143.6409274193543</v>
      </c>
    </row>
    <row r="66" spans="1:12" s="15" customFormat="1" ht="15" customHeight="1">
      <c r="A66" s="14"/>
      <c r="B66" s="14" t="s">
        <v>113</v>
      </c>
      <c r="C66" s="13">
        <v>226477</v>
      </c>
      <c r="D66" s="13">
        <v>0</v>
      </c>
      <c r="E66" s="13">
        <v>1218990</v>
      </c>
      <c r="F66" s="13">
        <v>588332</v>
      </c>
      <c r="G66" s="13">
        <f t="shared" ref="G66:L66" si="87">G65</f>
        <v>2033799</v>
      </c>
      <c r="H66" s="23">
        <v>350.06525537634406</v>
      </c>
      <c r="I66" s="23" t="s">
        <v>86</v>
      </c>
      <c r="J66" s="23">
        <v>1884.1915322580644</v>
      </c>
      <c r="K66" s="23">
        <v>909.38413978494611</v>
      </c>
      <c r="L66" s="23">
        <f t="shared" si="87"/>
        <v>3143.6409274193543</v>
      </c>
    </row>
    <row r="67" spans="1:12" s="15" customFormat="1">
      <c r="A67" s="12">
        <v>31</v>
      </c>
      <c r="B67" s="34" t="s">
        <v>39</v>
      </c>
      <c r="C67" s="8">
        <v>26873</v>
      </c>
      <c r="D67" s="8">
        <v>0</v>
      </c>
      <c r="E67" s="8">
        <v>3992004</v>
      </c>
      <c r="F67" s="8">
        <v>2177487</v>
      </c>
      <c r="G67" s="8">
        <f t="shared" ref="G67" si="88">SUM(C67:F67)</f>
        <v>6196364</v>
      </c>
      <c r="H67" s="9">
        <v>41.53756720430107</v>
      </c>
      <c r="I67" s="9" t="s">
        <v>86</v>
      </c>
      <c r="J67" s="9">
        <v>6170.4362903225801</v>
      </c>
      <c r="K67" s="9">
        <v>3365.7393145161291</v>
      </c>
      <c r="L67" s="9">
        <f t="shared" ref="L67" si="89">SUM(H67:K67)</f>
        <v>9577.7131720430098</v>
      </c>
    </row>
    <row r="68" spans="1:12" s="15" customFormat="1">
      <c r="A68" s="14"/>
      <c r="B68" s="14" t="s">
        <v>114</v>
      </c>
      <c r="C68" s="13">
        <v>26873</v>
      </c>
      <c r="D68" s="13">
        <v>0</v>
      </c>
      <c r="E68" s="13">
        <v>3992004</v>
      </c>
      <c r="F68" s="13">
        <v>2177487</v>
      </c>
      <c r="G68" s="13">
        <f t="shared" ref="G68:L68" si="90">G67</f>
        <v>6196364</v>
      </c>
      <c r="H68" s="23">
        <v>41.53756720430107</v>
      </c>
      <c r="I68" s="23" t="s">
        <v>86</v>
      </c>
      <c r="J68" s="23">
        <v>6170.4362903225801</v>
      </c>
      <c r="K68" s="23">
        <v>3365.7393145161291</v>
      </c>
      <c r="L68" s="23">
        <f t="shared" si="90"/>
        <v>9577.7131720430098</v>
      </c>
    </row>
    <row r="69" spans="1:12" s="15" customFormat="1">
      <c r="A69" s="12">
        <v>32</v>
      </c>
      <c r="B69" s="34" t="s">
        <v>41</v>
      </c>
      <c r="C69" s="8">
        <v>7722</v>
      </c>
      <c r="D69" s="8">
        <v>0</v>
      </c>
      <c r="E69" s="8">
        <v>843606</v>
      </c>
      <c r="F69" s="8">
        <v>709060</v>
      </c>
      <c r="G69" s="8">
        <f t="shared" ref="G69" si="91">SUM(C69:F69)</f>
        <v>1560388</v>
      </c>
      <c r="H69" s="9">
        <v>11.935887096774193</v>
      </c>
      <c r="I69" s="9" t="s">
        <v>86</v>
      </c>
      <c r="J69" s="9">
        <v>1303.9608870967743</v>
      </c>
      <c r="K69" s="9">
        <v>1095.9932795698924</v>
      </c>
      <c r="L69" s="9">
        <f t="shared" ref="L69" si="92">SUM(H69:K69)</f>
        <v>2411.8900537634408</v>
      </c>
    </row>
    <row r="70" spans="1:12" s="15" customFormat="1">
      <c r="A70" s="14"/>
      <c r="B70" s="14" t="s">
        <v>115</v>
      </c>
      <c r="C70" s="13">
        <v>7722</v>
      </c>
      <c r="D70" s="13">
        <v>0</v>
      </c>
      <c r="E70" s="13">
        <v>843606</v>
      </c>
      <c r="F70" s="13">
        <v>709060</v>
      </c>
      <c r="G70" s="13">
        <f t="shared" ref="G70:L70" si="93">G69</f>
        <v>1560388</v>
      </c>
      <c r="H70" s="23">
        <v>11.935887096774193</v>
      </c>
      <c r="I70" s="23" t="s">
        <v>86</v>
      </c>
      <c r="J70" s="23">
        <v>1303.9608870967743</v>
      </c>
      <c r="K70" s="23">
        <v>1095.9932795698924</v>
      </c>
      <c r="L70" s="23">
        <f t="shared" si="93"/>
        <v>2411.8900537634408</v>
      </c>
    </row>
    <row r="71" spans="1:12" s="15" customFormat="1">
      <c r="A71" s="10">
        <v>33</v>
      </c>
      <c r="B71" s="11" t="s">
        <v>43</v>
      </c>
      <c r="C71" s="8">
        <v>0</v>
      </c>
      <c r="D71" s="8">
        <v>0</v>
      </c>
      <c r="E71" s="8">
        <v>13906</v>
      </c>
      <c r="F71" s="8">
        <v>20266</v>
      </c>
      <c r="G71" s="8">
        <f t="shared" ref="G71" si="94">SUM(C71:F71)</f>
        <v>34172</v>
      </c>
      <c r="H71" s="9" t="s">
        <v>86</v>
      </c>
      <c r="I71" s="9" t="s">
        <v>86</v>
      </c>
      <c r="J71" s="9">
        <v>21.494489247311826</v>
      </c>
      <c r="K71" s="9">
        <v>31.325134408602146</v>
      </c>
      <c r="L71" s="9">
        <f t="shared" ref="L71" si="95">SUM(H71:K71)</f>
        <v>52.819623655913972</v>
      </c>
    </row>
    <row r="72" spans="1:12" s="15" customFormat="1" ht="15" customHeight="1">
      <c r="A72" s="14"/>
      <c r="B72" s="14" t="s">
        <v>116</v>
      </c>
      <c r="C72" s="13">
        <v>0</v>
      </c>
      <c r="D72" s="13">
        <v>0</v>
      </c>
      <c r="E72" s="13">
        <v>13906</v>
      </c>
      <c r="F72" s="13">
        <v>20266</v>
      </c>
      <c r="G72" s="13">
        <f t="shared" ref="G72:L72" si="96">G71</f>
        <v>34172</v>
      </c>
      <c r="H72" s="23" t="s">
        <v>86</v>
      </c>
      <c r="I72" s="23" t="s">
        <v>86</v>
      </c>
      <c r="J72" s="23">
        <v>21.494489247311826</v>
      </c>
      <c r="K72" s="23">
        <v>31.325134408602146</v>
      </c>
      <c r="L72" s="23">
        <f t="shared" si="96"/>
        <v>52.819623655913972</v>
      </c>
    </row>
    <row r="73" spans="1:12" s="15" customFormat="1">
      <c r="A73" s="10">
        <v>34</v>
      </c>
      <c r="B73" s="11" t="s">
        <v>42</v>
      </c>
      <c r="C73" s="8">
        <v>701547</v>
      </c>
      <c r="D73" s="8">
        <v>86530</v>
      </c>
      <c r="E73" s="8">
        <v>5023940</v>
      </c>
      <c r="F73" s="8">
        <v>2531856</v>
      </c>
      <c r="G73" s="8">
        <f t="shared" ref="G73" si="97">SUM(C73:F73)</f>
        <v>8343873</v>
      </c>
      <c r="H73" s="9">
        <v>1084.3804435483871</v>
      </c>
      <c r="I73" s="9">
        <v>133.74932795698922</v>
      </c>
      <c r="J73" s="9">
        <v>7765.4986559139779</v>
      </c>
      <c r="K73" s="9">
        <v>3913.4870967741931</v>
      </c>
      <c r="L73" s="9">
        <f t="shared" ref="L73" si="98">SUM(H73:K73)</f>
        <v>12897.115524193548</v>
      </c>
    </row>
    <row r="74" spans="1:12" s="15" customFormat="1">
      <c r="A74" s="14"/>
      <c r="B74" s="14" t="s">
        <v>72</v>
      </c>
      <c r="C74" s="13">
        <v>701547</v>
      </c>
      <c r="D74" s="13">
        <v>86530</v>
      </c>
      <c r="E74" s="13">
        <v>5023940</v>
      </c>
      <c r="F74" s="13">
        <v>2531856</v>
      </c>
      <c r="G74" s="13">
        <f t="shared" ref="G74:L74" si="99">G73</f>
        <v>8343873</v>
      </c>
      <c r="H74" s="23">
        <v>1084.3804435483871</v>
      </c>
      <c r="I74" s="23">
        <v>133.74932795698922</v>
      </c>
      <c r="J74" s="23">
        <v>7765.4986559139779</v>
      </c>
      <c r="K74" s="23">
        <v>3913.4870967741931</v>
      </c>
      <c r="L74" s="23">
        <f t="shared" si="99"/>
        <v>12897.115524193548</v>
      </c>
    </row>
    <row r="75" spans="1:12" s="15" customFormat="1">
      <c r="A75" s="10">
        <v>35</v>
      </c>
      <c r="B75" s="24" t="s">
        <v>81</v>
      </c>
      <c r="C75" s="8">
        <v>0</v>
      </c>
      <c r="D75" s="8">
        <v>0</v>
      </c>
      <c r="E75" s="8">
        <v>378851</v>
      </c>
      <c r="F75" s="8">
        <v>0</v>
      </c>
      <c r="G75" s="8">
        <f t="shared" ref="G75" si="100">SUM(C75:F75)</f>
        <v>378851</v>
      </c>
      <c r="H75" s="9" t="s">
        <v>86</v>
      </c>
      <c r="I75" s="9" t="s">
        <v>86</v>
      </c>
      <c r="J75" s="9">
        <v>585.58958333333328</v>
      </c>
      <c r="K75" s="9" t="s">
        <v>86</v>
      </c>
      <c r="L75" s="9">
        <f t="shared" ref="L75" si="101">SUM(H75:K75)</f>
        <v>585.58958333333328</v>
      </c>
    </row>
    <row r="76" spans="1:12" s="15" customFormat="1">
      <c r="A76" s="14"/>
      <c r="B76" s="14" t="s">
        <v>82</v>
      </c>
      <c r="C76" s="13">
        <v>0</v>
      </c>
      <c r="D76" s="13">
        <v>0</v>
      </c>
      <c r="E76" s="13">
        <v>378851</v>
      </c>
      <c r="F76" s="13">
        <v>0</v>
      </c>
      <c r="G76" s="13">
        <f t="shared" ref="G76:L76" si="102">G75</f>
        <v>378851</v>
      </c>
      <c r="H76" s="23" t="s">
        <v>86</v>
      </c>
      <c r="I76" s="23" t="s">
        <v>86</v>
      </c>
      <c r="J76" s="23">
        <v>585.58958333333328</v>
      </c>
      <c r="K76" s="23" t="s">
        <v>86</v>
      </c>
      <c r="L76" s="23">
        <f t="shared" si="102"/>
        <v>585.58958333333328</v>
      </c>
    </row>
    <row r="77" spans="1:12" s="15" customFormat="1">
      <c r="A77" s="10">
        <v>36</v>
      </c>
      <c r="B77" s="24" t="s">
        <v>79</v>
      </c>
      <c r="C77" s="8">
        <v>0</v>
      </c>
      <c r="D77" s="8">
        <v>0</v>
      </c>
      <c r="E77" s="8">
        <v>46832</v>
      </c>
      <c r="F77" s="8">
        <v>90986</v>
      </c>
      <c r="G77" s="8">
        <f t="shared" ref="G77" si="103">SUM(C77:F77)</f>
        <v>137818</v>
      </c>
      <c r="H77" s="9" t="s">
        <v>86</v>
      </c>
      <c r="I77" s="9" t="s">
        <v>86</v>
      </c>
      <c r="J77" s="9">
        <v>72.388172043010741</v>
      </c>
      <c r="K77" s="9">
        <v>140.63696236559139</v>
      </c>
      <c r="L77" s="9">
        <f t="shared" ref="L77" si="104">SUM(H77:K77)</f>
        <v>213.02513440860213</v>
      </c>
    </row>
    <row r="78" spans="1:12" s="15" customFormat="1" ht="15" customHeight="1">
      <c r="A78" s="14"/>
      <c r="B78" s="14" t="s">
        <v>80</v>
      </c>
      <c r="C78" s="13">
        <v>0</v>
      </c>
      <c r="D78" s="13">
        <v>0</v>
      </c>
      <c r="E78" s="13">
        <v>46832</v>
      </c>
      <c r="F78" s="13">
        <v>90986</v>
      </c>
      <c r="G78" s="13">
        <f t="shared" ref="G78:L78" si="105">G77</f>
        <v>137818</v>
      </c>
      <c r="H78" s="23" t="s">
        <v>86</v>
      </c>
      <c r="I78" s="23" t="s">
        <v>86</v>
      </c>
      <c r="J78" s="23">
        <v>72.388172043010741</v>
      </c>
      <c r="K78" s="23">
        <v>140.63696236559139</v>
      </c>
      <c r="L78" s="23">
        <f t="shared" si="105"/>
        <v>213.02513440860213</v>
      </c>
    </row>
    <row r="79" spans="1:12" s="15" customFormat="1">
      <c r="A79" s="10">
        <v>37</v>
      </c>
      <c r="B79" s="11" t="s">
        <v>44</v>
      </c>
      <c r="C79" s="8">
        <v>0</v>
      </c>
      <c r="D79" s="8">
        <v>0</v>
      </c>
      <c r="E79" s="8">
        <v>485813</v>
      </c>
      <c r="F79" s="8">
        <v>103513</v>
      </c>
      <c r="G79" s="8">
        <f t="shared" ref="G79" si="106">SUM(C79:F79)</f>
        <v>589326</v>
      </c>
      <c r="H79" s="9" t="s">
        <v>86</v>
      </c>
      <c r="I79" s="9" t="s">
        <v>86</v>
      </c>
      <c r="J79" s="9">
        <v>750.92063172043004</v>
      </c>
      <c r="K79" s="9">
        <v>159.9999327956989</v>
      </c>
      <c r="L79" s="9">
        <f t="shared" ref="L79" si="107">SUM(H79:K79)</f>
        <v>910.92056451612893</v>
      </c>
    </row>
    <row r="80" spans="1:12" s="15" customFormat="1">
      <c r="A80" s="14"/>
      <c r="B80" s="16" t="s">
        <v>117</v>
      </c>
      <c r="C80" s="13">
        <v>0</v>
      </c>
      <c r="D80" s="13">
        <v>0</v>
      </c>
      <c r="E80" s="13">
        <v>485813</v>
      </c>
      <c r="F80" s="13">
        <v>103513</v>
      </c>
      <c r="G80" s="13">
        <f t="shared" ref="G80:L80" si="108">G79</f>
        <v>589326</v>
      </c>
      <c r="H80" s="23" t="s">
        <v>86</v>
      </c>
      <c r="I80" s="23" t="s">
        <v>86</v>
      </c>
      <c r="J80" s="23">
        <v>750.92063172043004</v>
      </c>
      <c r="K80" s="23">
        <v>159.9999327956989</v>
      </c>
      <c r="L80" s="23">
        <f t="shared" si="108"/>
        <v>910.92056451612893</v>
      </c>
    </row>
    <row r="81" spans="1:12" s="15" customFormat="1">
      <c r="A81" s="10">
        <v>38</v>
      </c>
      <c r="B81" s="11" t="s">
        <v>45</v>
      </c>
      <c r="C81" s="8">
        <v>187616</v>
      </c>
      <c r="D81" s="8">
        <v>0</v>
      </c>
      <c r="E81" s="8">
        <v>120148</v>
      </c>
      <c r="F81" s="8">
        <v>143466</v>
      </c>
      <c r="G81" s="8">
        <f t="shared" ref="G81" si="109">SUM(C81:F81)</f>
        <v>451230</v>
      </c>
      <c r="H81" s="9">
        <v>289.99784946236559</v>
      </c>
      <c r="I81" s="9" t="s">
        <v>86</v>
      </c>
      <c r="J81" s="9">
        <v>185.71263440860216</v>
      </c>
      <c r="K81" s="9">
        <v>221.75524193548387</v>
      </c>
      <c r="L81" s="9">
        <f t="shared" ref="L81" si="110">SUM(H81:K81)</f>
        <v>697.4657258064517</v>
      </c>
    </row>
    <row r="82" spans="1:12" s="15" customFormat="1">
      <c r="A82" s="14"/>
      <c r="B82" s="14" t="s">
        <v>118</v>
      </c>
      <c r="C82" s="13">
        <v>187616</v>
      </c>
      <c r="D82" s="13">
        <v>0</v>
      </c>
      <c r="E82" s="13">
        <v>120148</v>
      </c>
      <c r="F82" s="13">
        <v>143466</v>
      </c>
      <c r="G82" s="13">
        <f t="shared" ref="G82:L82" si="111">G81</f>
        <v>451230</v>
      </c>
      <c r="H82" s="23">
        <v>289.99784946236559</v>
      </c>
      <c r="I82" s="23" t="s">
        <v>86</v>
      </c>
      <c r="J82" s="23">
        <v>185.71263440860216</v>
      </c>
      <c r="K82" s="23">
        <v>221.75524193548387</v>
      </c>
      <c r="L82" s="23">
        <f t="shared" si="111"/>
        <v>697.4657258064517</v>
      </c>
    </row>
    <row r="83" spans="1:12" s="15" customFormat="1">
      <c r="A83" s="12">
        <v>39</v>
      </c>
      <c r="B83" s="34" t="s">
        <v>46</v>
      </c>
      <c r="C83" s="8">
        <v>0</v>
      </c>
      <c r="D83" s="8">
        <v>0</v>
      </c>
      <c r="E83" s="8">
        <v>109681</v>
      </c>
      <c r="F83" s="8">
        <v>63197</v>
      </c>
      <c r="G83" s="8">
        <f t="shared" ref="G83" si="112">SUM(C83:F83)</f>
        <v>172878</v>
      </c>
      <c r="H83" s="9" t="s">
        <v>86</v>
      </c>
      <c r="I83" s="9" t="s">
        <v>86</v>
      </c>
      <c r="J83" s="9">
        <v>169.53380376344083</v>
      </c>
      <c r="K83" s="9">
        <v>97.683534946236549</v>
      </c>
      <c r="L83" s="9">
        <f t="shared" ref="L83" si="113">SUM(H83:K83)</f>
        <v>267.21733870967739</v>
      </c>
    </row>
    <row r="84" spans="1:12" s="15" customFormat="1" ht="15" customHeight="1">
      <c r="A84" s="14"/>
      <c r="B84" s="16" t="s">
        <v>119</v>
      </c>
      <c r="C84" s="13">
        <v>0</v>
      </c>
      <c r="D84" s="13">
        <v>0</v>
      </c>
      <c r="E84" s="13">
        <v>109681</v>
      </c>
      <c r="F84" s="13">
        <v>63197</v>
      </c>
      <c r="G84" s="13">
        <f t="shared" ref="G84:L84" si="114">G83</f>
        <v>172878</v>
      </c>
      <c r="H84" s="23" t="s">
        <v>86</v>
      </c>
      <c r="I84" s="23" t="s">
        <v>86</v>
      </c>
      <c r="J84" s="23">
        <v>169.53380376344083</v>
      </c>
      <c r="K84" s="23">
        <v>97.683534946236549</v>
      </c>
      <c r="L84" s="23">
        <f t="shared" si="114"/>
        <v>267.21733870967739</v>
      </c>
    </row>
    <row r="85" spans="1:12" s="15" customFormat="1">
      <c r="A85" s="12">
        <v>40</v>
      </c>
      <c r="B85" s="34" t="s">
        <v>47</v>
      </c>
      <c r="C85" s="8">
        <v>0</v>
      </c>
      <c r="D85" s="8">
        <v>0</v>
      </c>
      <c r="E85" s="8">
        <v>985727</v>
      </c>
      <c r="F85" s="8">
        <v>895073</v>
      </c>
      <c r="G85" s="8">
        <f t="shared" ref="G85" si="115">SUM(C85:F85)</f>
        <v>1880800</v>
      </c>
      <c r="H85" s="9" t="s">
        <v>86</v>
      </c>
      <c r="I85" s="9" t="s">
        <v>86</v>
      </c>
      <c r="J85" s="9">
        <v>1523.6371639784945</v>
      </c>
      <c r="K85" s="9">
        <v>1383.5133736559139</v>
      </c>
      <c r="L85" s="9">
        <f t="shared" ref="L85" si="116">SUM(H85:K85)</f>
        <v>2907.1505376344085</v>
      </c>
    </row>
    <row r="86" spans="1:12" s="15" customFormat="1">
      <c r="A86" s="14">
        <v>1</v>
      </c>
      <c r="B86" s="14" t="s">
        <v>120</v>
      </c>
      <c r="C86" s="13">
        <v>0</v>
      </c>
      <c r="D86" s="13">
        <v>0</v>
      </c>
      <c r="E86" s="13">
        <v>985727</v>
      </c>
      <c r="F86" s="13">
        <v>895073</v>
      </c>
      <c r="G86" s="13">
        <f t="shared" ref="G86:L86" si="117">G85</f>
        <v>1880800</v>
      </c>
      <c r="H86" s="23" t="s">
        <v>86</v>
      </c>
      <c r="I86" s="23" t="s">
        <v>86</v>
      </c>
      <c r="J86" s="23">
        <v>1523.6371639784945</v>
      </c>
      <c r="K86" s="23">
        <v>1383.5133736559139</v>
      </c>
      <c r="L86" s="23">
        <f t="shared" si="117"/>
        <v>2907.1505376344085</v>
      </c>
    </row>
    <row r="87" spans="1:12" s="15" customFormat="1">
      <c r="A87" s="12">
        <v>41</v>
      </c>
      <c r="B87" s="34" t="s">
        <v>48</v>
      </c>
      <c r="C87" s="8">
        <v>0</v>
      </c>
      <c r="D87" s="8">
        <v>0</v>
      </c>
      <c r="E87" s="8">
        <v>456176</v>
      </c>
      <c r="F87" s="8">
        <v>832925</v>
      </c>
      <c r="G87" s="8">
        <f t="shared" ref="G87" si="118">SUM(C87:F87)</f>
        <v>1289101</v>
      </c>
      <c r="H87" s="9" t="s">
        <v>86</v>
      </c>
      <c r="I87" s="9" t="s">
        <v>86</v>
      </c>
      <c r="J87" s="9">
        <v>705.11075268817194</v>
      </c>
      <c r="K87" s="9">
        <v>1287.4512768817203</v>
      </c>
      <c r="L87" s="9">
        <f t="shared" ref="L87" si="119">SUM(H87:K87)</f>
        <v>1992.5620295698923</v>
      </c>
    </row>
    <row r="88" spans="1:12" s="15" customFormat="1">
      <c r="A88" s="14"/>
      <c r="B88" s="14" t="s">
        <v>121</v>
      </c>
      <c r="C88" s="13">
        <v>0</v>
      </c>
      <c r="D88" s="13">
        <v>0</v>
      </c>
      <c r="E88" s="13">
        <v>456176</v>
      </c>
      <c r="F88" s="13">
        <v>832925</v>
      </c>
      <c r="G88" s="13">
        <f t="shared" ref="G88:L88" si="120">G87</f>
        <v>1289101</v>
      </c>
      <c r="H88" s="23" t="s">
        <v>86</v>
      </c>
      <c r="I88" s="23" t="s">
        <v>86</v>
      </c>
      <c r="J88" s="23">
        <v>705.11075268817194</v>
      </c>
      <c r="K88" s="23">
        <v>1287.4512768817203</v>
      </c>
      <c r="L88" s="23">
        <f t="shared" si="120"/>
        <v>1992.5620295698923</v>
      </c>
    </row>
    <row r="89" spans="1:12" s="15" customFormat="1">
      <c r="A89" s="12">
        <v>42</v>
      </c>
      <c r="B89" s="34" t="s">
        <v>49</v>
      </c>
      <c r="C89" s="8">
        <v>137440</v>
      </c>
      <c r="D89" s="8">
        <v>0</v>
      </c>
      <c r="E89" s="8">
        <v>1318053</v>
      </c>
      <c r="F89" s="8">
        <v>527886</v>
      </c>
      <c r="G89" s="8">
        <f t="shared" ref="G89" si="121">SUM(C89:F89)</f>
        <v>1983379</v>
      </c>
      <c r="H89" s="9">
        <v>212.44086021505373</v>
      </c>
      <c r="I89" s="9" t="s">
        <v>86</v>
      </c>
      <c r="J89" s="9">
        <v>2037.3131048387095</v>
      </c>
      <c r="K89" s="9">
        <v>815.95282258064503</v>
      </c>
      <c r="L89" s="9">
        <f t="shared" ref="L89" si="122">SUM(H89:K89)</f>
        <v>3065.7067876344081</v>
      </c>
    </row>
    <row r="90" spans="1:12" s="15" customFormat="1">
      <c r="A90" s="14"/>
      <c r="B90" s="14" t="s">
        <v>122</v>
      </c>
      <c r="C90" s="13">
        <v>137440</v>
      </c>
      <c r="D90" s="13">
        <v>0</v>
      </c>
      <c r="E90" s="13">
        <v>1318053</v>
      </c>
      <c r="F90" s="13">
        <v>527886</v>
      </c>
      <c r="G90" s="13">
        <f t="shared" ref="G90:L90" si="123">G89</f>
        <v>1983379</v>
      </c>
      <c r="H90" s="23">
        <v>212.44086021505373</v>
      </c>
      <c r="I90" s="23" t="s">
        <v>86</v>
      </c>
      <c r="J90" s="23">
        <v>2037.3131048387095</v>
      </c>
      <c r="K90" s="23">
        <v>815.95282258064503</v>
      </c>
      <c r="L90" s="23">
        <f t="shared" si="123"/>
        <v>3065.7067876344081</v>
      </c>
    </row>
    <row r="91" spans="1:12" s="15" customFormat="1">
      <c r="A91" s="12">
        <v>43</v>
      </c>
      <c r="B91" s="37" t="s">
        <v>50</v>
      </c>
      <c r="C91" s="8">
        <v>0</v>
      </c>
      <c r="D91" s="8">
        <v>0</v>
      </c>
      <c r="E91" s="8">
        <v>588542</v>
      </c>
      <c r="F91" s="8">
        <v>247599</v>
      </c>
      <c r="G91" s="8">
        <f t="shared" ref="G91" si="124">SUM(C91:F91)</f>
        <v>836141</v>
      </c>
      <c r="H91" s="9" t="s">
        <v>86</v>
      </c>
      <c r="I91" s="9" t="s">
        <v>86</v>
      </c>
      <c r="J91" s="9">
        <v>909.70873655913965</v>
      </c>
      <c r="K91" s="9">
        <v>382.71350806451613</v>
      </c>
      <c r="L91" s="9">
        <f t="shared" ref="L91" si="125">SUM(H91:K91)</f>
        <v>1292.4222446236558</v>
      </c>
    </row>
    <row r="92" spans="1:12" s="15" customFormat="1">
      <c r="A92" s="14"/>
      <c r="B92" s="16" t="s">
        <v>123</v>
      </c>
      <c r="C92" s="13">
        <v>0</v>
      </c>
      <c r="D92" s="13">
        <v>0</v>
      </c>
      <c r="E92" s="13">
        <v>588542</v>
      </c>
      <c r="F92" s="13">
        <v>247599</v>
      </c>
      <c r="G92" s="13">
        <f t="shared" ref="G92:L92" si="126">G91</f>
        <v>836141</v>
      </c>
      <c r="H92" s="23" t="s">
        <v>86</v>
      </c>
      <c r="I92" s="23" t="s">
        <v>86</v>
      </c>
      <c r="J92" s="23">
        <v>909.70873655913965</v>
      </c>
      <c r="K92" s="23">
        <v>382.71350806451613</v>
      </c>
      <c r="L92" s="23">
        <f t="shared" si="126"/>
        <v>1292.4222446236558</v>
      </c>
    </row>
    <row r="93" spans="1:12" s="15" customFormat="1">
      <c r="A93" s="12">
        <v>44</v>
      </c>
      <c r="B93" s="34" t="s">
        <v>51</v>
      </c>
      <c r="C93" s="8">
        <v>12036</v>
      </c>
      <c r="D93" s="8">
        <v>0</v>
      </c>
      <c r="E93" s="8">
        <v>3902078</v>
      </c>
      <c r="F93" s="8">
        <v>3860954</v>
      </c>
      <c r="G93" s="8">
        <f t="shared" ref="G93" si="127">SUM(C93:F93)</f>
        <v>7775068</v>
      </c>
      <c r="H93" s="9">
        <v>18.604032258064514</v>
      </c>
      <c r="I93" s="9" t="s">
        <v>86</v>
      </c>
      <c r="J93" s="9">
        <v>6031.4377688172035</v>
      </c>
      <c r="K93" s="9">
        <v>5967.8724462365581</v>
      </c>
      <c r="L93" s="9">
        <f t="shared" ref="L93" si="128">SUM(H93:K93)</f>
        <v>12017.914247311826</v>
      </c>
    </row>
    <row r="94" spans="1:12" s="15" customFormat="1">
      <c r="A94" s="14"/>
      <c r="B94" s="14" t="s">
        <v>73</v>
      </c>
      <c r="C94" s="13">
        <v>12036</v>
      </c>
      <c r="D94" s="13">
        <v>0</v>
      </c>
      <c r="E94" s="13">
        <v>3902078</v>
      </c>
      <c r="F94" s="13">
        <v>3860954</v>
      </c>
      <c r="G94" s="13">
        <f t="shared" ref="G94:L94" si="129">G93</f>
        <v>7775068</v>
      </c>
      <c r="H94" s="23">
        <v>18.604032258064514</v>
      </c>
      <c r="I94" s="23" t="s">
        <v>86</v>
      </c>
      <c r="J94" s="23">
        <v>6031.4377688172035</v>
      </c>
      <c r="K94" s="23">
        <v>5967.8724462365581</v>
      </c>
      <c r="L94" s="23">
        <f t="shared" si="129"/>
        <v>12017.914247311826</v>
      </c>
    </row>
    <row r="95" spans="1:12" s="15" customFormat="1">
      <c r="A95" s="12">
        <v>45</v>
      </c>
      <c r="B95" s="34" t="s">
        <v>83</v>
      </c>
      <c r="C95" s="8">
        <v>0</v>
      </c>
      <c r="D95" s="8">
        <v>0</v>
      </c>
      <c r="E95" s="8">
        <v>271855</v>
      </c>
      <c r="F95" s="8">
        <v>0</v>
      </c>
      <c r="G95" s="8">
        <f t="shared" ref="G95" si="130">SUM(C95:F95)</f>
        <v>271855</v>
      </c>
      <c r="H95" s="9" t="s">
        <v>86</v>
      </c>
      <c r="I95" s="9" t="s">
        <v>86</v>
      </c>
      <c r="J95" s="9">
        <v>420.20598118279565</v>
      </c>
      <c r="K95" s="9" t="s">
        <v>86</v>
      </c>
      <c r="L95" s="9">
        <f t="shared" ref="L95" si="131">SUM(H95:K95)</f>
        <v>420.20598118279565</v>
      </c>
    </row>
    <row r="96" spans="1:12" s="15" customFormat="1">
      <c r="A96" s="14"/>
      <c r="B96" s="14" t="s">
        <v>74</v>
      </c>
      <c r="C96" s="13">
        <v>0</v>
      </c>
      <c r="D96" s="13">
        <v>0</v>
      </c>
      <c r="E96" s="13">
        <v>271855</v>
      </c>
      <c r="F96" s="13">
        <v>0</v>
      </c>
      <c r="G96" s="13">
        <f t="shared" ref="G96:L96" si="132">G95</f>
        <v>271855</v>
      </c>
      <c r="H96" s="23" t="s">
        <v>86</v>
      </c>
      <c r="I96" s="23" t="s">
        <v>86</v>
      </c>
      <c r="J96" s="23">
        <v>420.20598118279565</v>
      </c>
      <c r="K96" s="23" t="s">
        <v>86</v>
      </c>
      <c r="L96" s="23">
        <f t="shared" si="132"/>
        <v>420.20598118279565</v>
      </c>
    </row>
    <row r="97" spans="1:12" s="15" customFormat="1">
      <c r="A97" s="12">
        <v>46</v>
      </c>
      <c r="B97" s="34" t="s">
        <v>52</v>
      </c>
      <c r="C97" s="8">
        <v>703730</v>
      </c>
      <c r="D97" s="8">
        <v>0</v>
      </c>
      <c r="E97" s="8">
        <v>10206389</v>
      </c>
      <c r="F97" s="8">
        <v>5241097</v>
      </c>
      <c r="G97" s="8">
        <f t="shared" ref="G97" si="133">SUM(C97:F97)</f>
        <v>16151216</v>
      </c>
      <c r="H97" s="9">
        <v>1087.7547043010752</v>
      </c>
      <c r="I97" s="9" t="s">
        <v>86</v>
      </c>
      <c r="J97" s="9">
        <v>15776.004502688173</v>
      </c>
      <c r="K97" s="9">
        <v>8101.1579973118278</v>
      </c>
      <c r="L97" s="9">
        <f t="shared" ref="L97" si="134">SUM(H97:K97)</f>
        <v>24964.917204301077</v>
      </c>
    </row>
    <row r="98" spans="1:12" s="15" customFormat="1">
      <c r="A98" s="14"/>
      <c r="B98" s="14" t="s">
        <v>124</v>
      </c>
      <c r="C98" s="13">
        <v>703730</v>
      </c>
      <c r="D98" s="13">
        <v>0</v>
      </c>
      <c r="E98" s="13">
        <v>10206389</v>
      </c>
      <c r="F98" s="13">
        <v>5241097</v>
      </c>
      <c r="G98" s="13">
        <f t="shared" ref="G98:L98" si="135">G97</f>
        <v>16151216</v>
      </c>
      <c r="H98" s="23">
        <v>1087.7547043010752</v>
      </c>
      <c r="I98" s="23" t="s">
        <v>86</v>
      </c>
      <c r="J98" s="23">
        <v>15776.004502688173</v>
      </c>
      <c r="K98" s="23">
        <v>8101.1579973118278</v>
      </c>
      <c r="L98" s="23">
        <f t="shared" si="135"/>
        <v>24964.917204301077</v>
      </c>
    </row>
    <row r="99" spans="1:12" s="15" customFormat="1">
      <c r="A99" s="12">
        <v>47</v>
      </c>
      <c r="B99" s="34" t="s">
        <v>53</v>
      </c>
      <c r="C99" s="8">
        <v>25142</v>
      </c>
      <c r="D99" s="8">
        <v>0</v>
      </c>
      <c r="E99" s="8">
        <v>1249486</v>
      </c>
      <c r="F99" s="8">
        <v>852827</v>
      </c>
      <c r="G99" s="8">
        <f t="shared" ref="G99" si="136">SUM(C99:F99)</f>
        <v>2127455</v>
      </c>
      <c r="H99" s="9">
        <v>38.861962365591395</v>
      </c>
      <c r="I99" s="9" t="s">
        <v>86</v>
      </c>
      <c r="J99" s="9">
        <v>1931.3291666666667</v>
      </c>
      <c r="K99" s="9">
        <v>1318.2137768817204</v>
      </c>
      <c r="L99" s="9">
        <f t="shared" ref="L99" si="137">SUM(H99:K99)</f>
        <v>3288.4049059139784</v>
      </c>
    </row>
    <row r="100" spans="1:12" s="15" customFormat="1">
      <c r="A100" s="14"/>
      <c r="B100" s="14" t="s">
        <v>75</v>
      </c>
      <c r="C100" s="13">
        <v>25142</v>
      </c>
      <c r="D100" s="13">
        <v>0</v>
      </c>
      <c r="E100" s="13">
        <v>1249486</v>
      </c>
      <c r="F100" s="13">
        <v>852827</v>
      </c>
      <c r="G100" s="13">
        <f t="shared" ref="G100:L100" si="138">G99</f>
        <v>2127455</v>
      </c>
      <c r="H100" s="23">
        <v>38.861962365591395</v>
      </c>
      <c r="I100" s="23" t="s">
        <v>86</v>
      </c>
      <c r="J100" s="23">
        <v>1931.3291666666667</v>
      </c>
      <c r="K100" s="23">
        <v>1318.2137768817204</v>
      </c>
      <c r="L100" s="23">
        <f t="shared" si="138"/>
        <v>3288.4049059139784</v>
      </c>
    </row>
    <row r="101" spans="1:12" s="15" customFormat="1">
      <c r="A101" s="12">
        <v>48</v>
      </c>
      <c r="B101" s="34" t="s">
        <v>54</v>
      </c>
      <c r="C101" s="8">
        <v>1795861</v>
      </c>
      <c r="D101" s="8">
        <v>0</v>
      </c>
      <c r="E101" s="8">
        <v>3769885</v>
      </c>
      <c r="F101" s="8">
        <v>3711874</v>
      </c>
      <c r="G101" s="8">
        <f t="shared" ref="G101" si="139">SUM(C101:F101)</f>
        <v>9277620</v>
      </c>
      <c r="H101" s="9">
        <v>2775.8604166666664</v>
      </c>
      <c r="I101" s="9" t="s">
        <v>86</v>
      </c>
      <c r="J101" s="9">
        <v>5827.1071908602144</v>
      </c>
      <c r="K101" s="9">
        <v>5737.4396505376344</v>
      </c>
      <c r="L101" s="9">
        <f t="shared" ref="L101" si="140">SUM(H101:K101)</f>
        <v>14340.407258064515</v>
      </c>
    </row>
    <row r="102" spans="1:12" s="15" customFormat="1">
      <c r="A102" s="14"/>
      <c r="B102" s="14" t="s">
        <v>125</v>
      </c>
      <c r="C102" s="13">
        <v>1795861</v>
      </c>
      <c r="D102" s="13">
        <v>0</v>
      </c>
      <c r="E102" s="13">
        <v>3769885</v>
      </c>
      <c r="F102" s="13">
        <v>3711874</v>
      </c>
      <c r="G102" s="13">
        <f t="shared" ref="G102:L102" si="141">G101</f>
        <v>9277620</v>
      </c>
      <c r="H102" s="23">
        <v>2775.8604166666664</v>
      </c>
      <c r="I102" s="23" t="s">
        <v>86</v>
      </c>
      <c r="J102" s="23">
        <v>5827.1071908602144</v>
      </c>
      <c r="K102" s="23">
        <v>5737.4396505376344</v>
      </c>
      <c r="L102" s="23">
        <f t="shared" si="141"/>
        <v>14340.407258064515</v>
      </c>
    </row>
    <row r="103" spans="1:12" s="15" customFormat="1">
      <c r="A103" s="12">
        <v>49</v>
      </c>
      <c r="B103" s="34" t="s">
        <v>55</v>
      </c>
      <c r="C103" s="8">
        <v>1315094</v>
      </c>
      <c r="D103" s="8">
        <v>141249</v>
      </c>
      <c r="E103" s="8">
        <v>4617828</v>
      </c>
      <c r="F103" s="8">
        <v>1663366</v>
      </c>
      <c r="G103" s="8">
        <f t="shared" ref="G103" si="142">SUM(C103:F103)</f>
        <v>7737537</v>
      </c>
      <c r="H103" s="9">
        <v>2032.7393817204299</v>
      </c>
      <c r="I103" s="9">
        <v>218.32842741935482</v>
      </c>
      <c r="J103" s="9">
        <v>7137.7717741935476</v>
      </c>
      <c r="K103" s="9">
        <v>2571.0630376344084</v>
      </c>
      <c r="L103" s="9">
        <f t="shared" ref="L103" si="143">SUM(H103:K103)</f>
        <v>11959.902620967741</v>
      </c>
    </row>
    <row r="104" spans="1:12" s="15" customFormat="1">
      <c r="A104" s="14"/>
      <c r="B104" s="14" t="s">
        <v>126</v>
      </c>
      <c r="C104" s="13">
        <v>1315094</v>
      </c>
      <c r="D104" s="13">
        <v>141249</v>
      </c>
      <c r="E104" s="13">
        <v>4617828</v>
      </c>
      <c r="F104" s="13">
        <v>1663366</v>
      </c>
      <c r="G104" s="13">
        <f t="shared" ref="G104:L104" si="144">G103</f>
        <v>7737537</v>
      </c>
      <c r="H104" s="23">
        <v>2032.7393817204299</v>
      </c>
      <c r="I104" s="23">
        <v>218.32842741935482</v>
      </c>
      <c r="J104" s="23">
        <v>7137.7717741935476</v>
      </c>
      <c r="K104" s="23">
        <v>2571.0630376344084</v>
      </c>
      <c r="L104" s="23">
        <f t="shared" si="144"/>
        <v>11959.902620967741</v>
      </c>
    </row>
    <row r="105" spans="1:12" s="15" customFormat="1">
      <c r="A105" s="12">
        <v>50</v>
      </c>
      <c r="B105" s="34" t="s">
        <v>56</v>
      </c>
      <c r="C105" s="8">
        <v>213851</v>
      </c>
      <c r="D105" s="8">
        <v>7521</v>
      </c>
      <c r="E105" s="8">
        <v>6260202</v>
      </c>
      <c r="F105" s="8">
        <v>4609111</v>
      </c>
      <c r="G105" s="8">
        <f t="shared" ref="G105" si="145">SUM(C105:F105)</f>
        <v>11090685</v>
      </c>
      <c r="H105" s="9">
        <v>330.54926075268816</v>
      </c>
      <c r="I105" s="9">
        <v>11.625201612903226</v>
      </c>
      <c r="J105" s="9">
        <v>9676.3874999999989</v>
      </c>
      <c r="K105" s="9">
        <v>7124.2979166666664</v>
      </c>
      <c r="L105" s="9">
        <f t="shared" ref="L105" si="146">SUM(H105:K105)</f>
        <v>17142.859879032258</v>
      </c>
    </row>
    <row r="106" spans="1:12" s="15" customFormat="1">
      <c r="A106" s="14"/>
      <c r="B106" s="14" t="s">
        <v>127</v>
      </c>
      <c r="C106" s="13">
        <v>213851</v>
      </c>
      <c r="D106" s="13">
        <v>7521</v>
      </c>
      <c r="E106" s="13">
        <v>6260202</v>
      </c>
      <c r="F106" s="13">
        <v>4609111</v>
      </c>
      <c r="G106" s="13">
        <f t="shared" ref="G106:L106" si="147">G105</f>
        <v>11090685</v>
      </c>
      <c r="H106" s="23">
        <v>330.54926075268816</v>
      </c>
      <c r="I106" s="23">
        <v>11.625201612903226</v>
      </c>
      <c r="J106" s="23">
        <v>9676.3874999999989</v>
      </c>
      <c r="K106" s="23">
        <v>7124.2979166666664</v>
      </c>
      <c r="L106" s="23">
        <f t="shared" si="147"/>
        <v>17142.859879032258</v>
      </c>
    </row>
    <row r="107" spans="1:12" s="15" customFormat="1">
      <c r="A107" s="12">
        <v>51</v>
      </c>
      <c r="B107" s="34" t="s">
        <v>57</v>
      </c>
      <c r="C107" s="8">
        <v>15725</v>
      </c>
      <c r="D107" s="8">
        <v>23726</v>
      </c>
      <c r="E107" s="8">
        <v>954096</v>
      </c>
      <c r="F107" s="8">
        <v>1093063</v>
      </c>
      <c r="G107" s="8">
        <f t="shared" ref="G107" si="148">SUM(C107:F107)</f>
        <v>2086610</v>
      </c>
      <c r="H107" s="9">
        <v>24.306115591397848</v>
      </c>
      <c r="I107" s="9">
        <v>36.673252688172042</v>
      </c>
      <c r="J107" s="9">
        <v>1474.7451612903226</v>
      </c>
      <c r="K107" s="9">
        <v>1689.5463037634406</v>
      </c>
      <c r="L107" s="9">
        <f t="shared" ref="L107" si="149">SUM(H107:K107)</f>
        <v>3225.270833333333</v>
      </c>
    </row>
    <row r="108" spans="1:12" s="15" customFormat="1">
      <c r="A108" s="14"/>
      <c r="B108" s="14" t="s">
        <v>128</v>
      </c>
      <c r="C108" s="13">
        <v>15725</v>
      </c>
      <c r="D108" s="13">
        <v>23726</v>
      </c>
      <c r="E108" s="13">
        <v>954096</v>
      </c>
      <c r="F108" s="13">
        <v>1093063</v>
      </c>
      <c r="G108" s="13">
        <f t="shared" ref="G108:L108" si="150">G107</f>
        <v>2086610</v>
      </c>
      <c r="H108" s="23">
        <v>24.306115591397848</v>
      </c>
      <c r="I108" s="23">
        <v>36.673252688172042</v>
      </c>
      <c r="J108" s="23">
        <v>1474.7451612903226</v>
      </c>
      <c r="K108" s="23">
        <v>1689.5463037634406</v>
      </c>
      <c r="L108" s="23">
        <f t="shared" si="150"/>
        <v>3225.270833333333</v>
      </c>
    </row>
    <row r="109" spans="1:12" s="15" customFormat="1">
      <c r="A109" s="12">
        <v>52</v>
      </c>
      <c r="B109" s="34" t="s">
        <v>58</v>
      </c>
      <c r="C109" s="8">
        <v>131235</v>
      </c>
      <c r="D109" s="8">
        <v>0</v>
      </c>
      <c r="E109" s="8">
        <v>3308125</v>
      </c>
      <c r="F109" s="8">
        <v>1501540</v>
      </c>
      <c r="G109" s="8">
        <f t="shared" ref="G109" si="151">SUM(C109:F109)</f>
        <v>4940900</v>
      </c>
      <c r="H109" s="9">
        <v>202.84979838709677</v>
      </c>
      <c r="I109" s="9" t="s">
        <v>86</v>
      </c>
      <c r="J109" s="9">
        <v>5113.3652553763432</v>
      </c>
      <c r="K109" s="9">
        <v>2320.9287634408602</v>
      </c>
      <c r="L109" s="9">
        <f t="shared" ref="L109" si="152">SUM(H109:K109)</f>
        <v>7637.1438172042999</v>
      </c>
    </row>
    <row r="110" spans="1:12" s="15" customFormat="1">
      <c r="A110" s="14"/>
      <c r="B110" s="14" t="s">
        <v>129</v>
      </c>
      <c r="C110" s="13">
        <v>131235</v>
      </c>
      <c r="D110" s="13">
        <v>0</v>
      </c>
      <c r="E110" s="13">
        <v>3308125</v>
      </c>
      <c r="F110" s="13">
        <v>1501540</v>
      </c>
      <c r="G110" s="13">
        <f t="shared" ref="G110:L110" si="153">G109</f>
        <v>4940900</v>
      </c>
      <c r="H110" s="23">
        <v>202.84979838709677</v>
      </c>
      <c r="I110" s="23" t="s">
        <v>86</v>
      </c>
      <c r="J110" s="23">
        <v>5113.3652553763432</v>
      </c>
      <c r="K110" s="23">
        <v>2320.9287634408602</v>
      </c>
      <c r="L110" s="23">
        <f t="shared" si="153"/>
        <v>7637.1438172042999</v>
      </c>
    </row>
    <row r="111" spans="1:12" s="15" customFormat="1">
      <c r="A111" s="12">
        <v>53</v>
      </c>
      <c r="B111" s="34" t="s">
        <v>59</v>
      </c>
      <c r="C111" s="8">
        <v>297613</v>
      </c>
      <c r="D111" s="8">
        <v>0</v>
      </c>
      <c r="E111" s="8">
        <v>1529326</v>
      </c>
      <c r="F111" s="8">
        <v>674005</v>
      </c>
      <c r="G111" s="8">
        <f t="shared" ref="G111" si="154">SUM(C111:F111)</f>
        <v>2500944</v>
      </c>
      <c r="H111" s="9">
        <v>460.02009408602146</v>
      </c>
      <c r="I111" s="9" t="s">
        <v>86</v>
      </c>
      <c r="J111" s="9">
        <v>2363.877553763441</v>
      </c>
      <c r="K111" s="9">
        <v>1041.8088037634407</v>
      </c>
      <c r="L111" s="9">
        <f t="shared" ref="L111" si="155">SUM(H111:K111)</f>
        <v>3865.706451612903</v>
      </c>
    </row>
    <row r="112" spans="1:12" s="15" customFormat="1">
      <c r="A112" s="14"/>
      <c r="B112" s="14" t="s">
        <v>130</v>
      </c>
      <c r="C112" s="13">
        <v>297613</v>
      </c>
      <c r="D112" s="13">
        <v>0</v>
      </c>
      <c r="E112" s="13">
        <v>1529326</v>
      </c>
      <c r="F112" s="13">
        <v>674005</v>
      </c>
      <c r="G112" s="13">
        <f t="shared" ref="G112:L112" si="156">G111</f>
        <v>2500944</v>
      </c>
      <c r="H112" s="23">
        <v>460.02009408602146</v>
      </c>
      <c r="I112" s="23" t="s">
        <v>86</v>
      </c>
      <c r="J112" s="23">
        <v>2363.877553763441</v>
      </c>
      <c r="K112" s="23">
        <v>1041.8088037634407</v>
      </c>
      <c r="L112" s="23">
        <f t="shared" si="156"/>
        <v>3865.706451612903</v>
      </c>
    </row>
    <row r="113" spans="1:12" s="15" customFormat="1">
      <c r="A113" s="12">
        <v>54</v>
      </c>
      <c r="B113" s="34" t="s">
        <v>60</v>
      </c>
      <c r="C113" s="8">
        <v>11228</v>
      </c>
      <c r="D113" s="8">
        <v>28513</v>
      </c>
      <c r="E113" s="8">
        <v>2298964</v>
      </c>
      <c r="F113" s="8">
        <v>1268812</v>
      </c>
      <c r="G113" s="8">
        <f t="shared" ref="G113" si="157">SUM(C113:F113)</f>
        <v>3607517</v>
      </c>
      <c r="H113" s="9">
        <v>17.355107526881721</v>
      </c>
      <c r="I113" s="9">
        <v>44.072513440860206</v>
      </c>
      <c r="J113" s="9">
        <v>3553.5061827956988</v>
      </c>
      <c r="K113" s="9">
        <v>1961.2013440860214</v>
      </c>
      <c r="L113" s="9">
        <f t="shared" ref="L113" si="158">SUM(H113:K113)</f>
        <v>5576.1351478494616</v>
      </c>
    </row>
    <row r="114" spans="1:12" s="15" customFormat="1">
      <c r="A114" s="14">
        <v>1</v>
      </c>
      <c r="B114" s="14" t="s">
        <v>131</v>
      </c>
      <c r="C114" s="13">
        <v>11228</v>
      </c>
      <c r="D114" s="13">
        <v>28513</v>
      </c>
      <c r="E114" s="13">
        <v>2298964</v>
      </c>
      <c r="F114" s="13">
        <v>1268812</v>
      </c>
      <c r="G114" s="13">
        <f t="shared" ref="G114:L114" si="159">G113</f>
        <v>3607517</v>
      </c>
      <c r="H114" s="23">
        <v>17.355107526881721</v>
      </c>
      <c r="I114" s="23">
        <v>44.072513440860206</v>
      </c>
      <c r="J114" s="23">
        <v>3553.5061827956988</v>
      </c>
      <c r="K114" s="23">
        <v>1961.2013440860214</v>
      </c>
      <c r="L114" s="23">
        <f t="shared" si="159"/>
        <v>5576.1351478494616</v>
      </c>
    </row>
    <row r="115" spans="1:12" s="15" customFormat="1">
      <c r="A115" s="12">
        <v>55</v>
      </c>
      <c r="B115" s="34" t="s">
        <v>61</v>
      </c>
      <c r="C115" s="8">
        <v>0</v>
      </c>
      <c r="D115" s="8">
        <v>0</v>
      </c>
      <c r="E115" s="8">
        <v>154976</v>
      </c>
      <c r="F115" s="8">
        <v>195806</v>
      </c>
      <c r="G115" s="8">
        <f t="shared" ref="G115" si="160">SUM(C115:F115)</f>
        <v>350782</v>
      </c>
      <c r="H115" s="9" t="s">
        <v>86</v>
      </c>
      <c r="I115" s="9" t="s">
        <v>86</v>
      </c>
      <c r="J115" s="9">
        <v>239.54623655913977</v>
      </c>
      <c r="K115" s="9">
        <v>302.65712365591395</v>
      </c>
      <c r="L115" s="9">
        <f t="shared" ref="L115" si="161">SUM(H115:K115)</f>
        <v>542.20336021505375</v>
      </c>
    </row>
    <row r="116" spans="1:12" s="15" customFormat="1">
      <c r="A116" s="14"/>
      <c r="B116" s="14" t="s">
        <v>132</v>
      </c>
      <c r="C116" s="13">
        <v>0</v>
      </c>
      <c r="D116" s="13">
        <v>0</v>
      </c>
      <c r="E116" s="13">
        <v>154976</v>
      </c>
      <c r="F116" s="13">
        <v>195806</v>
      </c>
      <c r="G116" s="13">
        <f t="shared" ref="G116:L116" si="162">G115</f>
        <v>350782</v>
      </c>
      <c r="H116" s="23" t="s">
        <v>86</v>
      </c>
      <c r="I116" s="23" t="s">
        <v>86</v>
      </c>
      <c r="J116" s="23">
        <v>239.54623655913977</v>
      </c>
      <c r="K116" s="23">
        <v>302.65712365591395</v>
      </c>
      <c r="L116" s="23">
        <f t="shared" si="162"/>
        <v>542.20336021505375</v>
      </c>
    </row>
    <row r="117" spans="1:12" s="15" customFormat="1">
      <c r="A117" s="12">
        <v>56</v>
      </c>
      <c r="B117" s="34" t="s">
        <v>62</v>
      </c>
      <c r="C117" s="8">
        <v>1040705</v>
      </c>
      <c r="D117" s="8">
        <v>0</v>
      </c>
      <c r="E117" s="8">
        <v>4828051</v>
      </c>
      <c r="F117" s="8">
        <v>1164936</v>
      </c>
      <c r="G117" s="8">
        <f t="shared" ref="G117" si="163">SUM(C117:F117)</f>
        <v>7033692</v>
      </c>
      <c r="H117" s="9">
        <v>1608.6165994623655</v>
      </c>
      <c r="I117" s="9" t="s">
        <v>86</v>
      </c>
      <c r="J117" s="9">
        <v>7462.7132392473104</v>
      </c>
      <c r="K117" s="9">
        <v>1800.640322580645</v>
      </c>
      <c r="L117" s="9">
        <f t="shared" ref="L117" si="164">SUM(H117:K117)</f>
        <v>10871.970161290321</v>
      </c>
    </row>
    <row r="118" spans="1:12" s="15" customFormat="1">
      <c r="A118" s="14"/>
      <c r="B118" s="14" t="s">
        <v>76</v>
      </c>
      <c r="C118" s="13">
        <v>1040705</v>
      </c>
      <c r="D118" s="13">
        <v>0</v>
      </c>
      <c r="E118" s="13">
        <v>4828051</v>
      </c>
      <c r="F118" s="13">
        <v>1164936</v>
      </c>
      <c r="G118" s="13">
        <f t="shared" ref="G118:L118" si="165">G117</f>
        <v>7033692</v>
      </c>
      <c r="H118" s="23">
        <v>1608.6165994623655</v>
      </c>
      <c r="I118" s="23" t="s">
        <v>86</v>
      </c>
      <c r="J118" s="23">
        <v>7462.7132392473104</v>
      </c>
      <c r="K118" s="23">
        <v>1800.640322580645</v>
      </c>
      <c r="L118" s="23">
        <f t="shared" si="165"/>
        <v>10871.970161290321</v>
      </c>
    </row>
    <row r="119" spans="1:12" s="15" customFormat="1" ht="14.25" customHeight="1">
      <c r="A119" s="12">
        <v>57</v>
      </c>
      <c r="B119" s="34" t="s">
        <v>63</v>
      </c>
      <c r="C119" s="8">
        <v>754671</v>
      </c>
      <c r="D119" s="8">
        <v>0</v>
      </c>
      <c r="E119" s="8">
        <v>3409089</v>
      </c>
      <c r="F119" s="8">
        <v>3246835</v>
      </c>
      <c r="G119" s="8">
        <f t="shared" ref="G119" si="166">SUM(C119:F119)</f>
        <v>7410595</v>
      </c>
      <c r="H119" s="9">
        <v>1166.4941532258065</v>
      </c>
      <c r="I119" s="9" t="s">
        <v>86</v>
      </c>
      <c r="J119" s="9">
        <v>5269.4252016129021</v>
      </c>
      <c r="K119" s="9">
        <v>5018.6293682795695</v>
      </c>
      <c r="L119" s="9">
        <f t="shared" ref="L119" si="167">SUM(H119:K119)</f>
        <v>11454.548723118278</v>
      </c>
    </row>
    <row r="120" spans="1:12" s="15" customFormat="1">
      <c r="A120" s="14"/>
      <c r="B120" s="14" t="s">
        <v>85</v>
      </c>
      <c r="C120" s="13">
        <v>754671</v>
      </c>
      <c r="D120" s="13">
        <v>0</v>
      </c>
      <c r="E120" s="13">
        <v>3409089</v>
      </c>
      <c r="F120" s="13">
        <v>3246835</v>
      </c>
      <c r="G120" s="13">
        <f t="shared" ref="G120:L120" si="168">G119</f>
        <v>7410595</v>
      </c>
      <c r="H120" s="23">
        <v>1166.4941532258065</v>
      </c>
      <c r="I120" s="23" t="s">
        <v>86</v>
      </c>
      <c r="J120" s="23">
        <v>5269.4252016129021</v>
      </c>
      <c r="K120" s="23">
        <v>5018.6293682795695</v>
      </c>
      <c r="L120" s="23">
        <f t="shared" si="168"/>
        <v>11454.548723118278</v>
      </c>
    </row>
    <row r="121" spans="1:12" s="15" customFormat="1">
      <c r="A121" s="12">
        <v>58</v>
      </c>
      <c r="B121" s="34" t="s">
        <v>64</v>
      </c>
      <c r="C121" s="8">
        <v>788278</v>
      </c>
      <c r="D121" s="8">
        <v>0</v>
      </c>
      <c r="E121" s="8">
        <v>1996898</v>
      </c>
      <c r="F121" s="8">
        <v>1834466</v>
      </c>
      <c r="G121" s="8">
        <f t="shared" ref="G121" si="169">SUM(C121:F121)</f>
        <v>4619642</v>
      </c>
      <c r="H121" s="9">
        <v>1218.4404569892472</v>
      </c>
      <c r="I121" s="9" t="s">
        <v>86</v>
      </c>
      <c r="J121" s="9">
        <v>3086.6030913978493</v>
      </c>
      <c r="K121" s="9">
        <v>2835.5321236559139</v>
      </c>
      <c r="L121" s="9">
        <f t="shared" ref="L121" si="170">SUM(H121:K121)</f>
        <v>7140.5756720430109</v>
      </c>
    </row>
    <row r="122" spans="1:12" s="15" customFormat="1">
      <c r="A122" s="14"/>
      <c r="B122" s="14" t="s">
        <v>133</v>
      </c>
      <c r="C122" s="13">
        <v>788278</v>
      </c>
      <c r="D122" s="13">
        <v>0</v>
      </c>
      <c r="E122" s="13">
        <v>1996898</v>
      </c>
      <c r="F122" s="13">
        <v>1834466</v>
      </c>
      <c r="G122" s="13">
        <f t="shared" ref="G122:L122" si="171">G121</f>
        <v>4619642</v>
      </c>
      <c r="H122" s="23">
        <v>1218.4404569892472</v>
      </c>
      <c r="I122" s="23" t="s">
        <v>86</v>
      </c>
      <c r="J122" s="23">
        <v>3086.6030913978493</v>
      </c>
      <c r="K122" s="23">
        <v>2835.5321236559139</v>
      </c>
      <c r="L122" s="23">
        <f t="shared" si="171"/>
        <v>7140.5756720430109</v>
      </c>
    </row>
    <row r="123" spans="1:12" s="15" customFormat="1">
      <c r="A123" s="12">
        <v>59</v>
      </c>
      <c r="B123" s="34" t="s">
        <v>65</v>
      </c>
      <c r="C123" s="8">
        <v>134319</v>
      </c>
      <c r="D123" s="8">
        <v>0</v>
      </c>
      <c r="E123" s="8">
        <v>1878677</v>
      </c>
      <c r="F123" s="8">
        <v>846475</v>
      </c>
      <c r="G123" s="8">
        <f t="shared" ref="G123" si="172">SUM(C123:F123)</f>
        <v>2859471</v>
      </c>
      <c r="H123" s="9">
        <v>207.61673387096772</v>
      </c>
      <c r="I123" s="9" t="s">
        <v>86</v>
      </c>
      <c r="J123" s="9">
        <v>2903.8690188172041</v>
      </c>
      <c r="K123" s="9">
        <v>1308.3954973118277</v>
      </c>
      <c r="L123" s="9">
        <f t="shared" ref="L123" si="173">SUM(H123:K123)</f>
        <v>4419.8812499999995</v>
      </c>
    </row>
    <row r="124" spans="1:12" s="15" customFormat="1">
      <c r="A124" s="14"/>
      <c r="B124" s="14" t="s">
        <v>134</v>
      </c>
      <c r="C124" s="13">
        <v>134319</v>
      </c>
      <c r="D124" s="13">
        <v>0</v>
      </c>
      <c r="E124" s="13">
        <v>1878677</v>
      </c>
      <c r="F124" s="13">
        <v>846475</v>
      </c>
      <c r="G124" s="13">
        <f t="shared" ref="G124:L124" si="174">G123</f>
        <v>2859471</v>
      </c>
      <c r="H124" s="23">
        <v>207.61673387096772</v>
      </c>
      <c r="I124" s="23" t="s">
        <v>86</v>
      </c>
      <c r="J124" s="23">
        <v>2903.8690188172041</v>
      </c>
      <c r="K124" s="23">
        <v>1308.3954973118277</v>
      </c>
      <c r="L124" s="23">
        <f t="shared" si="174"/>
        <v>4419.8812499999995</v>
      </c>
    </row>
    <row r="125" spans="1:12" s="15" customFormat="1">
      <c r="A125" s="10">
        <v>60</v>
      </c>
      <c r="B125" s="17" t="s">
        <v>141</v>
      </c>
      <c r="C125" s="8">
        <v>0</v>
      </c>
      <c r="D125" s="8">
        <v>0</v>
      </c>
      <c r="E125" s="8">
        <v>248395</v>
      </c>
      <c r="F125" s="8">
        <v>218918</v>
      </c>
      <c r="G125" s="8">
        <f t="shared" ref="G125" si="175">SUM(C125:F125)</f>
        <v>467313</v>
      </c>
      <c r="H125" s="9" t="s">
        <v>86</v>
      </c>
      <c r="I125" s="9" t="s">
        <v>86</v>
      </c>
      <c r="J125" s="9">
        <v>383.94388440860212</v>
      </c>
      <c r="K125" s="9">
        <v>338.38131720430107</v>
      </c>
      <c r="L125" s="9">
        <f t="shared" ref="L125" si="176">SUM(H125:K125)</f>
        <v>722.32520161290313</v>
      </c>
    </row>
    <row r="126" spans="1:12" s="15" customFormat="1">
      <c r="A126" s="14"/>
      <c r="B126" s="14" t="s">
        <v>142</v>
      </c>
      <c r="C126" s="13">
        <v>0</v>
      </c>
      <c r="D126" s="13">
        <v>0</v>
      </c>
      <c r="E126" s="13">
        <v>248395</v>
      </c>
      <c r="F126" s="13">
        <v>218918</v>
      </c>
      <c r="G126" s="13">
        <f t="shared" ref="G126:L126" si="177">G125</f>
        <v>467313</v>
      </c>
      <c r="H126" s="23" t="s">
        <v>86</v>
      </c>
      <c r="I126" s="23" t="s">
        <v>86</v>
      </c>
      <c r="J126" s="23">
        <v>383.94388440860212</v>
      </c>
      <c r="K126" s="23">
        <v>338.38131720430107</v>
      </c>
      <c r="L126" s="23">
        <f t="shared" si="177"/>
        <v>722.32520161290313</v>
      </c>
    </row>
    <row r="127" spans="1:12" s="15" customFormat="1">
      <c r="A127" s="10">
        <v>61</v>
      </c>
      <c r="B127" s="17" t="s">
        <v>66</v>
      </c>
      <c r="C127" s="8">
        <v>5329</v>
      </c>
      <c r="D127" s="8">
        <v>50539</v>
      </c>
      <c r="E127" s="8">
        <v>3489655</v>
      </c>
      <c r="F127" s="8">
        <v>966390</v>
      </c>
      <c r="G127" s="8">
        <f t="shared" ref="G127" si="178">SUM(C127:F127)</f>
        <v>4511913</v>
      </c>
      <c r="H127" s="9">
        <v>8.2370295698924725</v>
      </c>
      <c r="I127" s="9">
        <v>78.118077956989239</v>
      </c>
      <c r="J127" s="9">
        <v>5393.9559811827949</v>
      </c>
      <c r="K127" s="9">
        <v>1493.7479838709678</v>
      </c>
      <c r="L127" s="9">
        <f t="shared" ref="L127" si="179">SUM(H127:K127)</f>
        <v>6974.0590725806442</v>
      </c>
    </row>
    <row r="128" spans="1:12" s="15" customFormat="1">
      <c r="A128" s="14"/>
      <c r="B128" s="14" t="s">
        <v>85</v>
      </c>
      <c r="C128" s="13">
        <v>5329</v>
      </c>
      <c r="D128" s="13">
        <v>50539</v>
      </c>
      <c r="E128" s="13">
        <v>3489655</v>
      </c>
      <c r="F128" s="13">
        <v>966390</v>
      </c>
      <c r="G128" s="13">
        <f t="shared" ref="G128:L128" si="180">G127</f>
        <v>4511913</v>
      </c>
      <c r="H128" s="23">
        <v>8.2370295698924725</v>
      </c>
      <c r="I128" s="23">
        <v>78.118077956989239</v>
      </c>
      <c r="J128" s="23">
        <v>5393.9559811827949</v>
      </c>
      <c r="K128" s="23">
        <v>1493.7479838709678</v>
      </c>
      <c r="L128" s="23">
        <f t="shared" si="180"/>
        <v>6974.0590725806442</v>
      </c>
    </row>
    <row r="129" spans="1:12" s="15" customFormat="1">
      <c r="A129" s="27">
        <v>62</v>
      </c>
      <c r="B129" s="28" t="s">
        <v>67</v>
      </c>
      <c r="C129" s="8">
        <v>983161</v>
      </c>
      <c r="D129" s="8">
        <v>0</v>
      </c>
      <c r="E129" s="8">
        <v>3906294</v>
      </c>
      <c r="F129" s="8">
        <v>2746563</v>
      </c>
      <c r="G129" s="8">
        <f t="shared" ref="G129" si="181">SUM(C129:F129)</f>
        <v>7636018</v>
      </c>
      <c r="H129" s="9">
        <v>1519.6709005376342</v>
      </c>
      <c r="I129" s="9" t="s">
        <v>86</v>
      </c>
      <c r="J129" s="9">
        <v>6037.9544354838708</v>
      </c>
      <c r="K129" s="9">
        <v>4245.359475806451</v>
      </c>
      <c r="L129" s="9">
        <f t="shared" ref="L129" si="182">SUM(H129:K129)</f>
        <v>11802.984811827955</v>
      </c>
    </row>
    <row r="130" spans="1:12" s="15" customFormat="1">
      <c r="A130" s="38"/>
      <c r="B130" s="39" t="s">
        <v>135</v>
      </c>
      <c r="C130" s="13">
        <v>983161</v>
      </c>
      <c r="D130" s="13">
        <v>0</v>
      </c>
      <c r="E130" s="13">
        <v>3906294</v>
      </c>
      <c r="F130" s="13">
        <v>2746563</v>
      </c>
      <c r="G130" s="13">
        <f t="shared" ref="G130:L130" si="183">G129</f>
        <v>7636018</v>
      </c>
      <c r="H130" s="23">
        <v>1519.6709005376342</v>
      </c>
      <c r="I130" s="23" t="s">
        <v>86</v>
      </c>
      <c r="J130" s="23">
        <v>6037.9544354838708</v>
      </c>
      <c r="K130" s="23">
        <v>4245.359475806451</v>
      </c>
      <c r="L130" s="23">
        <f t="shared" si="183"/>
        <v>11802.984811827955</v>
      </c>
    </row>
    <row r="131" spans="1:12" s="15" customFormat="1">
      <c r="A131" s="18">
        <v>63</v>
      </c>
      <c r="B131" s="19" t="s">
        <v>68</v>
      </c>
      <c r="C131" s="8">
        <v>657423</v>
      </c>
      <c r="D131" s="8">
        <v>0</v>
      </c>
      <c r="E131" s="8">
        <v>870774</v>
      </c>
      <c r="F131" s="8">
        <v>754304</v>
      </c>
      <c r="G131" s="8">
        <f t="shared" ref="G131" si="184">SUM(C131:F131)</f>
        <v>2282501</v>
      </c>
      <c r="H131" s="9">
        <v>1016.1780241935483</v>
      </c>
      <c r="I131" s="9" t="s">
        <v>86</v>
      </c>
      <c r="J131" s="9">
        <v>1345.9544354838711</v>
      </c>
      <c r="K131" s="9">
        <v>1165.9268817204299</v>
      </c>
      <c r="L131" s="9">
        <f t="shared" ref="L131" si="185">SUM(H131:K131)</f>
        <v>3528.0593413978495</v>
      </c>
    </row>
    <row r="132" spans="1:12" s="15" customFormat="1" ht="15.75" customHeight="1">
      <c r="A132" s="40"/>
      <c r="B132" s="41" t="s">
        <v>136</v>
      </c>
      <c r="C132" s="13">
        <v>657423</v>
      </c>
      <c r="D132" s="13">
        <v>0</v>
      </c>
      <c r="E132" s="13">
        <v>870774</v>
      </c>
      <c r="F132" s="13">
        <v>754304</v>
      </c>
      <c r="G132" s="13">
        <f t="shared" ref="G132:L132" si="186">G131</f>
        <v>2282501</v>
      </c>
      <c r="H132" s="23">
        <v>1016.1780241935483</v>
      </c>
      <c r="I132" s="23" t="s">
        <v>86</v>
      </c>
      <c r="J132" s="23">
        <v>1345.9544354838711</v>
      </c>
      <c r="K132" s="23">
        <v>1165.9268817204299</v>
      </c>
      <c r="L132" s="23">
        <f t="shared" si="186"/>
        <v>3528.0593413978495</v>
      </c>
    </row>
    <row r="133" spans="1:12" s="15" customFormat="1">
      <c r="A133" s="20">
        <v>64</v>
      </c>
      <c r="B133" s="17" t="s">
        <v>143</v>
      </c>
      <c r="C133" s="8">
        <v>0</v>
      </c>
      <c r="D133" s="8">
        <v>0</v>
      </c>
      <c r="E133" s="8">
        <v>314696</v>
      </c>
      <c r="F133" s="8">
        <v>76862</v>
      </c>
      <c r="G133" s="8">
        <f t="shared" ref="G133" si="187">SUM(C133:F133)</f>
        <v>391558</v>
      </c>
      <c r="H133" s="9" t="s">
        <v>86</v>
      </c>
      <c r="I133" s="9" t="s">
        <v>86</v>
      </c>
      <c r="J133" s="9">
        <v>486.42526881720431</v>
      </c>
      <c r="K133" s="9">
        <v>118.80551075268816</v>
      </c>
      <c r="L133" s="9">
        <f t="shared" ref="L133" si="188">SUM(H133:K133)</f>
        <v>605.23077956989243</v>
      </c>
    </row>
    <row r="134" spans="1:12" s="15" customFormat="1">
      <c r="A134" s="14"/>
      <c r="B134" s="14" t="s">
        <v>85</v>
      </c>
      <c r="C134" s="13">
        <v>0</v>
      </c>
      <c r="D134" s="13">
        <v>0</v>
      </c>
      <c r="E134" s="13">
        <v>314696</v>
      </c>
      <c r="F134" s="13">
        <v>76862</v>
      </c>
      <c r="G134" s="13">
        <f t="shared" ref="G134:L134" si="189">G133</f>
        <v>391558</v>
      </c>
      <c r="H134" s="23" t="s">
        <v>86</v>
      </c>
      <c r="I134" s="23" t="s">
        <v>86</v>
      </c>
      <c r="J134" s="23">
        <v>486.42526881720431</v>
      </c>
      <c r="K134" s="23">
        <v>118.80551075268816</v>
      </c>
      <c r="L134" s="23">
        <f t="shared" si="189"/>
        <v>605.23077956989243</v>
      </c>
    </row>
    <row r="135" spans="1:12" s="15" customFormat="1">
      <c r="A135" s="20">
        <v>65</v>
      </c>
      <c r="B135" s="21" t="s">
        <v>69</v>
      </c>
      <c r="C135" s="8">
        <v>1940769</v>
      </c>
      <c r="D135" s="8">
        <v>0</v>
      </c>
      <c r="E135" s="8">
        <v>2910147</v>
      </c>
      <c r="F135" s="8">
        <v>1947437</v>
      </c>
      <c r="G135" s="8">
        <f t="shared" ref="G135" si="190">SUM(C135:F135)</f>
        <v>6798353</v>
      </c>
      <c r="H135" s="9">
        <v>2999.8445564516128</v>
      </c>
      <c r="I135" s="9" t="s">
        <v>86</v>
      </c>
      <c r="J135" s="9">
        <v>4498.2110887096769</v>
      </c>
      <c r="K135" s="9">
        <v>3010.1512768817202</v>
      </c>
      <c r="L135" s="9">
        <f t="shared" ref="L135" si="191">SUM(H135:K135)</f>
        <v>10508.206922043009</v>
      </c>
    </row>
    <row r="136" spans="1:12" s="15" customFormat="1">
      <c r="A136" s="42"/>
      <c r="B136" s="43" t="s">
        <v>137</v>
      </c>
      <c r="C136" s="13">
        <v>1940769</v>
      </c>
      <c r="D136" s="13">
        <v>0</v>
      </c>
      <c r="E136" s="13">
        <v>2910147</v>
      </c>
      <c r="F136" s="13">
        <v>1947437</v>
      </c>
      <c r="G136" s="13">
        <f t="shared" ref="G136:L136" si="192">G135</f>
        <v>6798353</v>
      </c>
      <c r="H136" s="23">
        <v>2999.8445564516128</v>
      </c>
      <c r="I136" s="23" t="s">
        <v>86</v>
      </c>
      <c r="J136" s="23">
        <v>4498.2110887096769</v>
      </c>
      <c r="K136" s="23">
        <v>3010.1512768817202</v>
      </c>
      <c r="L136" s="23">
        <f t="shared" si="192"/>
        <v>10508.206922043009</v>
      </c>
    </row>
    <row r="137" spans="1:12" s="15" customFormat="1">
      <c r="A137" s="29"/>
      <c r="B137" s="22" t="s">
        <v>70</v>
      </c>
      <c r="C137" s="44">
        <f>C7+C9+C11+C13+C15+C17+C19+C21+C23+C25+C27+C29+C31+C33+C35+C37+C39+C41+C43+C45+C47+C49+C51+C53+C55+C57+C59+C61+C63+C65+C67+C69+C71+C73+C79+C81+C83+C85+C87+C89+C91+C93+C95+C97+C99+C101+C103+C105+C107+C109+C111+C113+C115+C117+C119+C121+C123+C127+C129+C131+C135+C77+C75+C133+C125</f>
        <v>28729344</v>
      </c>
      <c r="D137" s="44">
        <f t="shared" ref="D137:L137" si="193">D7+D9+D11+D13+D15+D17+D19+D21+D23+D25+D27+D29+D31+D33+D35+D37+D39+D41+D43+D45+D47+D49+D51+D53+D55+D57+D59+D61+D63+D65+D67+D69+D71+D73+D79+D81+D83+D85+D87+D89+D91+D93+D95+D97+D99+D101+D103+D105+D107+D109+D111+D113+D115+D117+D119+D121+D123+D127+D129+D131+D135+D77+D75+D133+D125</f>
        <v>3308803</v>
      </c>
      <c r="E137" s="44">
        <f t="shared" si="193"/>
        <v>156389395.23000002</v>
      </c>
      <c r="F137" s="44">
        <f t="shared" si="193"/>
        <v>87357011.263999999</v>
      </c>
      <c r="G137" s="44">
        <f t="shared" si="193"/>
        <v>275784553.49400002</v>
      </c>
      <c r="H137" s="44">
        <f t="shared" si="193"/>
        <v>44406.916129032266</v>
      </c>
      <c r="I137" s="44">
        <f t="shared" si="193"/>
        <v>5114.4132392473111</v>
      </c>
      <c r="J137" s="44">
        <f t="shared" si="193"/>
        <v>241730.920046371</v>
      </c>
      <c r="K137" s="44">
        <f t="shared" si="193"/>
        <v>135027.63837849462</v>
      </c>
      <c r="L137" s="44">
        <f t="shared" si="193"/>
        <v>426279.88779314497</v>
      </c>
    </row>
    <row r="138" spans="1:12" s="15" customForma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s="15" customForma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s="15" customFormat="1">
      <c r="A140" s="1"/>
      <c r="B140" s="1"/>
      <c r="C140" s="1" t="s">
        <v>77</v>
      </c>
      <c r="D140" s="1"/>
      <c r="E140" s="1"/>
      <c r="F140" s="1"/>
      <c r="G140" s="1"/>
      <c r="H140" s="1"/>
      <c r="I140" s="1"/>
      <c r="J140" s="1"/>
      <c r="K140" s="1"/>
      <c r="L140" s="1"/>
    </row>
    <row r="141" spans="1:12" s="15" customFormat="1">
      <c r="A141" s="1"/>
      <c r="B141" s="1"/>
      <c r="C141" s="52"/>
      <c r="D141" s="52"/>
      <c r="E141" s="52"/>
      <c r="F141" s="52"/>
      <c r="G141" s="52"/>
      <c r="H141" s="52"/>
      <c r="I141" s="52"/>
      <c r="J141" s="52"/>
      <c r="K141" s="52"/>
      <c r="L141" s="52"/>
    </row>
    <row r="142" spans="1:12" s="15" customFormat="1"/>
    <row r="143" spans="1:12" s="15" customFormat="1"/>
    <row r="144" spans="1:12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pans="1:13" s="15" customFormat="1"/>
    <row r="210" spans="1:13" s="15" customFormat="1"/>
    <row r="211" spans="1:13" s="15" customFormat="1"/>
    <row r="212" spans="1:13" s="15" customFormat="1"/>
    <row r="213" spans="1:13" s="15" customFormat="1"/>
    <row r="214" spans="1:13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</row>
    <row r="215" spans="1:13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</row>
    <row r="216" spans="1:13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</row>
    <row r="217" spans="1:13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</row>
    <row r="218" spans="1:13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</row>
    <row r="219" spans="1:13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</row>
    <row r="220" spans="1:13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</row>
    <row r="221" spans="1:13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</row>
    <row r="222" spans="1:13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</row>
    <row r="223" spans="1:1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</row>
    <row r="224" spans="1:13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</row>
    <row r="225" spans="1:13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</row>
    <row r="226" spans="1:13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</row>
    <row r="228" spans="1:13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</row>
    <row r="229" spans="1:13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</row>
    <row r="230" spans="1:13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</row>
    <row r="231" spans="1:13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</row>
    <row r="232" spans="1:13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</row>
    <row r="233" spans="1:1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</row>
    <row r="234" spans="1:13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</row>
    <row r="235" spans="1:13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</row>
    <row r="236" spans="1:13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</row>
    <row r="237" spans="1:13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</row>
    <row r="238" spans="1:13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</row>
    <row r="239" spans="1:13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</row>
    <row r="240" spans="1:13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0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O148" sqref="O148"/>
    </sheetView>
  </sheetViews>
  <sheetFormatPr defaultColWidth="9" defaultRowHeight="15"/>
  <cols>
    <col min="1" max="1" width="4.5703125" style="1" customWidth="1"/>
    <col min="2" max="2" width="58.140625" style="1" customWidth="1"/>
    <col min="3" max="12" width="12.7109375" style="1" customWidth="1"/>
    <col min="13" max="16384" width="9" style="1"/>
  </cols>
  <sheetData>
    <row r="1" spans="1:13" ht="15.75">
      <c r="A1" s="1">
        <v>1</v>
      </c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30"/>
    </row>
    <row r="2" spans="1:13" ht="15.75">
      <c r="B2" s="58" t="s">
        <v>147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30"/>
    </row>
    <row r="3" spans="1:13">
      <c r="C3" s="2" t="s">
        <v>1</v>
      </c>
      <c r="D3" s="3"/>
      <c r="E3" s="3"/>
      <c r="F3" s="3"/>
      <c r="G3" s="3"/>
      <c r="H3" s="4"/>
      <c r="M3" s="5"/>
    </row>
    <row r="4" spans="1:13" ht="15" customHeight="1">
      <c r="A4" s="59" t="s">
        <v>2</v>
      </c>
      <c r="B4" s="60" t="s">
        <v>3</v>
      </c>
      <c r="C4" s="61" t="s">
        <v>4</v>
      </c>
      <c r="D4" s="61"/>
      <c r="E4" s="61"/>
      <c r="F4" s="61"/>
      <c r="G4" s="61"/>
      <c r="H4" s="61" t="s">
        <v>5</v>
      </c>
      <c r="I4" s="61"/>
      <c r="J4" s="61"/>
      <c r="K4" s="61"/>
      <c r="L4" s="61"/>
    </row>
    <row r="5" spans="1:13">
      <c r="A5" s="59"/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3">
      <c r="A6" s="59"/>
      <c r="B6" s="60"/>
      <c r="C6" s="31" t="s">
        <v>6</v>
      </c>
      <c r="D6" s="31" t="s">
        <v>7</v>
      </c>
      <c r="E6" s="31" t="s">
        <v>8</v>
      </c>
      <c r="F6" s="31" t="s">
        <v>9</v>
      </c>
      <c r="G6" s="51" t="s">
        <v>10</v>
      </c>
      <c r="H6" s="51" t="s">
        <v>6</v>
      </c>
      <c r="I6" s="51" t="s">
        <v>7</v>
      </c>
      <c r="J6" s="51" t="s">
        <v>8</v>
      </c>
      <c r="K6" s="51" t="s">
        <v>9</v>
      </c>
      <c r="L6" s="51" t="s">
        <v>10</v>
      </c>
    </row>
    <row r="7" spans="1:13" s="15" customFormat="1">
      <c r="A7" s="6">
        <v>1</v>
      </c>
      <c r="B7" s="7" t="s">
        <v>78</v>
      </c>
      <c r="C7" s="8">
        <v>120960</v>
      </c>
      <c r="D7" s="8">
        <v>0</v>
      </c>
      <c r="E7" s="8">
        <v>141051</v>
      </c>
      <c r="F7" s="8">
        <v>0</v>
      </c>
      <c r="G7" s="8">
        <f>SUM(C7:F7)</f>
        <v>262011</v>
      </c>
      <c r="H7" s="9">
        <v>186.96774193548387</v>
      </c>
      <c r="I7" s="9" t="s">
        <v>86</v>
      </c>
      <c r="J7" s="9">
        <v>218.02237903225804</v>
      </c>
      <c r="K7" s="9" t="s">
        <v>86</v>
      </c>
      <c r="L7" s="9">
        <f>SUM(H7:K7)</f>
        <v>404.99012096774192</v>
      </c>
    </row>
    <row r="8" spans="1:13" s="15" customFormat="1">
      <c r="A8" s="32"/>
      <c r="B8" s="33" t="s">
        <v>88</v>
      </c>
      <c r="C8" s="13">
        <v>120960</v>
      </c>
      <c r="D8" s="13">
        <v>0</v>
      </c>
      <c r="E8" s="13">
        <v>141051</v>
      </c>
      <c r="F8" s="13">
        <v>0</v>
      </c>
      <c r="G8" s="13">
        <f>G7</f>
        <v>262011</v>
      </c>
      <c r="H8" s="23">
        <v>186.96774193548387</v>
      </c>
      <c r="I8" s="23" t="s">
        <v>86</v>
      </c>
      <c r="J8" s="23">
        <v>218.02237903225804</v>
      </c>
      <c r="K8" s="23" t="s">
        <v>86</v>
      </c>
      <c r="L8" s="23">
        <f t="shared" ref="L8" si="0">L7</f>
        <v>404.99012096774192</v>
      </c>
    </row>
    <row r="9" spans="1:13" s="15" customFormat="1">
      <c r="A9" s="6">
        <v>2</v>
      </c>
      <c r="B9" s="7" t="s">
        <v>11</v>
      </c>
      <c r="C9" s="8">
        <v>821624</v>
      </c>
      <c r="D9" s="8">
        <v>154884</v>
      </c>
      <c r="E9" s="8">
        <v>2369413</v>
      </c>
      <c r="F9" s="8">
        <v>752752</v>
      </c>
      <c r="G9" s="8">
        <f t="shared" ref="G9" si="1">SUM(C9:F9)</f>
        <v>4098673</v>
      </c>
      <c r="H9" s="9">
        <v>1269.9833333333331</v>
      </c>
      <c r="I9" s="9">
        <v>239.40403225806452</v>
      </c>
      <c r="J9" s="9">
        <v>3662.3991263440857</v>
      </c>
      <c r="K9" s="9">
        <v>1163.5279569892473</v>
      </c>
      <c r="L9" s="9">
        <f t="shared" ref="L9" si="2">SUM(H9:K9)</f>
        <v>6335.3144489247306</v>
      </c>
    </row>
    <row r="10" spans="1:13" s="15" customFormat="1">
      <c r="A10" s="32"/>
      <c r="B10" s="33" t="s">
        <v>89</v>
      </c>
      <c r="C10" s="13">
        <v>120960</v>
      </c>
      <c r="D10" s="13">
        <v>0</v>
      </c>
      <c r="E10" s="13">
        <v>141051</v>
      </c>
      <c r="F10" s="13">
        <v>0</v>
      </c>
      <c r="G10" s="13">
        <f t="shared" ref="G10:L10" si="3">G8</f>
        <v>262011</v>
      </c>
      <c r="H10" s="23">
        <v>186.96774193548387</v>
      </c>
      <c r="I10" s="23" t="s">
        <v>86</v>
      </c>
      <c r="J10" s="23">
        <v>218.02237903225804</v>
      </c>
      <c r="K10" s="23" t="s">
        <v>86</v>
      </c>
      <c r="L10" s="23">
        <f t="shared" si="3"/>
        <v>404.99012096774192</v>
      </c>
    </row>
    <row r="11" spans="1:13" s="15" customFormat="1">
      <c r="A11" s="6">
        <v>3</v>
      </c>
      <c r="B11" s="11" t="s">
        <v>146</v>
      </c>
      <c r="C11" s="8">
        <v>0</v>
      </c>
      <c r="D11" s="8">
        <v>0</v>
      </c>
      <c r="E11" s="8">
        <v>51895</v>
      </c>
      <c r="F11" s="8">
        <v>572</v>
      </c>
      <c r="G11" s="8">
        <f t="shared" ref="G11" si="4">SUM(C11:F11)</f>
        <v>52467</v>
      </c>
      <c r="H11" s="9" t="s">
        <v>86</v>
      </c>
      <c r="I11" s="9" t="s">
        <v>86</v>
      </c>
      <c r="J11" s="9">
        <v>80.214045698924721</v>
      </c>
      <c r="K11" s="9">
        <v>0.88413978494623646</v>
      </c>
      <c r="L11" s="9">
        <f t="shared" ref="L11" si="5">SUM(H11:K11)</f>
        <v>81.098185483870964</v>
      </c>
    </row>
    <row r="12" spans="1:13" s="15" customFormat="1">
      <c r="A12" s="32"/>
      <c r="B12" s="14" t="s">
        <v>142</v>
      </c>
      <c r="C12" s="13">
        <v>0</v>
      </c>
      <c r="D12" s="13">
        <v>0</v>
      </c>
      <c r="E12" s="13">
        <v>51895</v>
      </c>
      <c r="F12" s="13">
        <v>572</v>
      </c>
      <c r="G12" s="13">
        <f t="shared" ref="G12:L12" si="6">G11</f>
        <v>52467</v>
      </c>
      <c r="H12" s="23" t="s">
        <v>86</v>
      </c>
      <c r="I12" s="23" t="s">
        <v>86</v>
      </c>
      <c r="J12" s="23">
        <v>80.214045698924721</v>
      </c>
      <c r="K12" s="23">
        <v>0.88413978494623646</v>
      </c>
      <c r="L12" s="23">
        <f t="shared" si="6"/>
        <v>81.098185483870964</v>
      </c>
    </row>
    <row r="13" spans="1:13" s="15" customFormat="1">
      <c r="A13" s="6">
        <v>4</v>
      </c>
      <c r="B13" s="11" t="s">
        <v>12</v>
      </c>
      <c r="C13" s="8">
        <v>0</v>
      </c>
      <c r="D13" s="8">
        <v>0</v>
      </c>
      <c r="E13" s="8">
        <v>604965</v>
      </c>
      <c r="F13" s="8">
        <v>934495</v>
      </c>
      <c r="G13" s="8">
        <f t="shared" ref="G13" si="7">SUM(C13:F13)</f>
        <v>1539460</v>
      </c>
      <c r="H13" s="9" t="s">
        <v>86</v>
      </c>
      <c r="I13" s="9" t="s">
        <v>86</v>
      </c>
      <c r="J13" s="9">
        <v>935.09374999999989</v>
      </c>
      <c r="K13" s="9">
        <v>1444.4479166666667</v>
      </c>
      <c r="L13" s="9">
        <f t="shared" ref="L13" si="8">SUM(H13:K13)</f>
        <v>2379.5416666666665</v>
      </c>
    </row>
    <row r="14" spans="1:13" s="15" customFormat="1">
      <c r="A14" s="32"/>
      <c r="B14" s="33" t="s">
        <v>90</v>
      </c>
      <c r="C14" s="13">
        <v>0</v>
      </c>
      <c r="D14" s="13">
        <v>0</v>
      </c>
      <c r="E14" s="13">
        <v>604965</v>
      </c>
      <c r="F14" s="13">
        <v>934495</v>
      </c>
      <c r="G14" s="13">
        <f t="shared" ref="G14:L14" si="9">G13</f>
        <v>1539460</v>
      </c>
      <c r="H14" s="23" t="s">
        <v>86</v>
      </c>
      <c r="I14" s="23" t="s">
        <v>86</v>
      </c>
      <c r="J14" s="23">
        <v>935.09374999999989</v>
      </c>
      <c r="K14" s="23">
        <v>1444.4479166666667</v>
      </c>
      <c r="L14" s="23">
        <f t="shared" si="9"/>
        <v>2379.5416666666665</v>
      </c>
    </row>
    <row r="15" spans="1:13" s="15" customFormat="1">
      <c r="A15" s="12">
        <v>5</v>
      </c>
      <c r="B15" s="34" t="s">
        <v>13</v>
      </c>
      <c r="C15" s="8">
        <v>15661</v>
      </c>
      <c r="D15" s="8">
        <v>0</v>
      </c>
      <c r="E15" s="8">
        <v>1645172</v>
      </c>
      <c r="F15" s="8">
        <v>2111127</v>
      </c>
      <c r="G15" s="8">
        <f t="shared" ref="G15" si="10">SUM(C15:F15)</f>
        <v>3771960</v>
      </c>
      <c r="H15" s="9">
        <v>24.207190860215054</v>
      </c>
      <c r="I15" s="9" t="s">
        <v>86</v>
      </c>
      <c r="J15" s="9">
        <v>2542.9405913978494</v>
      </c>
      <c r="K15" s="9">
        <v>3263.1667338709672</v>
      </c>
      <c r="L15" s="9">
        <f t="shared" ref="L15" si="11">SUM(H15:K15)</f>
        <v>5830.3145161290322</v>
      </c>
    </row>
    <row r="16" spans="1:13" s="15" customFormat="1">
      <c r="A16" s="33"/>
      <c r="B16" s="33" t="s">
        <v>91</v>
      </c>
      <c r="C16" s="13">
        <v>15661</v>
      </c>
      <c r="D16" s="13">
        <v>0</v>
      </c>
      <c r="E16" s="13">
        <v>1645172</v>
      </c>
      <c r="F16" s="13">
        <v>2111127</v>
      </c>
      <c r="G16" s="13">
        <f t="shared" ref="G16:L16" si="12">G15</f>
        <v>3771960</v>
      </c>
      <c r="H16" s="23">
        <v>24.207190860215054</v>
      </c>
      <c r="I16" s="23" t="s">
        <v>86</v>
      </c>
      <c r="J16" s="23">
        <v>2542.9405913978494</v>
      </c>
      <c r="K16" s="23">
        <v>3263.1667338709672</v>
      </c>
      <c r="L16" s="23">
        <f t="shared" si="12"/>
        <v>5830.3145161290322</v>
      </c>
    </row>
    <row r="17" spans="1:12" s="15" customFormat="1">
      <c r="A17" s="12">
        <v>6</v>
      </c>
      <c r="B17" s="34" t="s">
        <v>14</v>
      </c>
      <c r="C17" s="8">
        <v>796190</v>
      </c>
      <c r="D17" s="8">
        <v>7658.05</v>
      </c>
      <c r="E17" s="8">
        <v>2263486.7999999998</v>
      </c>
      <c r="F17" s="8">
        <v>1048633.73</v>
      </c>
      <c r="G17" s="8">
        <f t="shared" ref="G17" si="13">SUM(C17:F17)</f>
        <v>4115968.5799999996</v>
      </c>
      <c r="H17" s="9">
        <v>1230.6700268817203</v>
      </c>
      <c r="I17" s="9">
        <v>11.837039650537633</v>
      </c>
      <c r="J17" s="9">
        <v>3498.6691129032256</v>
      </c>
      <c r="K17" s="9">
        <v>1620.8720288978493</v>
      </c>
      <c r="L17" s="9">
        <f t="shared" ref="L17" si="14">SUM(H17:K17)</f>
        <v>6362.0482083333327</v>
      </c>
    </row>
    <row r="18" spans="1:12" s="15" customFormat="1">
      <c r="A18" s="33"/>
      <c r="B18" s="33" t="s">
        <v>92</v>
      </c>
      <c r="C18" s="13">
        <v>796190</v>
      </c>
      <c r="D18" s="13">
        <v>7658.05</v>
      </c>
      <c r="E18" s="13">
        <v>2263486.7999999998</v>
      </c>
      <c r="F18" s="13">
        <v>1048633.73</v>
      </c>
      <c r="G18" s="13">
        <f t="shared" ref="G18:L18" si="15">G17</f>
        <v>4115968.5799999996</v>
      </c>
      <c r="H18" s="23">
        <v>1230.6700268817203</v>
      </c>
      <c r="I18" s="23">
        <v>11.837039650537633</v>
      </c>
      <c r="J18" s="23">
        <v>3498.6691129032256</v>
      </c>
      <c r="K18" s="23">
        <v>1620.8720288978493</v>
      </c>
      <c r="L18" s="23">
        <f t="shared" si="15"/>
        <v>6362.0482083333327</v>
      </c>
    </row>
    <row r="19" spans="1:12" s="15" customFormat="1" ht="15" customHeight="1">
      <c r="A19" s="12">
        <v>7</v>
      </c>
      <c r="B19" s="34" t="s">
        <v>15</v>
      </c>
      <c r="C19" s="8">
        <v>368900</v>
      </c>
      <c r="D19" s="8">
        <v>212567</v>
      </c>
      <c r="E19" s="8">
        <v>6783100</v>
      </c>
      <c r="F19" s="8">
        <v>3061416</v>
      </c>
      <c r="G19" s="8">
        <f t="shared" ref="G19" si="16">SUM(C19:F19)</f>
        <v>10425983</v>
      </c>
      <c r="H19" s="9">
        <v>570.20833333333326</v>
      </c>
      <c r="I19" s="9">
        <v>328.5645833333333</v>
      </c>
      <c r="J19" s="9">
        <v>10484.630376344086</v>
      </c>
      <c r="K19" s="9">
        <v>4732.0274193548385</v>
      </c>
      <c r="L19" s="9">
        <f t="shared" ref="L19" si="17">SUM(H19:K19)</f>
        <v>16115.430712365593</v>
      </c>
    </row>
    <row r="20" spans="1:12" s="15" customFormat="1">
      <c r="A20" s="33"/>
      <c r="B20" s="33" t="s">
        <v>93</v>
      </c>
      <c r="C20" s="13">
        <v>368900</v>
      </c>
      <c r="D20" s="13">
        <v>212567</v>
      </c>
      <c r="E20" s="13">
        <v>6783100</v>
      </c>
      <c r="F20" s="13">
        <v>3061416</v>
      </c>
      <c r="G20" s="13">
        <f t="shared" ref="G20:L20" si="18">G19</f>
        <v>10425983</v>
      </c>
      <c r="H20" s="23">
        <v>570.20833333333326</v>
      </c>
      <c r="I20" s="23">
        <v>328.5645833333333</v>
      </c>
      <c r="J20" s="23">
        <v>10484.630376344086</v>
      </c>
      <c r="K20" s="23">
        <v>4732.0274193548385</v>
      </c>
      <c r="L20" s="23">
        <f t="shared" si="18"/>
        <v>16115.430712365593</v>
      </c>
    </row>
    <row r="21" spans="1:12" s="15" customFormat="1">
      <c r="A21" s="12">
        <v>8</v>
      </c>
      <c r="B21" s="34" t="s">
        <v>16</v>
      </c>
      <c r="C21" s="8">
        <v>0</v>
      </c>
      <c r="D21" s="8">
        <v>0</v>
      </c>
      <c r="E21" s="8">
        <v>1629915</v>
      </c>
      <c r="F21" s="8">
        <v>1312766</v>
      </c>
      <c r="G21" s="8">
        <f t="shared" ref="G21" si="19">SUM(C21:F21)</f>
        <v>2942681</v>
      </c>
      <c r="H21" s="9" t="s">
        <v>86</v>
      </c>
      <c r="I21" s="9" t="s">
        <v>86</v>
      </c>
      <c r="J21" s="9">
        <v>2519.3578629032259</v>
      </c>
      <c r="K21" s="9">
        <v>2029.1409946236558</v>
      </c>
      <c r="L21" s="9">
        <f t="shared" ref="L21" si="20">SUM(H21:K21)</f>
        <v>4548.4988575268817</v>
      </c>
    </row>
    <row r="22" spans="1:12" s="15" customFormat="1">
      <c r="A22" s="33"/>
      <c r="B22" s="33" t="s">
        <v>94</v>
      </c>
      <c r="C22" s="13">
        <v>0</v>
      </c>
      <c r="D22" s="13">
        <v>0</v>
      </c>
      <c r="E22" s="13">
        <v>1629915</v>
      </c>
      <c r="F22" s="13">
        <v>1312766</v>
      </c>
      <c r="G22" s="13">
        <f t="shared" ref="G22:L22" si="21">G21</f>
        <v>2942681</v>
      </c>
      <c r="H22" s="23" t="s">
        <v>86</v>
      </c>
      <c r="I22" s="23" t="s">
        <v>86</v>
      </c>
      <c r="J22" s="23">
        <v>2519.3578629032259</v>
      </c>
      <c r="K22" s="23">
        <v>2029.1409946236558</v>
      </c>
      <c r="L22" s="23">
        <f t="shared" si="21"/>
        <v>4548.4988575268817</v>
      </c>
    </row>
    <row r="23" spans="1:12" s="15" customFormat="1">
      <c r="A23" s="12">
        <v>9</v>
      </c>
      <c r="B23" s="34" t="s">
        <v>17</v>
      </c>
      <c r="C23" s="8">
        <v>1099249</v>
      </c>
      <c r="D23" s="8">
        <v>0</v>
      </c>
      <c r="E23" s="8">
        <v>2230625</v>
      </c>
      <c r="F23" s="8">
        <v>2580568</v>
      </c>
      <c r="G23" s="8">
        <f t="shared" ref="G23" si="22">SUM(C23:F23)</f>
        <v>5910442</v>
      </c>
      <c r="H23" s="9">
        <v>1699.1079973118276</v>
      </c>
      <c r="I23" s="9" t="s">
        <v>86</v>
      </c>
      <c r="J23" s="9">
        <v>3447.8746639784945</v>
      </c>
      <c r="K23" s="9">
        <v>3988.7811827956984</v>
      </c>
      <c r="L23" s="9">
        <f t="shared" ref="L23" si="23">SUM(H23:K23)</f>
        <v>9135.763844086021</v>
      </c>
    </row>
    <row r="24" spans="1:12" s="15" customFormat="1">
      <c r="A24" s="33"/>
      <c r="B24" s="33" t="s">
        <v>95</v>
      </c>
      <c r="C24" s="13">
        <v>1099249</v>
      </c>
      <c r="D24" s="13">
        <v>0</v>
      </c>
      <c r="E24" s="13">
        <v>2230625</v>
      </c>
      <c r="F24" s="13">
        <v>2580568</v>
      </c>
      <c r="G24" s="13">
        <f t="shared" ref="G24:L24" si="24">G23</f>
        <v>5910442</v>
      </c>
      <c r="H24" s="23">
        <v>1699.1079973118276</v>
      </c>
      <c r="I24" s="23" t="s">
        <v>86</v>
      </c>
      <c r="J24" s="23">
        <v>3447.8746639784945</v>
      </c>
      <c r="K24" s="23">
        <v>3988.7811827956984</v>
      </c>
      <c r="L24" s="23">
        <f t="shared" si="24"/>
        <v>9135.763844086021</v>
      </c>
    </row>
    <row r="25" spans="1:12" s="15" customFormat="1">
      <c r="A25" s="12">
        <v>10</v>
      </c>
      <c r="B25" s="34" t="s">
        <v>18</v>
      </c>
      <c r="C25" s="8">
        <v>0</v>
      </c>
      <c r="D25" s="8">
        <v>0</v>
      </c>
      <c r="E25" s="8">
        <v>2854032</v>
      </c>
      <c r="F25" s="8">
        <v>874372</v>
      </c>
      <c r="G25" s="8">
        <f t="shared" ref="G25" si="25">SUM(C25:F25)</f>
        <v>3728404</v>
      </c>
      <c r="H25" s="9" t="s">
        <v>86</v>
      </c>
      <c r="I25" s="9" t="s">
        <v>86</v>
      </c>
      <c r="J25" s="9">
        <v>4411.4741935483871</v>
      </c>
      <c r="K25" s="9">
        <v>1351.5158602150536</v>
      </c>
      <c r="L25" s="9">
        <f t="shared" ref="L25" si="26">SUM(H25:K25)</f>
        <v>5762.9900537634403</v>
      </c>
    </row>
    <row r="26" spans="1:12" s="15" customFormat="1">
      <c r="A26" s="33"/>
      <c r="B26" s="33" t="s">
        <v>96</v>
      </c>
      <c r="C26" s="13">
        <v>0</v>
      </c>
      <c r="D26" s="13">
        <v>0</v>
      </c>
      <c r="E26" s="13">
        <v>2854032</v>
      </c>
      <c r="F26" s="13">
        <v>874372</v>
      </c>
      <c r="G26" s="13">
        <f t="shared" ref="G26:L26" si="27">G25</f>
        <v>3728404</v>
      </c>
      <c r="H26" s="23" t="s">
        <v>86</v>
      </c>
      <c r="I26" s="23" t="s">
        <v>86</v>
      </c>
      <c r="J26" s="23">
        <v>4411.4741935483871</v>
      </c>
      <c r="K26" s="23">
        <v>1351.5158602150536</v>
      </c>
      <c r="L26" s="23">
        <f t="shared" si="27"/>
        <v>5762.9900537634403</v>
      </c>
    </row>
    <row r="27" spans="1:12" s="15" customFormat="1" ht="15.75" customHeight="1">
      <c r="A27" s="12">
        <v>11</v>
      </c>
      <c r="B27" s="34" t="s">
        <v>19</v>
      </c>
      <c r="C27" s="8">
        <v>3851755</v>
      </c>
      <c r="D27" s="8">
        <v>513548</v>
      </c>
      <c r="E27" s="8">
        <v>2524532</v>
      </c>
      <c r="F27" s="8">
        <v>1446060</v>
      </c>
      <c r="G27" s="8">
        <f t="shared" ref="G27" si="28">SUM(C27:F27)</f>
        <v>8335895</v>
      </c>
      <c r="H27" s="9">
        <v>5953.6535618279559</v>
      </c>
      <c r="I27" s="9">
        <v>793.79059139784943</v>
      </c>
      <c r="J27" s="9">
        <v>3902.1663978494616</v>
      </c>
      <c r="K27" s="9">
        <v>2235.1733870967741</v>
      </c>
      <c r="L27" s="9">
        <f t="shared" ref="L27" si="29">SUM(H27:K27)</f>
        <v>12884.783938172042</v>
      </c>
    </row>
    <row r="28" spans="1:12" s="15" customFormat="1">
      <c r="A28" s="33"/>
      <c r="B28" s="33" t="s">
        <v>40</v>
      </c>
      <c r="C28" s="13">
        <v>3851755</v>
      </c>
      <c r="D28" s="13">
        <v>513548</v>
      </c>
      <c r="E28" s="13">
        <v>2524532</v>
      </c>
      <c r="F28" s="13">
        <v>1446060</v>
      </c>
      <c r="G28" s="13">
        <f t="shared" ref="G28:L28" si="30">G27</f>
        <v>8335895</v>
      </c>
      <c r="H28" s="23">
        <v>5953.6535618279559</v>
      </c>
      <c r="I28" s="23">
        <v>793.79059139784943</v>
      </c>
      <c r="J28" s="23">
        <v>3902.1663978494616</v>
      </c>
      <c r="K28" s="23">
        <v>2235.1733870967741</v>
      </c>
      <c r="L28" s="23">
        <f t="shared" si="30"/>
        <v>12884.783938172042</v>
      </c>
    </row>
    <row r="29" spans="1:12" s="15" customFormat="1">
      <c r="A29" s="12">
        <v>12</v>
      </c>
      <c r="B29" s="34" t="s">
        <v>20</v>
      </c>
      <c r="C29" s="8">
        <v>0</v>
      </c>
      <c r="D29" s="8">
        <v>50850</v>
      </c>
      <c r="E29" s="8">
        <v>1274899</v>
      </c>
      <c r="F29" s="8">
        <v>1861308</v>
      </c>
      <c r="G29" s="8">
        <f t="shared" ref="G29" si="31">SUM(C29:F29)</f>
        <v>3187057</v>
      </c>
      <c r="H29" s="9" t="s">
        <v>86</v>
      </c>
      <c r="I29" s="9">
        <v>78.598790322580641</v>
      </c>
      <c r="J29" s="9">
        <v>1970.61001344086</v>
      </c>
      <c r="K29" s="9">
        <v>2877.0217741935485</v>
      </c>
      <c r="L29" s="9">
        <f t="shared" ref="L29" si="32">SUM(H29:K29)</f>
        <v>4926.2305779569888</v>
      </c>
    </row>
    <row r="30" spans="1:12" s="15" customFormat="1">
      <c r="A30" s="33"/>
      <c r="B30" s="33" t="s">
        <v>97</v>
      </c>
      <c r="C30" s="13">
        <v>0</v>
      </c>
      <c r="D30" s="13">
        <v>50850</v>
      </c>
      <c r="E30" s="13">
        <v>1274899</v>
      </c>
      <c r="F30" s="13">
        <v>1861308</v>
      </c>
      <c r="G30" s="13">
        <f t="shared" ref="G30:L30" si="33">G29</f>
        <v>3187057</v>
      </c>
      <c r="H30" s="23" t="s">
        <v>86</v>
      </c>
      <c r="I30" s="23">
        <v>78.598790322580641</v>
      </c>
      <c r="J30" s="23">
        <v>1970.61001344086</v>
      </c>
      <c r="K30" s="23">
        <v>2877.0217741935485</v>
      </c>
      <c r="L30" s="23">
        <f t="shared" si="33"/>
        <v>4926.2305779569888</v>
      </c>
    </row>
    <row r="31" spans="1:12" s="15" customFormat="1">
      <c r="A31" s="12">
        <v>13</v>
      </c>
      <c r="B31" s="34" t="s">
        <v>21</v>
      </c>
      <c r="C31" s="8">
        <v>8743044</v>
      </c>
      <c r="D31" s="8">
        <v>1620876</v>
      </c>
      <c r="E31" s="8">
        <v>28338776</v>
      </c>
      <c r="F31" s="8">
        <v>6852949</v>
      </c>
      <c r="G31" s="8">
        <f t="shared" ref="G31" si="34">SUM(C31:F31)</f>
        <v>45555645</v>
      </c>
      <c r="H31" s="9">
        <v>13514.113709677418</v>
      </c>
      <c r="I31" s="9">
        <v>2505.3862903225804</v>
      </c>
      <c r="J31" s="9">
        <v>43803.215591397842</v>
      </c>
      <c r="K31" s="9">
        <v>10592.595900537633</v>
      </c>
      <c r="L31" s="9">
        <f t="shared" ref="L31" si="35">SUM(H31:K31)</f>
        <v>70415.31149193547</v>
      </c>
    </row>
    <row r="32" spans="1:12" s="15" customFormat="1">
      <c r="A32" s="14"/>
      <c r="B32" s="14" t="s">
        <v>98</v>
      </c>
      <c r="C32" s="13">
        <v>8743044</v>
      </c>
      <c r="D32" s="13">
        <v>1620876</v>
      </c>
      <c r="E32" s="13">
        <v>28338776</v>
      </c>
      <c r="F32" s="13">
        <v>6852949</v>
      </c>
      <c r="G32" s="13">
        <f t="shared" ref="G32:L32" si="36">G31</f>
        <v>45555645</v>
      </c>
      <c r="H32" s="23">
        <v>13514.113709677418</v>
      </c>
      <c r="I32" s="23">
        <v>2505.3862903225804</v>
      </c>
      <c r="J32" s="23">
        <v>43803.215591397842</v>
      </c>
      <c r="K32" s="23">
        <v>10592.595900537633</v>
      </c>
      <c r="L32" s="23">
        <f t="shared" si="36"/>
        <v>70415.31149193547</v>
      </c>
    </row>
    <row r="33" spans="1:12" s="15" customFormat="1">
      <c r="A33" s="12">
        <v>14</v>
      </c>
      <c r="B33" s="34" t="s">
        <v>22</v>
      </c>
      <c r="C33" s="8">
        <v>0</v>
      </c>
      <c r="D33" s="8">
        <v>0</v>
      </c>
      <c r="E33" s="8">
        <v>475716</v>
      </c>
      <c r="F33" s="8">
        <v>157357</v>
      </c>
      <c r="G33" s="8">
        <f t="shared" ref="G33" si="37">SUM(C33:F33)</f>
        <v>633073</v>
      </c>
      <c r="H33" s="9" t="s">
        <v>86</v>
      </c>
      <c r="I33" s="9" t="s">
        <v>86</v>
      </c>
      <c r="J33" s="9">
        <v>735.3137096774193</v>
      </c>
      <c r="K33" s="9">
        <v>243.22654569892472</v>
      </c>
      <c r="L33" s="9">
        <f t="shared" ref="L33" si="38">SUM(H33:K33)</f>
        <v>978.54025537634402</v>
      </c>
    </row>
    <row r="34" spans="1:12" s="15" customFormat="1" ht="14.25" customHeight="1">
      <c r="A34" s="14"/>
      <c r="B34" s="14" t="s">
        <v>84</v>
      </c>
      <c r="C34" s="13">
        <v>0</v>
      </c>
      <c r="D34" s="13">
        <v>0</v>
      </c>
      <c r="E34" s="13">
        <v>475716</v>
      </c>
      <c r="F34" s="13">
        <v>157357</v>
      </c>
      <c r="G34" s="13">
        <f t="shared" ref="G34:L34" si="39">G33</f>
        <v>633073</v>
      </c>
      <c r="H34" s="23" t="s">
        <v>86</v>
      </c>
      <c r="I34" s="23" t="s">
        <v>86</v>
      </c>
      <c r="J34" s="23">
        <v>735.3137096774193</v>
      </c>
      <c r="K34" s="23">
        <v>243.22654569892472</v>
      </c>
      <c r="L34" s="23">
        <f t="shared" si="39"/>
        <v>978.54025537634402</v>
      </c>
    </row>
    <row r="35" spans="1:12" s="15" customFormat="1" ht="14.25" customHeight="1">
      <c r="A35" s="12">
        <v>15</v>
      </c>
      <c r="B35" s="34" t="s">
        <v>23</v>
      </c>
      <c r="C35" s="8">
        <v>0</v>
      </c>
      <c r="D35" s="8">
        <v>237315</v>
      </c>
      <c r="E35" s="8">
        <v>1275307</v>
      </c>
      <c r="F35" s="8">
        <v>935529</v>
      </c>
      <c r="G35" s="8">
        <f t="shared" ref="G35" si="40">SUM(C35:F35)</f>
        <v>2448151</v>
      </c>
      <c r="H35" s="9" t="s">
        <v>86</v>
      </c>
      <c r="I35" s="9">
        <v>366.81754032258067</v>
      </c>
      <c r="J35" s="9">
        <v>1971.2406586021505</v>
      </c>
      <c r="K35" s="9">
        <v>1446.0461693548386</v>
      </c>
      <c r="L35" s="9">
        <f t="shared" ref="L35" si="41">SUM(H35:K35)</f>
        <v>3784.1043682795698</v>
      </c>
    </row>
    <row r="36" spans="1:12" s="15" customFormat="1">
      <c r="A36" s="14"/>
      <c r="B36" s="14" t="s">
        <v>99</v>
      </c>
      <c r="C36" s="13">
        <v>0</v>
      </c>
      <c r="D36" s="13">
        <v>237315</v>
      </c>
      <c r="E36" s="13">
        <v>1275307</v>
      </c>
      <c r="F36" s="13">
        <v>935529</v>
      </c>
      <c r="G36" s="13">
        <f t="shared" ref="G36:L36" si="42">G35</f>
        <v>2448151</v>
      </c>
      <c r="H36" s="23" t="s">
        <v>86</v>
      </c>
      <c r="I36" s="23">
        <v>366.81754032258067</v>
      </c>
      <c r="J36" s="23">
        <v>1971.2406586021505</v>
      </c>
      <c r="K36" s="23">
        <v>1446.0461693548386</v>
      </c>
      <c r="L36" s="23">
        <f t="shared" si="42"/>
        <v>3784.1043682795698</v>
      </c>
    </row>
    <row r="37" spans="1:12" s="15" customFormat="1">
      <c r="A37" s="12">
        <v>16</v>
      </c>
      <c r="B37" s="34" t="s">
        <v>24</v>
      </c>
      <c r="C37" s="8">
        <v>0</v>
      </c>
      <c r="D37" s="8">
        <v>0</v>
      </c>
      <c r="E37" s="8">
        <v>2937146</v>
      </c>
      <c r="F37" s="8">
        <v>858824</v>
      </c>
      <c r="G37" s="8">
        <f t="shared" ref="G37" si="43">SUM(C37:F37)</f>
        <v>3795970</v>
      </c>
      <c r="H37" s="9" t="s">
        <v>86</v>
      </c>
      <c r="I37" s="9" t="s">
        <v>86</v>
      </c>
      <c r="J37" s="9">
        <v>4539.9434139784944</v>
      </c>
      <c r="K37" s="9">
        <v>1327.4833333333331</v>
      </c>
      <c r="L37" s="9">
        <f t="shared" ref="L37" si="44">SUM(H37:K37)</f>
        <v>5867.4267473118271</v>
      </c>
    </row>
    <row r="38" spans="1:12" s="15" customFormat="1">
      <c r="A38" s="14"/>
      <c r="B38" s="14" t="s">
        <v>100</v>
      </c>
      <c r="C38" s="13">
        <v>0</v>
      </c>
      <c r="D38" s="13">
        <v>0</v>
      </c>
      <c r="E38" s="13">
        <v>2937146</v>
      </c>
      <c r="F38" s="13">
        <v>858824</v>
      </c>
      <c r="G38" s="13">
        <f t="shared" ref="G38:L38" si="45">G37</f>
        <v>3795970</v>
      </c>
      <c r="H38" s="23" t="s">
        <v>86</v>
      </c>
      <c r="I38" s="23" t="s">
        <v>86</v>
      </c>
      <c r="J38" s="23">
        <v>4539.9434139784944</v>
      </c>
      <c r="K38" s="23">
        <v>1327.4833333333331</v>
      </c>
      <c r="L38" s="23">
        <f t="shared" si="45"/>
        <v>5867.4267473118271</v>
      </c>
    </row>
    <row r="39" spans="1:12" s="15" customFormat="1">
      <c r="A39" s="25">
        <v>17</v>
      </c>
      <c r="B39" s="26" t="s">
        <v>25</v>
      </c>
      <c r="C39" s="8">
        <v>0</v>
      </c>
      <c r="D39" s="8">
        <v>0</v>
      </c>
      <c r="E39" s="8">
        <v>199246</v>
      </c>
      <c r="F39" s="8">
        <v>452905</v>
      </c>
      <c r="G39" s="8">
        <f t="shared" ref="G39" si="46">SUM(C39:F39)</f>
        <v>652151</v>
      </c>
      <c r="H39" s="9" t="s">
        <v>86</v>
      </c>
      <c r="I39" s="9" t="s">
        <v>86</v>
      </c>
      <c r="J39" s="9">
        <v>307.97432795698921</v>
      </c>
      <c r="K39" s="9">
        <v>700.05477150537627</v>
      </c>
      <c r="L39" s="9">
        <f t="shared" ref="L39" si="47">SUM(H39:K39)</f>
        <v>1008.0290994623655</v>
      </c>
    </row>
    <row r="40" spans="1:12" s="15" customFormat="1">
      <c r="A40" s="14"/>
      <c r="B40" s="14" t="s">
        <v>101</v>
      </c>
      <c r="C40" s="13">
        <v>0</v>
      </c>
      <c r="D40" s="13">
        <v>0</v>
      </c>
      <c r="E40" s="13">
        <v>199246</v>
      </c>
      <c r="F40" s="13">
        <v>452905</v>
      </c>
      <c r="G40" s="13">
        <f t="shared" ref="G40:L40" si="48">G39</f>
        <v>652151</v>
      </c>
      <c r="H40" s="23" t="s">
        <v>86</v>
      </c>
      <c r="I40" s="23" t="s">
        <v>86</v>
      </c>
      <c r="J40" s="23">
        <v>307.97432795698921</v>
      </c>
      <c r="K40" s="23">
        <v>700.05477150537627</v>
      </c>
      <c r="L40" s="23">
        <f t="shared" si="48"/>
        <v>1008.0290994623655</v>
      </c>
    </row>
    <row r="41" spans="1:12" s="15" customFormat="1">
      <c r="A41" s="12">
        <v>18</v>
      </c>
      <c r="B41" s="34" t="s">
        <v>26</v>
      </c>
      <c r="C41" s="8">
        <v>0</v>
      </c>
      <c r="D41" s="8">
        <v>0</v>
      </c>
      <c r="E41" s="8">
        <v>582550</v>
      </c>
      <c r="F41" s="8">
        <v>432187</v>
      </c>
      <c r="G41" s="8">
        <f t="shared" ref="G41" si="49">SUM(C41:F41)</f>
        <v>1014737</v>
      </c>
      <c r="H41" s="9" t="s">
        <v>86</v>
      </c>
      <c r="I41" s="9" t="s">
        <v>86</v>
      </c>
      <c r="J41" s="9">
        <v>900.44690860215042</v>
      </c>
      <c r="K41" s="9">
        <v>668.03098118279559</v>
      </c>
      <c r="L41" s="9">
        <f t="shared" ref="L41" si="50">SUM(H41:K41)</f>
        <v>1568.477889784946</v>
      </c>
    </row>
    <row r="42" spans="1:12" s="15" customFormat="1">
      <c r="A42" s="14"/>
      <c r="B42" s="33" t="s">
        <v>102</v>
      </c>
      <c r="C42" s="13">
        <v>0</v>
      </c>
      <c r="D42" s="13">
        <v>0</v>
      </c>
      <c r="E42" s="13">
        <v>582550</v>
      </c>
      <c r="F42" s="13">
        <v>432187</v>
      </c>
      <c r="G42" s="13">
        <f t="shared" ref="G42:L42" si="51">G41</f>
        <v>1014737</v>
      </c>
      <c r="H42" s="23" t="s">
        <v>86</v>
      </c>
      <c r="I42" s="23" t="s">
        <v>86</v>
      </c>
      <c r="J42" s="23">
        <v>900.44690860215042</v>
      </c>
      <c r="K42" s="23">
        <v>668.03098118279559</v>
      </c>
      <c r="L42" s="23">
        <f t="shared" si="51"/>
        <v>1568.477889784946</v>
      </c>
    </row>
    <row r="43" spans="1:12" s="15" customFormat="1">
      <c r="A43" s="12">
        <v>19</v>
      </c>
      <c r="B43" s="34" t="s">
        <v>27</v>
      </c>
      <c r="C43" s="8">
        <v>0</v>
      </c>
      <c r="D43" s="8">
        <v>0</v>
      </c>
      <c r="E43" s="8">
        <v>821871</v>
      </c>
      <c r="F43" s="8">
        <v>881231</v>
      </c>
      <c r="G43" s="8">
        <f t="shared" ref="G43" si="52">SUM(C43:F43)</f>
        <v>1703102</v>
      </c>
      <c r="H43" s="9" t="s">
        <v>86</v>
      </c>
      <c r="I43" s="9" t="s">
        <v>86</v>
      </c>
      <c r="J43" s="9">
        <v>1270.3651209677419</v>
      </c>
      <c r="K43" s="9">
        <v>1362.1178091397849</v>
      </c>
      <c r="L43" s="9">
        <f t="shared" ref="L43" si="53">SUM(H43:K43)</f>
        <v>2632.482930107527</v>
      </c>
    </row>
    <row r="44" spans="1:12" s="15" customFormat="1">
      <c r="A44" s="14"/>
      <c r="B44" s="14" t="s">
        <v>103</v>
      </c>
      <c r="C44" s="13">
        <v>0</v>
      </c>
      <c r="D44" s="13">
        <v>0</v>
      </c>
      <c r="E44" s="13">
        <v>821871</v>
      </c>
      <c r="F44" s="13">
        <v>881231</v>
      </c>
      <c r="G44" s="13">
        <f t="shared" ref="G44:L44" si="54">G43</f>
        <v>1703102</v>
      </c>
      <c r="H44" s="23" t="s">
        <v>86</v>
      </c>
      <c r="I44" s="23" t="s">
        <v>86</v>
      </c>
      <c r="J44" s="23">
        <v>1270.3651209677419</v>
      </c>
      <c r="K44" s="23">
        <v>1362.1178091397849</v>
      </c>
      <c r="L44" s="23">
        <f t="shared" si="54"/>
        <v>2632.482930107527</v>
      </c>
    </row>
    <row r="45" spans="1:12" s="15" customFormat="1">
      <c r="A45" s="12">
        <v>20</v>
      </c>
      <c r="B45" s="34" t="s">
        <v>28</v>
      </c>
      <c r="C45" s="8">
        <v>19406</v>
      </c>
      <c r="D45" s="8">
        <v>0</v>
      </c>
      <c r="E45" s="8">
        <v>4075476</v>
      </c>
      <c r="F45" s="8">
        <v>5172248</v>
      </c>
      <c r="G45" s="8">
        <f t="shared" ref="G45" si="55">SUM(C45:F45)</f>
        <v>9267130</v>
      </c>
      <c r="H45" s="9">
        <v>29.99583333333333</v>
      </c>
      <c r="I45" s="9" t="s">
        <v>86</v>
      </c>
      <c r="J45" s="9">
        <v>6299.4588709677409</v>
      </c>
      <c r="K45" s="9">
        <v>7994.7381720430103</v>
      </c>
      <c r="L45" s="9">
        <f t="shared" ref="L45" si="56">SUM(H45:K45)</f>
        <v>14324.192876344085</v>
      </c>
    </row>
    <row r="46" spans="1:12" s="15" customFormat="1">
      <c r="A46" s="14"/>
      <c r="B46" s="14" t="s">
        <v>104</v>
      </c>
      <c r="C46" s="13">
        <v>19406</v>
      </c>
      <c r="D46" s="13">
        <v>0</v>
      </c>
      <c r="E46" s="13">
        <v>4075476</v>
      </c>
      <c r="F46" s="13">
        <v>5172248</v>
      </c>
      <c r="G46" s="13">
        <f t="shared" ref="G46:L46" si="57">G45</f>
        <v>9267130</v>
      </c>
      <c r="H46" s="23">
        <v>29.99583333333333</v>
      </c>
      <c r="I46" s="23" t="s">
        <v>86</v>
      </c>
      <c r="J46" s="23">
        <v>6299.4588709677409</v>
      </c>
      <c r="K46" s="23">
        <v>7994.7381720430103</v>
      </c>
      <c r="L46" s="23">
        <f t="shared" si="57"/>
        <v>14324.192876344085</v>
      </c>
    </row>
    <row r="47" spans="1:12" s="15" customFormat="1">
      <c r="A47" s="12">
        <v>21</v>
      </c>
      <c r="B47" s="34" t="s">
        <v>29</v>
      </c>
      <c r="C47" s="8">
        <v>214137</v>
      </c>
      <c r="D47" s="8">
        <v>6672</v>
      </c>
      <c r="E47" s="8">
        <v>1626125</v>
      </c>
      <c r="F47" s="8">
        <v>983477</v>
      </c>
      <c r="G47" s="8">
        <f t="shared" ref="G47" si="58">SUM(C47:F47)</f>
        <v>2830411</v>
      </c>
      <c r="H47" s="9">
        <v>330.99133064516127</v>
      </c>
      <c r="I47" s="9">
        <v>10.312903225806449</v>
      </c>
      <c r="J47" s="9">
        <v>2513.4996639784945</v>
      </c>
      <c r="K47" s="9">
        <v>1520.1593413978494</v>
      </c>
      <c r="L47" s="9">
        <f t="shared" ref="L47" si="59">SUM(H47:K47)</f>
        <v>4374.9632392473122</v>
      </c>
    </row>
    <row r="48" spans="1:12" s="15" customFormat="1">
      <c r="A48" s="14"/>
      <c r="B48" s="14" t="s">
        <v>105</v>
      </c>
      <c r="C48" s="13">
        <v>214137</v>
      </c>
      <c r="D48" s="13">
        <v>6672</v>
      </c>
      <c r="E48" s="13">
        <v>1626125</v>
      </c>
      <c r="F48" s="13">
        <v>983477</v>
      </c>
      <c r="G48" s="13">
        <f t="shared" ref="G48:L48" si="60">G47</f>
        <v>2830411</v>
      </c>
      <c r="H48" s="23">
        <v>330.99133064516127</v>
      </c>
      <c r="I48" s="23">
        <v>10.312903225806449</v>
      </c>
      <c r="J48" s="23">
        <v>2513.4996639784945</v>
      </c>
      <c r="K48" s="23">
        <v>1520.1593413978494</v>
      </c>
      <c r="L48" s="23">
        <f t="shared" si="60"/>
        <v>4374.9632392473122</v>
      </c>
    </row>
    <row r="49" spans="1:16" s="15" customFormat="1" ht="15.75" customHeight="1">
      <c r="A49" s="12">
        <v>22</v>
      </c>
      <c r="B49" s="34" t="s">
        <v>30</v>
      </c>
      <c r="C49" s="8">
        <v>44126</v>
      </c>
      <c r="D49" s="8">
        <v>0</v>
      </c>
      <c r="E49" s="8">
        <v>12391572</v>
      </c>
      <c r="F49" s="8">
        <v>5374898</v>
      </c>
      <c r="G49" s="8">
        <f t="shared" ref="G49" si="61">SUM(C49:F49)</f>
        <v>17810596</v>
      </c>
      <c r="H49" s="9">
        <v>68.20551075268817</v>
      </c>
      <c r="I49" s="9" t="s">
        <v>86</v>
      </c>
      <c r="J49" s="9">
        <v>19153.639516129031</v>
      </c>
      <c r="K49" s="9">
        <v>8307.974059139784</v>
      </c>
      <c r="L49" s="9">
        <f t="shared" ref="L49" si="62">SUM(H49:K49)</f>
        <v>27529.819086021504</v>
      </c>
    </row>
    <row r="50" spans="1:16" s="15" customFormat="1">
      <c r="A50" s="14"/>
      <c r="B50" s="14" t="s">
        <v>106</v>
      </c>
      <c r="C50" s="13">
        <v>44126</v>
      </c>
      <c r="D50" s="13">
        <v>0</v>
      </c>
      <c r="E50" s="13">
        <v>12391572</v>
      </c>
      <c r="F50" s="13">
        <v>5374898</v>
      </c>
      <c r="G50" s="13">
        <f t="shared" ref="G50:L50" si="63">G49</f>
        <v>17810596</v>
      </c>
      <c r="H50" s="23">
        <v>68.20551075268817</v>
      </c>
      <c r="I50" s="23" t="s">
        <v>86</v>
      </c>
      <c r="J50" s="23">
        <v>19153.639516129031</v>
      </c>
      <c r="K50" s="23">
        <v>8307.974059139784</v>
      </c>
      <c r="L50" s="23">
        <f t="shared" si="63"/>
        <v>27529.819086021504</v>
      </c>
      <c r="M50" s="35"/>
    </row>
    <row r="51" spans="1:16" s="35" customFormat="1" ht="16.5" customHeight="1">
      <c r="A51" s="12">
        <v>23</v>
      </c>
      <c r="B51" s="34" t="s">
        <v>31</v>
      </c>
      <c r="C51" s="8">
        <v>0</v>
      </c>
      <c r="D51" s="8">
        <v>442836</v>
      </c>
      <c r="E51" s="8">
        <v>944310</v>
      </c>
      <c r="F51" s="8">
        <v>640682</v>
      </c>
      <c r="G51" s="8">
        <f t="shared" ref="G51" si="64">SUM(C51:F51)</f>
        <v>2027828</v>
      </c>
      <c r="H51" s="9" t="s">
        <v>86</v>
      </c>
      <c r="I51" s="9">
        <v>684.49112903225807</v>
      </c>
      <c r="J51" s="9">
        <v>1459.6189516129032</v>
      </c>
      <c r="K51" s="9">
        <v>990.30147849462355</v>
      </c>
      <c r="L51" s="9">
        <f t="shared" ref="L51" si="65">SUM(H51:K51)</f>
        <v>3134.4115591397849</v>
      </c>
      <c r="M51" s="15"/>
      <c r="P51" s="36"/>
    </row>
    <row r="52" spans="1:16" s="15" customFormat="1">
      <c r="A52" s="14"/>
      <c r="B52" s="14" t="s">
        <v>107</v>
      </c>
      <c r="C52" s="13">
        <v>0</v>
      </c>
      <c r="D52" s="13">
        <v>442836</v>
      </c>
      <c r="E52" s="13">
        <v>944310</v>
      </c>
      <c r="F52" s="13">
        <v>640682</v>
      </c>
      <c r="G52" s="13">
        <f t="shared" ref="G52:L52" si="66">G51</f>
        <v>2027828</v>
      </c>
      <c r="H52" s="23" t="s">
        <v>86</v>
      </c>
      <c r="I52" s="23">
        <v>684.49112903225807</v>
      </c>
      <c r="J52" s="23">
        <v>1459.6189516129032</v>
      </c>
      <c r="K52" s="23">
        <v>990.30147849462355</v>
      </c>
      <c r="L52" s="23">
        <f t="shared" si="66"/>
        <v>3134.4115591397849</v>
      </c>
    </row>
    <row r="53" spans="1:16" s="15" customFormat="1">
      <c r="A53" s="10">
        <v>24</v>
      </c>
      <c r="B53" s="11" t="s">
        <v>32</v>
      </c>
      <c r="C53" s="8">
        <v>60144</v>
      </c>
      <c r="D53" s="8">
        <v>0</v>
      </c>
      <c r="E53" s="8">
        <v>2569259</v>
      </c>
      <c r="F53" s="8">
        <v>932067</v>
      </c>
      <c r="G53" s="8">
        <f t="shared" ref="G53" si="67">SUM(C53:F53)</f>
        <v>3561470</v>
      </c>
      <c r="H53" s="9">
        <v>92.964516129032262</v>
      </c>
      <c r="I53" s="9" t="s">
        <v>86</v>
      </c>
      <c r="J53" s="9">
        <v>3971.3008736559136</v>
      </c>
      <c r="K53" s="9">
        <v>1440.6949596774193</v>
      </c>
      <c r="L53" s="9">
        <f t="shared" ref="L53" si="68">SUM(H53:K53)</f>
        <v>5504.9603494623652</v>
      </c>
    </row>
    <row r="54" spans="1:16" s="15" customFormat="1">
      <c r="A54" s="14"/>
      <c r="B54" s="14" t="s">
        <v>108</v>
      </c>
      <c r="C54" s="13">
        <v>60144</v>
      </c>
      <c r="D54" s="13">
        <v>0</v>
      </c>
      <c r="E54" s="13">
        <v>2569259</v>
      </c>
      <c r="F54" s="13">
        <v>932067</v>
      </c>
      <c r="G54" s="13">
        <f t="shared" ref="G54:L54" si="69">G53</f>
        <v>3561470</v>
      </c>
      <c r="H54" s="23">
        <v>92.964516129032262</v>
      </c>
      <c r="I54" s="23" t="s">
        <v>86</v>
      </c>
      <c r="J54" s="23">
        <v>3971.3008736559136</v>
      </c>
      <c r="K54" s="23">
        <v>1440.6949596774193</v>
      </c>
      <c r="L54" s="23">
        <f t="shared" si="69"/>
        <v>5504.9603494623652</v>
      </c>
    </row>
    <row r="55" spans="1:16" s="15" customFormat="1">
      <c r="A55" s="12">
        <v>25</v>
      </c>
      <c r="B55" s="34" t="s">
        <v>33</v>
      </c>
      <c r="C55" s="8">
        <v>947881</v>
      </c>
      <c r="D55" s="8">
        <v>1692</v>
      </c>
      <c r="E55" s="8">
        <v>587568</v>
      </c>
      <c r="F55" s="8">
        <v>776429</v>
      </c>
      <c r="G55" s="8">
        <f t="shared" ref="G55" si="70">SUM(C55:F55)</f>
        <v>2313570</v>
      </c>
      <c r="H55" s="9">
        <v>1465.1386424731184</v>
      </c>
      <c r="I55" s="9">
        <v>2.6153225806451612</v>
      </c>
      <c r="J55" s="9">
        <v>908.20322580645154</v>
      </c>
      <c r="K55" s="9">
        <v>1200.1254704301075</v>
      </c>
      <c r="L55" s="9">
        <f t="shared" ref="L55" si="71">SUM(H55:K55)</f>
        <v>3576.0826612903229</v>
      </c>
    </row>
    <row r="56" spans="1:16" s="15" customFormat="1">
      <c r="A56" s="14"/>
      <c r="B56" s="14" t="s">
        <v>109</v>
      </c>
      <c r="C56" s="13">
        <v>947881</v>
      </c>
      <c r="D56" s="13">
        <v>1692</v>
      </c>
      <c r="E56" s="13">
        <v>587568</v>
      </c>
      <c r="F56" s="13">
        <v>776429</v>
      </c>
      <c r="G56" s="13">
        <f t="shared" ref="G56:L56" si="72">G55</f>
        <v>2313570</v>
      </c>
      <c r="H56" s="23">
        <v>1465.1386424731184</v>
      </c>
      <c r="I56" s="23">
        <v>2.6153225806451612</v>
      </c>
      <c r="J56" s="23">
        <v>908.20322580645154</v>
      </c>
      <c r="K56" s="23">
        <v>1200.1254704301075</v>
      </c>
      <c r="L56" s="23">
        <f t="shared" si="72"/>
        <v>3576.0826612903229</v>
      </c>
    </row>
    <row r="57" spans="1:16" s="15" customFormat="1">
      <c r="A57" s="12">
        <v>26</v>
      </c>
      <c r="B57" s="34" t="s">
        <v>34</v>
      </c>
      <c r="C57" s="8">
        <v>12983</v>
      </c>
      <c r="D57" s="8">
        <v>0</v>
      </c>
      <c r="E57" s="8">
        <v>1363083</v>
      </c>
      <c r="F57" s="8">
        <v>1176182</v>
      </c>
      <c r="G57" s="8">
        <f t="shared" ref="G57" si="73">SUM(C57:F57)</f>
        <v>2552248</v>
      </c>
      <c r="H57" s="9">
        <v>20.067809139784945</v>
      </c>
      <c r="I57" s="9" t="s">
        <v>86</v>
      </c>
      <c r="J57" s="9">
        <v>2106.9159274193548</v>
      </c>
      <c r="K57" s="9">
        <v>1818.0232526881721</v>
      </c>
      <c r="L57" s="9">
        <f t="shared" ref="L57" si="74">SUM(H57:K57)</f>
        <v>3945.006989247312</v>
      </c>
    </row>
    <row r="58" spans="1:16" s="15" customFormat="1">
      <c r="A58" s="14"/>
      <c r="B58" s="14" t="s">
        <v>71</v>
      </c>
      <c r="C58" s="13">
        <v>12983</v>
      </c>
      <c r="D58" s="13">
        <v>0</v>
      </c>
      <c r="E58" s="13">
        <v>1363083</v>
      </c>
      <c r="F58" s="13">
        <v>1176182</v>
      </c>
      <c r="G58" s="13">
        <f t="shared" ref="G58:L58" si="75">G57</f>
        <v>2552248</v>
      </c>
      <c r="H58" s="23">
        <v>20.067809139784945</v>
      </c>
      <c r="I58" s="23" t="s">
        <v>86</v>
      </c>
      <c r="J58" s="23">
        <v>2106.9159274193548</v>
      </c>
      <c r="K58" s="23">
        <v>1818.0232526881721</v>
      </c>
      <c r="L58" s="23">
        <f t="shared" si="75"/>
        <v>3945.006989247312</v>
      </c>
    </row>
    <row r="59" spans="1:16" s="15" customFormat="1" ht="14.25" customHeight="1">
      <c r="A59" s="12">
        <v>27</v>
      </c>
      <c r="B59" s="34" t="s">
        <v>35</v>
      </c>
      <c r="C59" s="8">
        <v>333887</v>
      </c>
      <c r="D59" s="8">
        <v>0</v>
      </c>
      <c r="E59" s="8">
        <v>2462196</v>
      </c>
      <c r="F59" s="8">
        <v>1230556</v>
      </c>
      <c r="G59" s="8">
        <f t="shared" ref="G59" si="76">SUM(C59:F59)</f>
        <v>4026639</v>
      </c>
      <c r="H59" s="9">
        <v>516.08877688172038</v>
      </c>
      <c r="I59" s="9" t="s">
        <v>86</v>
      </c>
      <c r="J59" s="9">
        <v>3805.813709677419</v>
      </c>
      <c r="K59" s="9">
        <v>1902.0690860215052</v>
      </c>
      <c r="L59" s="9">
        <f t="shared" ref="L59" si="77">SUM(H59:K59)</f>
        <v>6223.9715725806445</v>
      </c>
    </row>
    <row r="60" spans="1:16" s="15" customFormat="1">
      <c r="A60" s="14"/>
      <c r="B60" s="14" t="s">
        <v>110</v>
      </c>
      <c r="C60" s="13">
        <v>333887</v>
      </c>
      <c r="D60" s="13">
        <v>0</v>
      </c>
      <c r="E60" s="13">
        <v>2462196</v>
      </c>
      <c r="F60" s="13">
        <v>1230556</v>
      </c>
      <c r="G60" s="13">
        <f t="shared" ref="G60:L60" si="78">G59</f>
        <v>4026639</v>
      </c>
      <c r="H60" s="23">
        <v>516.08877688172038</v>
      </c>
      <c r="I60" s="23" t="s">
        <v>86</v>
      </c>
      <c r="J60" s="23">
        <v>3805.813709677419</v>
      </c>
      <c r="K60" s="23">
        <v>1902.0690860215052</v>
      </c>
      <c r="L60" s="23">
        <f t="shared" si="78"/>
        <v>6223.9715725806445</v>
      </c>
    </row>
    <row r="61" spans="1:16" s="15" customFormat="1">
      <c r="A61" s="12">
        <v>28</v>
      </c>
      <c r="B61" s="34" t="s">
        <v>36</v>
      </c>
      <c r="C61" s="8">
        <v>911364</v>
      </c>
      <c r="D61" s="8">
        <v>0</v>
      </c>
      <c r="E61" s="8">
        <v>3330594</v>
      </c>
      <c r="F61" s="8">
        <v>1196191</v>
      </c>
      <c r="G61" s="8">
        <f t="shared" ref="G61" si="79">SUM(C61:F61)</f>
        <v>5438149</v>
      </c>
      <c r="H61" s="9">
        <v>1408.6943548387096</v>
      </c>
      <c r="I61" s="9" t="s">
        <v>86</v>
      </c>
      <c r="J61" s="9">
        <v>5148.0955645161284</v>
      </c>
      <c r="K61" s="9">
        <v>1848.9511424731181</v>
      </c>
      <c r="L61" s="9">
        <f t="shared" ref="L61" si="80">SUM(H61:K61)</f>
        <v>8405.7410618279573</v>
      </c>
    </row>
    <row r="62" spans="1:16" s="15" customFormat="1">
      <c r="A62" s="14"/>
      <c r="B62" s="14" t="s">
        <v>111</v>
      </c>
      <c r="C62" s="13">
        <v>911364</v>
      </c>
      <c r="D62" s="13">
        <v>0</v>
      </c>
      <c r="E62" s="13">
        <v>3330594</v>
      </c>
      <c r="F62" s="13">
        <v>1196191</v>
      </c>
      <c r="G62" s="13">
        <f t="shared" ref="G62:L62" si="81">G61</f>
        <v>5438149</v>
      </c>
      <c r="H62" s="23">
        <v>1408.6943548387096</v>
      </c>
      <c r="I62" s="23" t="s">
        <v>86</v>
      </c>
      <c r="J62" s="23">
        <v>5148.0955645161284</v>
      </c>
      <c r="K62" s="23">
        <v>1848.9511424731181</v>
      </c>
      <c r="L62" s="23">
        <f t="shared" si="81"/>
        <v>8405.7410618279573</v>
      </c>
    </row>
    <row r="63" spans="1:16" s="15" customFormat="1" ht="15" customHeight="1">
      <c r="A63" s="12">
        <v>29</v>
      </c>
      <c r="B63" s="34" t="s">
        <v>37</v>
      </c>
      <c r="C63" s="8">
        <v>530570</v>
      </c>
      <c r="D63" s="8">
        <v>0</v>
      </c>
      <c r="E63" s="8">
        <v>1146198</v>
      </c>
      <c r="F63" s="8">
        <v>851449</v>
      </c>
      <c r="G63" s="8">
        <f t="shared" ref="G63" si="82">SUM(C63:F63)</f>
        <v>2528217</v>
      </c>
      <c r="H63" s="9">
        <v>820.10147849462362</v>
      </c>
      <c r="I63" s="9" t="s">
        <v>86</v>
      </c>
      <c r="J63" s="9">
        <v>1771.6770161290319</v>
      </c>
      <c r="K63" s="9">
        <v>1316.0838037634408</v>
      </c>
      <c r="L63" s="9">
        <f t="shared" ref="L63" si="83">SUM(H63:K63)</f>
        <v>3907.8622983870964</v>
      </c>
    </row>
    <row r="64" spans="1:16" s="15" customFormat="1" ht="15" customHeight="1">
      <c r="A64" s="14"/>
      <c r="B64" s="14" t="s">
        <v>112</v>
      </c>
      <c r="C64" s="13">
        <v>530570</v>
      </c>
      <c r="D64" s="13">
        <v>0</v>
      </c>
      <c r="E64" s="13">
        <v>1146198</v>
      </c>
      <c r="F64" s="13">
        <v>851449</v>
      </c>
      <c r="G64" s="13">
        <f t="shared" ref="G64:L64" si="84">G63</f>
        <v>2528217</v>
      </c>
      <c r="H64" s="23">
        <v>820.10147849462362</v>
      </c>
      <c r="I64" s="23" t="s">
        <v>86</v>
      </c>
      <c r="J64" s="23">
        <v>1771.6770161290319</v>
      </c>
      <c r="K64" s="23">
        <v>1316.0838037634408</v>
      </c>
      <c r="L64" s="23">
        <f t="shared" si="84"/>
        <v>3907.8622983870964</v>
      </c>
    </row>
    <row r="65" spans="1:12" s="15" customFormat="1" ht="15" customHeight="1">
      <c r="A65" s="12">
        <v>30</v>
      </c>
      <c r="B65" s="34" t="s">
        <v>38</v>
      </c>
      <c r="C65" s="8">
        <v>333142</v>
      </c>
      <c r="D65" s="8">
        <v>0</v>
      </c>
      <c r="E65" s="8">
        <v>1246794</v>
      </c>
      <c r="F65" s="8">
        <v>599320</v>
      </c>
      <c r="G65" s="8">
        <f t="shared" ref="G65" si="85">SUM(C65:F65)</f>
        <v>2179256</v>
      </c>
      <c r="H65" s="9">
        <v>514.93723118279559</v>
      </c>
      <c r="I65" s="9" t="s">
        <v>86</v>
      </c>
      <c r="J65" s="9">
        <v>1927.1681451612901</v>
      </c>
      <c r="K65" s="9">
        <v>926.36827956989237</v>
      </c>
      <c r="L65" s="9">
        <f t="shared" ref="L65" si="86">SUM(H65:K65)</f>
        <v>3368.4736559139783</v>
      </c>
    </row>
    <row r="66" spans="1:12" s="15" customFormat="1" ht="15" customHeight="1">
      <c r="A66" s="14"/>
      <c r="B66" s="14" t="s">
        <v>113</v>
      </c>
      <c r="C66" s="13">
        <v>333142</v>
      </c>
      <c r="D66" s="13">
        <v>0</v>
      </c>
      <c r="E66" s="13">
        <v>1246794</v>
      </c>
      <c r="F66" s="13">
        <v>599320</v>
      </c>
      <c r="G66" s="13">
        <f t="shared" ref="G66:L66" si="87">G65</f>
        <v>2179256</v>
      </c>
      <c r="H66" s="23">
        <v>514.93723118279559</v>
      </c>
      <c r="I66" s="23" t="s">
        <v>86</v>
      </c>
      <c r="J66" s="23">
        <v>1927.1681451612901</v>
      </c>
      <c r="K66" s="23">
        <v>926.36827956989237</v>
      </c>
      <c r="L66" s="23">
        <f t="shared" si="87"/>
        <v>3368.4736559139783</v>
      </c>
    </row>
    <row r="67" spans="1:12" s="15" customFormat="1">
      <c r="A67" s="12">
        <v>31</v>
      </c>
      <c r="B67" s="34" t="s">
        <v>39</v>
      </c>
      <c r="C67" s="8">
        <v>25954</v>
      </c>
      <c r="D67" s="8">
        <v>0</v>
      </c>
      <c r="E67" s="8">
        <v>4257561</v>
      </c>
      <c r="F67" s="8">
        <v>2234027</v>
      </c>
      <c r="G67" s="8">
        <f t="shared" ref="G67" si="88">SUM(C67:F67)</f>
        <v>6517542</v>
      </c>
      <c r="H67" s="9">
        <v>40.117069892473111</v>
      </c>
      <c r="I67" s="9" t="s">
        <v>86</v>
      </c>
      <c r="J67" s="9">
        <v>6580.907459677419</v>
      </c>
      <c r="K67" s="9">
        <v>3453.1331317204299</v>
      </c>
      <c r="L67" s="9">
        <f t="shared" ref="L67" si="89">SUM(H67:K67)</f>
        <v>10074.157661290323</v>
      </c>
    </row>
    <row r="68" spans="1:12" s="15" customFormat="1">
      <c r="A68" s="14"/>
      <c r="B68" s="14" t="s">
        <v>114</v>
      </c>
      <c r="C68" s="13">
        <v>25954</v>
      </c>
      <c r="D68" s="13">
        <v>0</v>
      </c>
      <c r="E68" s="13">
        <v>4257561</v>
      </c>
      <c r="F68" s="13">
        <v>2234027</v>
      </c>
      <c r="G68" s="13">
        <f t="shared" ref="G68:L68" si="90">G67</f>
        <v>6517542</v>
      </c>
      <c r="H68" s="23">
        <v>40.117069892473111</v>
      </c>
      <c r="I68" s="23" t="s">
        <v>86</v>
      </c>
      <c r="J68" s="23">
        <v>6580.907459677419</v>
      </c>
      <c r="K68" s="23">
        <v>3453.1331317204299</v>
      </c>
      <c r="L68" s="23">
        <f t="shared" si="90"/>
        <v>10074.157661290323</v>
      </c>
    </row>
    <row r="69" spans="1:12" s="15" customFormat="1">
      <c r="A69" s="12">
        <v>32</v>
      </c>
      <c r="B69" s="34" t="s">
        <v>41</v>
      </c>
      <c r="C69" s="8">
        <v>7937</v>
      </c>
      <c r="D69" s="8">
        <v>0</v>
      </c>
      <c r="E69" s="8">
        <v>863606</v>
      </c>
      <c r="F69" s="8">
        <v>714932</v>
      </c>
      <c r="G69" s="8">
        <f t="shared" ref="G69" si="91">SUM(C69:F69)</f>
        <v>1586475</v>
      </c>
      <c r="H69" s="9">
        <v>12.268212365591397</v>
      </c>
      <c r="I69" s="9" t="s">
        <v>86</v>
      </c>
      <c r="J69" s="9">
        <v>1334.8748655913978</v>
      </c>
      <c r="K69" s="9">
        <v>1105.0696236559138</v>
      </c>
      <c r="L69" s="9">
        <f t="shared" ref="L69" si="92">SUM(H69:K69)</f>
        <v>2452.2127016129029</v>
      </c>
    </row>
    <row r="70" spans="1:12" s="15" customFormat="1">
      <c r="A70" s="14"/>
      <c r="B70" s="14" t="s">
        <v>115</v>
      </c>
      <c r="C70" s="13">
        <v>7937</v>
      </c>
      <c r="D70" s="13">
        <v>0</v>
      </c>
      <c r="E70" s="13">
        <v>863606</v>
      </c>
      <c r="F70" s="13">
        <v>714932</v>
      </c>
      <c r="G70" s="13">
        <f t="shared" ref="G70:L70" si="93">G69</f>
        <v>1586475</v>
      </c>
      <c r="H70" s="23">
        <v>12.268212365591397</v>
      </c>
      <c r="I70" s="23" t="s">
        <v>86</v>
      </c>
      <c r="J70" s="23">
        <v>1334.8748655913978</v>
      </c>
      <c r="K70" s="23">
        <v>1105.0696236559138</v>
      </c>
      <c r="L70" s="23">
        <f t="shared" si="93"/>
        <v>2452.2127016129029</v>
      </c>
    </row>
    <row r="71" spans="1:12" s="15" customFormat="1">
      <c r="A71" s="10">
        <v>33</v>
      </c>
      <c r="B71" s="11" t="s">
        <v>43</v>
      </c>
      <c r="C71" s="8">
        <v>0</v>
      </c>
      <c r="D71" s="8">
        <v>0</v>
      </c>
      <c r="E71" s="8">
        <v>21013</v>
      </c>
      <c r="F71" s="8">
        <v>24969</v>
      </c>
      <c r="G71" s="8">
        <f t="shared" ref="G71" si="94">SUM(C71:F71)</f>
        <v>45982</v>
      </c>
      <c r="H71" s="9" t="s">
        <v>86</v>
      </c>
      <c r="I71" s="9" t="s">
        <v>86</v>
      </c>
      <c r="J71" s="9">
        <v>32.479771505376341</v>
      </c>
      <c r="K71" s="9">
        <v>38.594556451612902</v>
      </c>
      <c r="L71" s="9">
        <f t="shared" ref="L71" si="95">SUM(H71:K71)</f>
        <v>71.074327956989237</v>
      </c>
    </row>
    <row r="72" spans="1:12" s="15" customFormat="1" ht="15" customHeight="1">
      <c r="A72" s="14"/>
      <c r="B72" s="14" t="s">
        <v>116</v>
      </c>
      <c r="C72" s="13">
        <v>0</v>
      </c>
      <c r="D72" s="13">
        <v>0</v>
      </c>
      <c r="E72" s="13">
        <v>21013</v>
      </c>
      <c r="F72" s="13">
        <v>24969</v>
      </c>
      <c r="G72" s="13">
        <f t="shared" ref="G72:L72" si="96">G71</f>
        <v>45982</v>
      </c>
      <c r="H72" s="23" t="s">
        <v>86</v>
      </c>
      <c r="I72" s="23" t="s">
        <v>86</v>
      </c>
      <c r="J72" s="23">
        <v>32.479771505376341</v>
      </c>
      <c r="K72" s="23">
        <v>38.594556451612902</v>
      </c>
      <c r="L72" s="23">
        <f t="shared" si="96"/>
        <v>71.074327956989237</v>
      </c>
    </row>
    <row r="73" spans="1:12" s="15" customFormat="1">
      <c r="A73" s="10">
        <v>34</v>
      </c>
      <c r="B73" s="11" t="s">
        <v>42</v>
      </c>
      <c r="C73" s="8">
        <v>737264</v>
      </c>
      <c r="D73" s="8">
        <v>93322</v>
      </c>
      <c r="E73" s="8">
        <v>5334271</v>
      </c>
      <c r="F73" s="8">
        <v>2683500</v>
      </c>
      <c r="G73" s="8">
        <f t="shared" ref="G73" si="97">SUM(C73:F73)</f>
        <v>8848357</v>
      </c>
      <c r="H73" s="9">
        <v>1139.5881720430107</v>
      </c>
      <c r="I73" s="9">
        <v>144.24771505376344</v>
      </c>
      <c r="J73" s="9">
        <v>8245.1769489247308</v>
      </c>
      <c r="K73" s="9">
        <v>4147.8830645161288</v>
      </c>
      <c r="L73" s="9">
        <f t="shared" ref="L73" si="98">SUM(H73:K73)</f>
        <v>13676.895900537635</v>
      </c>
    </row>
    <row r="74" spans="1:12" s="15" customFormat="1">
      <c r="A74" s="14"/>
      <c r="B74" s="14" t="s">
        <v>72</v>
      </c>
      <c r="C74" s="13">
        <v>737264</v>
      </c>
      <c r="D74" s="13">
        <v>93322</v>
      </c>
      <c r="E74" s="13">
        <v>5334271</v>
      </c>
      <c r="F74" s="13">
        <v>2683500</v>
      </c>
      <c r="G74" s="13">
        <f t="shared" ref="G74:L74" si="99">G73</f>
        <v>8848357</v>
      </c>
      <c r="H74" s="23">
        <v>1139.5881720430107</v>
      </c>
      <c r="I74" s="23">
        <v>144.24771505376344</v>
      </c>
      <c r="J74" s="23">
        <v>8245.1769489247308</v>
      </c>
      <c r="K74" s="23">
        <v>4147.8830645161288</v>
      </c>
      <c r="L74" s="23">
        <f t="shared" si="99"/>
        <v>13676.895900537635</v>
      </c>
    </row>
    <row r="75" spans="1:12" s="15" customFormat="1">
      <c r="A75" s="10">
        <v>35</v>
      </c>
      <c r="B75" s="24" t="s">
        <v>81</v>
      </c>
      <c r="C75" s="8">
        <v>0</v>
      </c>
      <c r="D75" s="8">
        <v>0</v>
      </c>
      <c r="E75" s="8">
        <v>401995</v>
      </c>
      <c r="F75" s="8">
        <v>0</v>
      </c>
      <c r="G75" s="8">
        <f t="shared" ref="G75" si="100">SUM(C75:F75)</f>
        <v>401995</v>
      </c>
      <c r="H75" s="9" t="s">
        <v>86</v>
      </c>
      <c r="I75" s="9" t="s">
        <v>86</v>
      </c>
      <c r="J75" s="9">
        <v>621.36323924731187</v>
      </c>
      <c r="K75" s="9" t="s">
        <v>86</v>
      </c>
      <c r="L75" s="9">
        <f t="shared" ref="L75" si="101">SUM(H75:K75)</f>
        <v>621.36323924731187</v>
      </c>
    </row>
    <row r="76" spans="1:12" s="15" customFormat="1">
      <c r="A76" s="14"/>
      <c r="B76" s="14" t="s">
        <v>82</v>
      </c>
      <c r="C76" s="13">
        <v>0</v>
      </c>
      <c r="D76" s="13">
        <v>0</v>
      </c>
      <c r="E76" s="13">
        <v>401995</v>
      </c>
      <c r="F76" s="13">
        <v>0</v>
      </c>
      <c r="G76" s="13">
        <f t="shared" ref="G76:L76" si="102">G75</f>
        <v>401995</v>
      </c>
      <c r="H76" s="23" t="s">
        <v>86</v>
      </c>
      <c r="I76" s="23" t="s">
        <v>86</v>
      </c>
      <c r="J76" s="23">
        <v>621.36323924731187</v>
      </c>
      <c r="K76" s="23" t="s">
        <v>86</v>
      </c>
      <c r="L76" s="23">
        <f t="shared" si="102"/>
        <v>621.36323924731187</v>
      </c>
    </row>
    <row r="77" spans="1:12" s="15" customFormat="1">
      <c r="A77" s="10">
        <v>36</v>
      </c>
      <c r="B77" s="24" t="s">
        <v>79</v>
      </c>
      <c r="C77" s="8">
        <v>0</v>
      </c>
      <c r="D77" s="8">
        <v>0</v>
      </c>
      <c r="E77" s="8">
        <v>48060</v>
      </c>
      <c r="F77" s="8">
        <v>112066</v>
      </c>
      <c r="G77" s="8">
        <f t="shared" ref="G77" si="103">SUM(C77:F77)</f>
        <v>160126</v>
      </c>
      <c r="H77" s="9" t="s">
        <v>86</v>
      </c>
      <c r="I77" s="9" t="s">
        <v>86</v>
      </c>
      <c r="J77" s="9">
        <v>74.286290322580641</v>
      </c>
      <c r="K77" s="9">
        <v>173.22029569892473</v>
      </c>
      <c r="L77" s="9">
        <f t="shared" ref="L77" si="104">SUM(H77:K77)</f>
        <v>247.50658602150537</v>
      </c>
    </row>
    <row r="78" spans="1:12" s="15" customFormat="1" ht="15" customHeight="1">
      <c r="A78" s="14"/>
      <c r="B78" s="14" t="s">
        <v>80</v>
      </c>
      <c r="C78" s="13">
        <v>0</v>
      </c>
      <c r="D78" s="13">
        <v>0</v>
      </c>
      <c r="E78" s="13">
        <v>48060</v>
      </c>
      <c r="F78" s="13">
        <v>112066</v>
      </c>
      <c r="G78" s="13">
        <f t="shared" ref="G78:L78" si="105">G77</f>
        <v>160126</v>
      </c>
      <c r="H78" s="23" t="s">
        <v>86</v>
      </c>
      <c r="I78" s="23" t="s">
        <v>86</v>
      </c>
      <c r="J78" s="23">
        <v>74.286290322580641</v>
      </c>
      <c r="K78" s="23">
        <v>173.22029569892473</v>
      </c>
      <c r="L78" s="23">
        <f t="shared" si="105"/>
        <v>247.50658602150537</v>
      </c>
    </row>
    <row r="79" spans="1:12" s="15" customFormat="1">
      <c r="A79" s="10">
        <v>37</v>
      </c>
      <c r="B79" s="11" t="s">
        <v>44</v>
      </c>
      <c r="C79" s="8">
        <v>0</v>
      </c>
      <c r="D79" s="8">
        <v>0</v>
      </c>
      <c r="E79" s="8">
        <v>488242.06499999994</v>
      </c>
      <c r="F79" s="8">
        <v>104030.56499999999</v>
      </c>
      <c r="G79" s="8">
        <f t="shared" ref="G79" si="106">SUM(C79:F79)</f>
        <v>592272.62999999989</v>
      </c>
      <c r="H79" s="9" t="s">
        <v>86</v>
      </c>
      <c r="I79" s="9" t="s">
        <v>86</v>
      </c>
      <c r="J79" s="9">
        <v>754.67523487903213</v>
      </c>
      <c r="K79" s="9">
        <v>160.79993245967736</v>
      </c>
      <c r="L79" s="9">
        <f t="shared" ref="L79" si="107">SUM(H79:K79)</f>
        <v>915.47516733870953</v>
      </c>
    </row>
    <row r="80" spans="1:12" s="15" customFormat="1">
      <c r="A80" s="14"/>
      <c r="B80" s="16" t="s">
        <v>117</v>
      </c>
      <c r="C80" s="13">
        <v>0</v>
      </c>
      <c r="D80" s="13">
        <v>0</v>
      </c>
      <c r="E80" s="13">
        <v>488242.06499999994</v>
      </c>
      <c r="F80" s="13">
        <v>104030.56499999999</v>
      </c>
      <c r="G80" s="13">
        <f t="shared" ref="G80:L80" si="108">G79</f>
        <v>592272.62999999989</v>
      </c>
      <c r="H80" s="23" t="s">
        <v>86</v>
      </c>
      <c r="I80" s="23" t="s">
        <v>86</v>
      </c>
      <c r="J80" s="23">
        <v>754.67523487903213</v>
      </c>
      <c r="K80" s="23">
        <v>160.79993245967736</v>
      </c>
      <c r="L80" s="23">
        <f t="shared" si="108"/>
        <v>915.47516733870953</v>
      </c>
    </row>
    <row r="81" spans="1:12" s="15" customFormat="1">
      <c r="A81" s="10">
        <v>38</v>
      </c>
      <c r="B81" s="11" t="s">
        <v>45</v>
      </c>
      <c r="C81" s="8">
        <v>218930</v>
      </c>
      <c r="D81" s="8">
        <v>0</v>
      </c>
      <c r="E81" s="8">
        <v>143623</v>
      </c>
      <c r="F81" s="8">
        <v>183518</v>
      </c>
      <c r="G81" s="8">
        <f t="shared" ref="G81" si="109">SUM(C81:F81)</f>
        <v>546071</v>
      </c>
      <c r="H81" s="9">
        <v>338.39986559139783</v>
      </c>
      <c r="I81" s="9" t="s">
        <v>86</v>
      </c>
      <c r="J81" s="9">
        <v>221.99791666666664</v>
      </c>
      <c r="K81" s="9">
        <v>283.66357526881717</v>
      </c>
      <c r="L81" s="9">
        <f t="shared" ref="L81" si="110">SUM(H81:K81)</f>
        <v>844.06135752688169</v>
      </c>
    </row>
    <row r="82" spans="1:12" s="15" customFormat="1">
      <c r="A82" s="14"/>
      <c r="B82" s="14" t="s">
        <v>118</v>
      </c>
      <c r="C82" s="13">
        <v>218930</v>
      </c>
      <c r="D82" s="13">
        <v>0</v>
      </c>
      <c r="E82" s="13">
        <v>143623</v>
      </c>
      <c r="F82" s="13">
        <v>183518</v>
      </c>
      <c r="G82" s="13">
        <f t="shared" ref="G82:L82" si="111">G81</f>
        <v>546071</v>
      </c>
      <c r="H82" s="23">
        <v>338.39986559139783</v>
      </c>
      <c r="I82" s="23" t="s">
        <v>86</v>
      </c>
      <c r="J82" s="23">
        <v>221.99791666666664</v>
      </c>
      <c r="K82" s="23">
        <v>283.66357526881717</v>
      </c>
      <c r="L82" s="23">
        <f t="shared" si="111"/>
        <v>844.06135752688169</v>
      </c>
    </row>
    <row r="83" spans="1:12" s="15" customFormat="1">
      <c r="A83" s="12">
        <v>39</v>
      </c>
      <c r="B83" s="34" t="s">
        <v>46</v>
      </c>
      <c r="C83" s="8">
        <v>0</v>
      </c>
      <c r="D83" s="8">
        <v>0</v>
      </c>
      <c r="E83" s="8">
        <v>233305</v>
      </c>
      <c r="F83" s="8">
        <v>76329</v>
      </c>
      <c r="G83" s="8">
        <f t="shared" ref="G83" si="112">SUM(C83:F83)</f>
        <v>309634</v>
      </c>
      <c r="H83" s="9" t="s">
        <v>86</v>
      </c>
      <c r="I83" s="9" t="s">
        <v>86</v>
      </c>
      <c r="J83" s="9">
        <v>360.61928763440858</v>
      </c>
      <c r="K83" s="9">
        <v>117.98165322580644</v>
      </c>
      <c r="L83" s="9">
        <f t="shared" ref="L83" si="113">SUM(H83:K83)</f>
        <v>478.60094086021502</v>
      </c>
    </row>
    <row r="84" spans="1:12" s="15" customFormat="1" ht="15" customHeight="1">
      <c r="A84" s="14"/>
      <c r="B84" s="16" t="s">
        <v>119</v>
      </c>
      <c r="C84" s="13">
        <v>0</v>
      </c>
      <c r="D84" s="13">
        <v>0</v>
      </c>
      <c r="E84" s="13">
        <v>233305</v>
      </c>
      <c r="F84" s="13">
        <v>76329</v>
      </c>
      <c r="G84" s="13">
        <f t="shared" ref="G84:L84" si="114">G83</f>
        <v>309634</v>
      </c>
      <c r="H84" s="23" t="s">
        <v>86</v>
      </c>
      <c r="I84" s="23" t="s">
        <v>86</v>
      </c>
      <c r="J84" s="23">
        <v>360.61928763440858</v>
      </c>
      <c r="K84" s="23">
        <v>117.98165322580644</v>
      </c>
      <c r="L84" s="23">
        <f t="shared" si="114"/>
        <v>478.60094086021502</v>
      </c>
    </row>
    <row r="85" spans="1:12" s="15" customFormat="1">
      <c r="A85" s="12">
        <v>40</v>
      </c>
      <c r="B85" s="34" t="s">
        <v>47</v>
      </c>
      <c r="C85" s="8">
        <v>0</v>
      </c>
      <c r="D85" s="8">
        <v>0</v>
      </c>
      <c r="E85" s="8">
        <v>1102059</v>
      </c>
      <c r="F85" s="8">
        <v>1050195</v>
      </c>
      <c r="G85" s="8">
        <f t="shared" ref="G85" si="115">SUM(C85:F85)</f>
        <v>2152254</v>
      </c>
      <c r="H85" s="9" t="s">
        <v>86</v>
      </c>
      <c r="I85" s="9" t="s">
        <v>86</v>
      </c>
      <c r="J85" s="9">
        <v>1703.4514112903225</v>
      </c>
      <c r="K85" s="9">
        <v>1623.2852822580644</v>
      </c>
      <c r="L85" s="9">
        <f t="shared" ref="L85" si="116">SUM(H85:K85)</f>
        <v>3326.7366935483869</v>
      </c>
    </row>
    <row r="86" spans="1:12" s="15" customFormat="1">
      <c r="A86" s="14">
        <v>1</v>
      </c>
      <c r="B86" s="14" t="s">
        <v>120</v>
      </c>
      <c r="C86" s="13">
        <v>0</v>
      </c>
      <c r="D86" s="13">
        <v>0</v>
      </c>
      <c r="E86" s="13">
        <v>1102059</v>
      </c>
      <c r="F86" s="13">
        <v>1050195</v>
      </c>
      <c r="G86" s="13">
        <f t="shared" ref="G86:L86" si="117">G85</f>
        <v>2152254</v>
      </c>
      <c r="H86" s="23" t="s">
        <v>86</v>
      </c>
      <c r="I86" s="23" t="s">
        <v>86</v>
      </c>
      <c r="J86" s="23">
        <v>1703.4514112903225</v>
      </c>
      <c r="K86" s="23">
        <v>1623.2852822580644</v>
      </c>
      <c r="L86" s="23">
        <f t="shared" si="117"/>
        <v>3326.7366935483869</v>
      </c>
    </row>
    <row r="87" spans="1:12" s="15" customFormat="1">
      <c r="A87" s="12">
        <v>41</v>
      </c>
      <c r="B87" s="34" t="s">
        <v>48</v>
      </c>
      <c r="C87" s="8">
        <v>0</v>
      </c>
      <c r="D87" s="8">
        <v>0</v>
      </c>
      <c r="E87" s="8">
        <v>515759</v>
      </c>
      <c r="F87" s="8">
        <v>952597</v>
      </c>
      <c r="G87" s="8">
        <f t="shared" ref="G87" si="118">SUM(C87:F87)</f>
        <v>1468356</v>
      </c>
      <c r="H87" s="9" t="s">
        <v>86</v>
      </c>
      <c r="I87" s="9" t="s">
        <v>86</v>
      </c>
      <c r="J87" s="9">
        <v>797.20813172043006</v>
      </c>
      <c r="K87" s="9">
        <v>1472.4281586021505</v>
      </c>
      <c r="L87" s="9">
        <f t="shared" ref="L87" si="119">SUM(H87:K87)</f>
        <v>2269.6362903225804</v>
      </c>
    </row>
    <row r="88" spans="1:12" s="15" customFormat="1">
      <c r="A88" s="14"/>
      <c r="B88" s="14" t="s">
        <v>121</v>
      </c>
      <c r="C88" s="13">
        <v>0</v>
      </c>
      <c r="D88" s="13">
        <v>0</v>
      </c>
      <c r="E88" s="13">
        <v>515759</v>
      </c>
      <c r="F88" s="13">
        <v>952597</v>
      </c>
      <c r="G88" s="13">
        <f t="shared" ref="G88:L88" si="120">G87</f>
        <v>1468356</v>
      </c>
      <c r="H88" s="23" t="s">
        <v>86</v>
      </c>
      <c r="I88" s="23" t="s">
        <v>86</v>
      </c>
      <c r="J88" s="23">
        <v>797.20813172043006</v>
      </c>
      <c r="K88" s="23">
        <v>1472.4281586021505</v>
      </c>
      <c r="L88" s="23">
        <f t="shared" si="120"/>
        <v>2269.6362903225804</v>
      </c>
    </row>
    <row r="89" spans="1:12" s="15" customFormat="1">
      <c r="A89" s="12">
        <v>42</v>
      </c>
      <c r="B89" s="34" t="s">
        <v>49</v>
      </c>
      <c r="C89" s="8">
        <v>155983</v>
      </c>
      <c r="D89" s="8">
        <v>0</v>
      </c>
      <c r="E89" s="8">
        <v>1446598</v>
      </c>
      <c r="F89" s="8">
        <v>594553</v>
      </c>
      <c r="G89" s="8">
        <f t="shared" ref="G89" si="121">SUM(C89:F89)</f>
        <v>2197134</v>
      </c>
      <c r="H89" s="9">
        <v>241.10275537634408</v>
      </c>
      <c r="I89" s="9" t="s">
        <v>86</v>
      </c>
      <c r="J89" s="9">
        <v>2236.0049731182794</v>
      </c>
      <c r="K89" s="9">
        <v>918.9999327956989</v>
      </c>
      <c r="L89" s="9">
        <f t="shared" ref="L89" si="122">SUM(H89:K89)</f>
        <v>3396.1076612903225</v>
      </c>
    </row>
    <row r="90" spans="1:12" s="15" customFormat="1">
      <c r="A90" s="14"/>
      <c r="B90" s="14" t="s">
        <v>122</v>
      </c>
      <c r="C90" s="13">
        <v>155983</v>
      </c>
      <c r="D90" s="13">
        <v>0</v>
      </c>
      <c r="E90" s="13">
        <v>1446598</v>
      </c>
      <c r="F90" s="13">
        <v>594553</v>
      </c>
      <c r="G90" s="13">
        <f t="shared" ref="G90:L90" si="123">G89</f>
        <v>2197134</v>
      </c>
      <c r="H90" s="23">
        <v>241.10275537634408</v>
      </c>
      <c r="I90" s="23" t="s">
        <v>86</v>
      </c>
      <c r="J90" s="23">
        <v>2236.0049731182794</v>
      </c>
      <c r="K90" s="23">
        <v>918.9999327956989</v>
      </c>
      <c r="L90" s="23">
        <f t="shared" si="123"/>
        <v>3396.1076612903225</v>
      </c>
    </row>
    <row r="91" spans="1:12" s="15" customFormat="1">
      <c r="A91" s="12">
        <v>43</v>
      </c>
      <c r="B91" s="37" t="s">
        <v>50</v>
      </c>
      <c r="C91" s="8">
        <v>0</v>
      </c>
      <c r="D91" s="8">
        <v>0</v>
      </c>
      <c r="E91" s="8">
        <v>591484.71</v>
      </c>
      <c r="F91" s="8">
        <v>248836.99499999997</v>
      </c>
      <c r="G91" s="8">
        <f t="shared" ref="G91" si="124">SUM(C91:F91)</f>
        <v>840321.70499999996</v>
      </c>
      <c r="H91" s="9" t="s">
        <v>86</v>
      </c>
      <c r="I91" s="9" t="s">
        <v>86</v>
      </c>
      <c r="J91" s="9">
        <v>914.2572802419354</v>
      </c>
      <c r="K91" s="9">
        <v>384.62707560483864</v>
      </c>
      <c r="L91" s="9">
        <f t="shared" ref="L91" si="125">SUM(H91:K91)</f>
        <v>1298.884355846774</v>
      </c>
    </row>
    <row r="92" spans="1:12" s="15" customFormat="1">
      <c r="A92" s="14"/>
      <c r="B92" s="16" t="s">
        <v>123</v>
      </c>
      <c r="C92" s="13">
        <v>0</v>
      </c>
      <c r="D92" s="13">
        <v>0</v>
      </c>
      <c r="E92" s="13">
        <v>591484.71</v>
      </c>
      <c r="F92" s="13">
        <v>248836.99499999997</v>
      </c>
      <c r="G92" s="13">
        <f t="shared" ref="G92:L92" si="126">G91</f>
        <v>840321.70499999996</v>
      </c>
      <c r="H92" s="23" t="s">
        <v>86</v>
      </c>
      <c r="I92" s="23" t="s">
        <v>86</v>
      </c>
      <c r="J92" s="23">
        <v>914.2572802419354</v>
      </c>
      <c r="K92" s="23">
        <v>384.62707560483864</v>
      </c>
      <c r="L92" s="23">
        <f t="shared" si="126"/>
        <v>1298.884355846774</v>
      </c>
    </row>
    <row r="93" spans="1:12" s="15" customFormat="1">
      <c r="A93" s="12">
        <v>44</v>
      </c>
      <c r="B93" s="34" t="s">
        <v>51</v>
      </c>
      <c r="C93" s="8">
        <v>13361</v>
      </c>
      <c r="D93" s="8">
        <v>0</v>
      </c>
      <c r="E93" s="8">
        <v>4272547</v>
      </c>
      <c r="F93" s="8">
        <v>4193274</v>
      </c>
      <c r="G93" s="8">
        <f t="shared" ref="G93" si="127">SUM(C93:F93)</f>
        <v>8479182</v>
      </c>
      <c r="H93" s="9">
        <v>20.65208333333333</v>
      </c>
      <c r="I93" s="9" t="s">
        <v>86</v>
      </c>
      <c r="J93" s="9">
        <v>6604.0713037634405</v>
      </c>
      <c r="K93" s="9">
        <v>6481.539112903225</v>
      </c>
      <c r="L93" s="9">
        <f t="shared" ref="L93" si="128">SUM(H93:K93)</f>
        <v>13106.262499999999</v>
      </c>
    </row>
    <row r="94" spans="1:12" s="15" customFormat="1">
      <c r="A94" s="14"/>
      <c r="B94" s="14" t="s">
        <v>73</v>
      </c>
      <c r="C94" s="13">
        <v>13361</v>
      </c>
      <c r="D94" s="13">
        <v>0</v>
      </c>
      <c r="E94" s="13">
        <v>4272547</v>
      </c>
      <c r="F94" s="13">
        <v>4193274</v>
      </c>
      <c r="G94" s="13">
        <f t="shared" ref="G94:L94" si="129">G93</f>
        <v>8479182</v>
      </c>
      <c r="H94" s="23">
        <v>20.65208333333333</v>
      </c>
      <c r="I94" s="23" t="s">
        <v>86</v>
      </c>
      <c r="J94" s="23">
        <v>6604.0713037634405</v>
      </c>
      <c r="K94" s="23">
        <v>6481.539112903225</v>
      </c>
      <c r="L94" s="23">
        <f t="shared" si="129"/>
        <v>13106.262499999999</v>
      </c>
    </row>
    <row r="95" spans="1:12" s="15" customFormat="1">
      <c r="A95" s="12">
        <v>45</v>
      </c>
      <c r="B95" s="34" t="s">
        <v>83</v>
      </c>
      <c r="C95" s="8">
        <v>0</v>
      </c>
      <c r="D95" s="8">
        <v>0</v>
      </c>
      <c r="E95" s="8">
        <v>291714</v>
      </c>
      <c r="F95" s="8">
        <v>0</v>
      </c>
      <c r="G95" s="8">
        <f t="shared" ref="G95" si="130">SUM(C95:F95)</f>
        <v>291714</v>
      </c>
      <c r="H95" s="9" t="s">
        <v>86</v>
      </c>
      <c r="I95" s="9" t="s">
        <v>86</v>
      </c>
      <c r="J95" s="9">
        <v>450.90201612903218</v>
      </c>
      <c r="K95" s="9" t="s">
        <v>86</v>
      </c>
      <c r="L95" s="9">
        <f t="shared" ref="L95" si="131">SUM(H95:K95)</f>
        <v>450.90201612903218</v>
      </c>
    </row>
    <row r="96" spans="1:12" s="15" customFormat="1">
      <c r="A96" s="14"/>
      <c r="B96" s="14" t="s">
        <v>74</v>
      </c>
      <c r="C96" s="13">
        <v>0</v>
      </c>
      <c r="D96" s="13">
        <v>0</v>
      </c>
      <c r="E96" s="13">
        <v>291714</v>
      </c>
      <c r="F96" s="13">
        <v>0</v>
      </c>
      <c r="G96" s="13">
        <f t="shared" ref="G96:L96" si="132">G95</f>
        <v>291714</v>
      </c>
      <c r="H96" s="23" t="s">
        <v>86</v>
      </c>
      <c r="I96" s="23" t="s">
        <v>86</v>
      </c>
      <c r="J96" s="23">
        <v>450.90201612903218</v>
      </c>
      <c r="K96" s="23" t="s">
        <v>86</v>
      </c>
      <c r="L96" s="23">
        <f t="shared" si="132"/>
        <v>450.90201612903218</v>
      </c>
    </row>
    <row r="97" spans="1:12" s="15" customFormat="1">
      <c r="A97" s="12">
        <v>46</v>
      </c>
      <c r="B97" s="34" t="s">
        <v>52</v>
      </c>
      <c r="C97" s="8">
        <v>833859</v>
      </c>
      <c r="D97" s="8">
        <v>0</v>
      </c>
      <c r="E97" s="8">
        <v>12361097</v>
      </c>
      <c r="F97" s="8">
        <v>6302069</v>
      </c>
      <c r="G97" s="8">
        <f t="shared" ref="G97" si="133">SUM(C97:F97)</f>
        <v>19497025</v>
      </c>
      <c r="H97" s="9">
        <v>1288.8949596774194</v>
      </c>
      <c r="I97" s="9" t="s">
        <v>86</v>
      </c>
      <c r="J97" s="9">
        <v>19106.534341397848</v>
      </c>
      <c r="K97" s="9">
        <v>9741.10127688172</v>
      </c>
      <c r="L97" s="9">
        <f t="shared" ref="L97" si="134">SUM(H97:K97)</f>
        <v>30136.530577956986</v>
      </c>
    </row>
    <row r="98" spans="1:12" s="15" customFormat="1">
      <c r="A98" s="14"/>
      <c r="B98" s="14" t="s">
        <v>124</v>
      </c>
      <c r="C98" s="13">
        <v>833859</v>
      </c>
      <c r="D98" s="13">
        <v>0</v>
      </c>
      <c r="E98" s="13">
        <v>12361097</v>
      </c>
      <c r="F98" s="13">
        <v>6302069</v>
      </c>
      <c r="G98" s="13">
        <f t="shared" ref="G98:L98" si="135">G97</f>
        <v>19497025</v>
      </c>
      <c r="H98" s="23">
        <v>1288.8949596774194</v>
      </c>
      <c r="I98" s="23" t="s">
        <v>86</v>
      </c>
      <c r="J98" s="23">
        <v>19106.534341397848</v>
      </c>
      <c r="K98" s="23">
        <v>9741.10127688172</v>
      </c>
      <c r="L98" s="23">
        <f t="shared" si="135"/>
        <v>30136.530577956986</v>
      </c>
    </row>
    <row r="99" spans="1:12" s="15" customFormat="1">
      <c r="A99" s="12">
        <v>47</v>
      </c>
      <c r="B99" s="34" t="s">
        <v>53</v>
      </c>
      <c r="C99" s="8">
        <v>30858</v>
      </c>
      <c r="D99" s="8">
        <v>0</v>
      </c>
      <c r="E99" s="8">
        <v>1415952</v>
      </c>
      <c r="F99" s="8">
        <v>970494</v>
      </c>
      <c r="G99" s="8">
        <f t="shared" ref="G99" si="136">SUM(C99:F99)</f>
        <v>2417304</v>
      </c>
      <c r="H99" s="9">
        <v>47.697177419354837</v>
      </c>
      <c r="I99" s="9" t="s">
        <v>86</v>
      </c>
      <c r="J99" s="9">
        <v>2188.6354838709676</v>
      </c>
      <c r="K99" s="9">
        <v>1500.0915322580645</v>
      </c>
      <c r="L99" s="9">
        <f t="shared" ref="L99" si="137">SUM(H99:K99)</f>
        <v>3736.4241935483869</v>
      </c>
    </row>
    <row r="100" spans="1:12" s="15" customFormat="1">
      <c r="A100" s="14"/>
      <c r="B100" s="14" t="s">
        <v>75</v>
      </c>
      <c r="C100" s="13">
        <v>30858</v>
      </c>
      <c r="D100" s="13">
        <v>0</v>
      </c>
      <c r="E100" s="13">
        <v>1415952</v>
      </c>
      <c r="F100" s="13">
        <v>970494</v>
      </c>
      <c r="G100" s="13">
        <f t="shared" ref="G100:L100" si="138">G99</f>
        <v>2417304</v>
      </c>
      <c r="H100" s="23">
        <v>47.697177419354837</v>
      </c>
      <c r="I100" s="23" t="s">
        <v>86</v>
      </c>
      <c r="J100" s="23">
        <v>2188.6354838709676</v>
      </c>
      <c r="K100" s="23">
        <v>1500.0915322580645</v>
      </c>
      <c r="L100" s="23">
        <f t="shared" si="138"/>
        <v>3736.4241935483869</v>
      </c>
    </row>
    <row r="101" spans="1:12" s="15" customFormat="1">
      <c r="A101" s="12">
        <v>48</v>
      </c>
      <c r="B101" s="34" t="s">
        <v>54</v>
      </c>
      <c r="C101" s="8">
        <v>1816512</v>
      </c>
      <c r="D101" s="8">
        <v>0</v>
      </c>
      <c r="E101" s="8">
        <v>3902518</v>
      </c>
      <c r="F101" s="8">
        <v>3985263</v>
      </c>
      <c r="G101" s="8">
        <f t="shared" ref="G101" si="139">SUM(C101:F101)</f>
        <v>9704293</v>
      </c>
      <c r="H101" s="9">
        <v>2807.7806451612901</v>
      </c>
      <c r="I101" s="9" t="s">
        <v>86</v>
      </c>
      <c r="J101" s="9">
        <v>6032.1178763440857</v>
      </c>
      <c r="K101" s="9">
        <v>6160.0167338709671</v>
      </c>
      <c r="L101" s="9">
        <f t="shared" ref="L101" si="140">SUM(H101:K101)</f>
        <v>14999.915255376343</v>
      </c>
    </row>
    <row r="102" spans="1:12" s="15" customFormat="1">
      <c r="A102" s="14"/>
      <c r="B102" s="14" t="s">
        <v>125</v>
      </c>
      <c r="C102" s="13">
        <v>1816512</v>
      </c>
      <c r="D102" s="13">
        <v>0</v>
      </c>
      <c r="E102" s="13">
        <v>3902518</v>
      </c>
      <c r="F102" s="13">
        <v>3985263</v>
      </c>
      <c r="G102" s="13">
        <f t="shared" ref="G102:L102" si="141">G101</f>
        <v>9704293</v>
      </c>
      <c r="H102" s="23">
        <v>2807.7806451612901</v>
      </c>
      <c r="I102" s="23" t="s">
        <v>86</v>
      </c>
      <c r="J102" s="23">
        <v>6032.1178763440857</v>
      </c>
      <c r="K102" s="23">
        <v>6160.0167338709671</v>
      </c>
      <c r="L102" s="23">
        <f t="shared" si="141"/>
        <v>14999.915255376343</v>
      </c>
    </row>
    <row r="103" spans="1:12" s="15" customFormat="1">
      <c r="A103" s="12">
        <v>49</v>
      </c>
      <c r="B103" s="34" t="s">
        <v>55</v>
      </c>
      <c r="C103" s="8">
        <v>1554720</v>
      </c>
      <c r="D103" s="8">
        <v>159825</v>
      </c>
      <c r="E103" s="8">
        <v>5229542</v>
      </c>
      <c r="F103" s="8">
        <v>1935876</v>
      </c>
      <c r="G103" s="8">
        <f t="shared" ref="G103" si="142">SUM(C103:F103)</f>
        <v>8879963</v>
      </c>
      <c r="H103" s="9">
        <v>2403.1290322580639</v>
      </c>
      <c r="I103" s="9">
        <v>247.04133064516125</v>
      </c>
      <c r="J103" s="9">
        <v>8083.2974462365582</v>
      </c>
      <c r="K103" s="9">
        <v>2992.2814516129029</v>
      </c>
      <c r="L103" s="9">
        <f t="shared" ref="L103" si="143">SUM(H103:K103)</f>
        <v>13725.749260752687</v>
      </c>
    </row>
    <row r="104" spans="1:12" s="15" customFormat="1">
      <c r="A104" s="14"/>
      <c r="B104" s="14" t="s">
        <v>126</v>
      </c>
      <c r="C104" s="13">
        <v>1554720</v>
      </c>
      <c r="D104" s="13">
        <v>159825</v>
      </c>
      <c r="E104" s="13">
        <v>5229542</v>
      </c>
      <c r="F104" s="13">
        <v>1935876</v>
      </c>
      <c r="G104" s="13">
        <f t="shared" ref="G104:L104" si="144">G103</f>
        <v>8879963</v>
      </c>
      <c r="H104" s="23">
        <v>2403.1290322580639</v>
      </c>
      <c r="I104" s="23">
        <v>247.04133064516125</v>
      </c>
      <c r="J104" s="23">
        <v>8083.2974462365582</v>
      </c>
      <c r="K104" s="23">
        <v>2992.2814516129029</v>
      </c>
      <c r="L104" s="23">
        <f t="shared" si="144"/>
        <v>13725.749260752687</v>
      </c>
    </row>
    <row r="105" spans="1:12" s="15" customFormat="1">
      <c r="A105" s="12">
        <v>50</v>
      </c>
      <c r="B105" s="34" t="s">
        <v>56</v>
      </c>
      <c r="C105" s="8">
        <v>203444</v>
      </c>
      <c r="D105" s="8">
        <v>8042</v>
      </c>
      <c r="E105" s="8">
        <v>6332246</v>
      </c>
      <c r="F105" s="8">
        <v>4708869</v>
      </c>
      <c r="G105" s="8">
        <f t="shared" ref="G105" si="145">SUM(C105:F105)</f>
        <v>11252601</v>
      </c>
      <c r="H105" s="9">
        <v>314.46317204301073</v>
      </c>
      <c r="I105" s="9">
        <v>12.430510752688171</v>
      </c>
      <c r="J105" s="9">
        <v>9787.7458333333325</v>
      </c>
      <c r="K105" s="9">
        <v>7278.4937499999996</v>
      </c>
      <c r="L105" s="9">
        <f t="shared" ref="L105" si="146">SUM(H105:K105)</f>
        <v>17393.133266129029</v>
      </c>
    </row>
    <row r="106" spans="1:12" s="15" customFormat="1">
      <c r="A106" s="14"/>
      <c r="B106" s="14" t="s">
        <v>127</v>
      </c>
      <c r="C106" s="13">
        <v>203444</v>
      </c>
      <c r="D106" s="13">
        <v>8042</v>
      </c>
      <c r="E106" s="13">
        <v>6332246</v>
      </c>
      <c r="F106" s="13">
        <v>4708869</v>
      </c>
      <c r="G106" s="13">
        <f t="shared" ref="G106:L106" si="147">G105</f>
        <v>11252601</v>
      </c>
      <c r="H106" s="23">
        <v>314.46317204301073</v>
      </c>
      <c r="I106" s="23">
        <v>12.430510752688171</v>
      </c>
      <c r="J106" s="23">
        <v>9787.7458333333325</v>
      </c>
      <c r="K106" s="23">
        <v>7278.4937499999996</v>
      </c>
      <c r="L106" s="23">
        <f t="shared" si="147"/>
        <v>17393.133266129029</v>
      </c>
    </row>
    <row r="107" spans="1:12" s="15" customFormat="1">
      <c r="A107" s="12">
        <v>51</v>
      </c>
      <c r="B107" s="34" t="s">
        <v>57</v>
      </c>
      <c r="C107" s="8">
        <v>17577</v>
      </c>
      <c r="D107" s="8">
        <v>26047</v>
      </c>
      <c r="E107" s="8">
        <v>1051551</v>
      </c>
      <c r="F107" s="8">
        <v>1208726</v>
      </c>
      <c r="G107" s="8">
        <f t="shared" ref="G107" si="148">SUM(C107:F107)</f>
        <v>2303901</v>
      </c>
      <c r="H107" s="9">
        <v>27.168749999999999</v>
      </c>
      <c r="I107" s="9">
        <v>40.260819892473116</v>
      </c>
      <c r="J107" s="9">
        <v>1625.3812499999999</v>
      </c>
      <c r="K107" s="9">
        <v>1868.3264784946236</v>
      </c>
      <c r="L107" s="9">
        <f t="shared" ref="L107" si="149">SUM(H107:K107)</f>
        <v>3561.137298387097</v>
      </c>
    </row>
    <row r="108" spans="1:12" s="15" customFormat="1">
      <c r="A108" s="14"/>
      <c r="B108" s="14" t="s">
        <v>128</v>
      </c>
      <c r="C108" s="13">
        <v>17577</v>
      </c>
      <c r="D108" s="13">
        <v>26047</v>
      </c>
      <c r="E108" s="13">
        <v>1051551</v>
      </c>
      <c r="F108" s="13">
        <v>1208726</v>
      </c>
      <c r="G108" s="13">
        <f t="shared" ref="G108:L108" si="150">G107</f>
        <v>2303901</v>
      </c>
      <c r="H108" s="23">
        <v>27.168749999999999</v>
      </c>
      <c r="I108" s="23">
        <v>40.260819892473116</v>
      </c>
      <c r="J108" s="23">
        <v>1625.3812499999999</v>
      </c>
      <c r="K108" s="23">
        <v>1868.3264784946236</v>
      </c>
      <c r="L108" s="23">
        <f t="shared" si="150"/>
        <v>3561.137298387097</v>
      </c>
    </row>
    <row r="109" spans="1:12" s="15" customFormat="1">
      <c r="A109" s="12">
        <v>52</v>
      </c>
      <c r="B109" s="34" t="s">
        <v>58</v>
      </c>
      <c r="C109" s="8">
        <v>162827</v>
      </c>
      <c r="D109" s="8">
        <v>0</v>
      </c>
      <c r="E109" s="8">
        <v>4108621</v>
      </c>
      <c r="F109" s="8">
        <v>1879350</v>
      </c>
      <c r="G109" s="8">
        <f t="shared" ref="G109" si="151">SUM(C109:F109)</f>
        <v>6150798</v>
      </c>
      <c r="H109" s="9">
        <v>251.68151881720428</v>
      </c>
      <c r="I109" s="9" t="s">
        <v>86</v>
      </c>
      <c r="J109" s="9">
        <v>6350.6910618279562</v>
      </c>
      <c r="K109" s="9">
        <v>2904.9092741935483</v>
      </c>
      <c r="L109" s="9">
        <f t="shared" ref="L109" si="152">SUM(H109:K109)</f>
        <v>9507.2818548387077</v>
      </c>
    </row>
    <row r="110" spans="1:12" s="15" customFormat="1">
      <c r="A110" s="14"/>
      <c r="B110" s="14" t="s">
        <v>129</v>
      </c>
      <c r="C110" s="13">
        <v>162827</v>
      </c>
      <c r="D110" s="13">
        <v>0</v>
      </c>
      <c r="E110" s="13">
        <v>4108621</v>
      </c>
      <c r="F110" s="13">
        <v>1879350</v>
      </c>
      <c r="G110" s="13">
        <f t="shared" ref="G110:L110" si="153">G109</f>
        <v>6150798</v>
      </c>
      <c r="H110" s="23">
        <v>251.68151881720428</v>
      </c>
      <c r="I110" s="23" t="s">
        <v>86</v>
      </c>
      <c r="J110" s="23">
        <v>6350.6910618279562</v>
      </c>
      <c r="K110" s="23">
        <v>2904.9092741935483</v>
      </c>
      <c r="L110" s="23">
        <f t="shared" si="153"/>
        <v>9507.2818548387077</v>
      </c>
    </row>
    <row r="111" spans="1:12" s="15" customFormat="1">
      <c r="A111" s="12">
        <v>53</v>
      </c>
      <c r="B111" s="34" t="s">
        <v>59</v>
      </c>
      <c r="C111" s="8">
        <v>327959</v>
      </c>
      <c r="D111" s="8">
        <v>0</v>
      </c>
      <c r="E111" s="8">
        <v>1817585</v>
      </c>
      <c r="F111" s="8">
        <v>819727</v>
      </c>
      <c r="G111" s="8">
        <f t="shared" ref="G111" si="154">SUM(C111:F111)</f>
        <v>2965271</v>
      </c>
      <c r="H111" s="9">
        <v>506.92587365591396</v>
      </c>
      <c r="I111" s="9" t="s">
        <v>86</v>
      </c>
      <c r="J111" s="9">
        <v>2809.4391801075267</v>
      </c>
      <c r="K111" s="9">
        <v>1267.0511424731183</v>
      </c>
      <c r="L111" s="9">
        <f t="shared" ref="L111" si="155">SUM(H111:K111)</f>
        <v>4583.4161962365588</v>
      </c>
    </row>
    <row r="112" spans="1:12" s="15" customFormat="1">
      <c r="A112" s="14"/>
      <c r="B112" s="14" t="s">
        <v>130</v>
      </c>
      <c r="C112" s="13">
        <v>327959</v>
      </c>
      <c r="D112" s="13">
        <v>0</v>
      </c>
      <c r="E112" s="13">
        <v>1817585</v>
      </c>
      <c r="F112" s="13">
        <v>819727</v>
      </c>
      <c r="G112" s="13">
        <f t="shared" ref="G112:L112" si="156">G111</f>
        <v>2965271</v>
      </c>
      <c r="H112" s="23">
        <v>506.92587365591396</v>
      </c>
      <c r="I112" s="23" t="s">
        <v>86</v>
      </c>
      <c r="J112" s="23">
        <v>2809.4391801075267</v>
      </c>
      <c r="K112" s="23">
        <v>1267.0511424731183</v>
      </c>
      <c r="L112" s="23">
        <f t="shared" si="156"/>
        <v>4583.4161962365588</v>
      </c>
    </row>
    <row r="113" spans="1:12" s="15" customFormat="1">
      <c r="A113" s="12">
        <v>54</v>
      </c>
      <c r="B113" s="34" t="s">
        <v>60</v>
      </c>
      <c r="C113" s="8">
        <v>13400</v>
      </c>
      <c r="D113" s="8">
        <v>31328</v>
      </c>
      <c r="E113" s="8">
        <v>2301945</v>
      </c>
      <c r="F113" s="8">
        <v>1349792</v>
      </c>
      <c r="G113" s="8">
        <f t="shared" ref="G113" si="157">SUM(C113:F113)</f>
        <v>3696465</v>
      </c>
      <c r="H113" s="9">
        <v>20.712365591397848</v>
      </c>
      <c r="I113" s="9">
        <v>48.423655913978493</v>
      </c>
      <c r="J113" s="9">
        <v>3558.1139112903224</v>
      </c>
      <c r="K113" s="9">
        <v>2086.3720430107523</v>
      </c>
      <c r="L113" s="9">
        <f t="shared" ref="L113" si="158">SUM(H113:K113)</f>
        <v>5713.6219758064508</v>
      </c>
    </row>
    <row r="114" spans="1:12" s="15" customFormat="1">
      <c r="A114" s="14">
        <v>1</v>
      </c>
      <c r="B114" s="14" t="s">
        <v>131</v>
      </c>
      <c r="C114" s="13">
        <v>13400</v>
      </c>
      <c r="D114" s="13">
        <v>31328</v>
      </c>
      <c r="E114" s="13">
        <v>2301945</v>
      </c>
      <c r="F114" s="13">
        <v>1349792</v>
      </c>
      <c r="G114" s="13">
        <f t="shared" ref="G114:L114" si="159">G113</f>
        <v>3696465</v>
      </c>
      <c r="H114" s="23">
        <v>20.712365591397848</v>
      </c>
      <c r="I114" s="23">
        <v>48.423655913978493</v>
      </c>
      <c r="J114" s="23">
        <v>3558.1139112903224</v>
      </c>
      <c r="K114" s="23">
        <v>2086.3720430107523</v>
      </c>
      <c r="L114" s="23">
        <f t="shared" si="159"/>
        <v>5713.6219758064508</v>
      </c>
    </row>
    <row r="115" spans="1:12" s="15" customFormat="1">
      <c r="A115" s="12">
        <v>55</v>
      </c>
      <c r="B115" s="34" t="s">
        <v>61</v>
      </c>
      <c r="C115" s="8">
        <v>0</v>
      </c>
      <c r="D115" s="8">
        <v>0</v>
      </c>
      <c r="E115" s="8">
        <v>159159</v>
      </c>
      <c r="F115" s="8">
        <v>208657</v>
      </c>
      <c r="G115" s="8">
        <f t="shared" ref="G115" si="160">SUM(C115:F115)</f>
        <v>367816</v>
      </c>
      <c r="H115" s="9" t="s">
        <v>86</v>
      </c>
      <c r="I115" s="9" t="s">
        <v>86</v>
      </c>
      <c r="J115" s="9">
        <v>246.01189516129031</v>
      </c>
      <c r="K115" s="9">
        <v>322.52090053763436</v>
      </c>
      <c r="L115" s="9">
        <f t="shared" ref="L115" si="161">SUM(H115:K115)</f>
        <v>568.5327956989247</v>
      </c>
    </row>
    <row r="116" spans="1:12" s="15" customFormat="1">
      <c r="A116" s="14"/>
      <c r="B116" s="14" t="s">
        <v>132</v>
      </c>
      <c r="C116" s="13">
        <v>0</v>
      </c>
      <c r="D116" s="13">
        <v>0</v>
      </c>
      <c r="E116" s="13">
        <v>159159</v>
      </c>
      <c r="F116" s="13">
        <v>208657</v>
      </c>
      <c r="G116" s="13">
        <f t="shared" ref="G116:L116" si="162">G115</f>
        <v>367816</v>
      </c>
      <c r="H116" s="23" t="s">
        <v>86</v>
      </c>
      <c r="I116" s="23" t="s">
        <v>86</v>
      </c>
      <c r="J116" s="23">
        <v>246.01189516129031</v>
      </c>
      <c r="K116" s="23">
        <v>322.52090053763436</v>
      </c>
      <c r="L116" s="23">
        <f t="shared" si="162"/>
        <v>568.5327956989247</v>
      </c>
    </row>
    <row r="117" spans="1:12" s="15" customFormat="1">
      <c r="A117" s="12">
        <v>56</v>
      </c>
      <c r="B117" s="34" t="s">
        <v>62</v>
      </c>
      <c r="C117" s="8">
        <v>1069238</v>
      </c>
      <c r="D117" s="8">
        <v>0</v>
      </c>
      <c r="E117" s="8">
        <v>5730691</v>
      </c>
      <c r="F117" s="8">
        <v>1412218</v>
      </c>
      <c r="G117" s="8">
        <f t="shared" ref="G117" si="163">SUM(C117:F117)</f>
        <v>8212147</v>
      </c>
      <c r="H117" s="9">
        <v>1652.7200268817205</v>
      </c>
      <c r="I117" s="9" t="s">
        <v>86</v>
      </c>
      <c r="J117" s="9">
        <v>8857.9229166666664</v>
      </c>
      <c r="K117" s="9">
        <v>2182.8638440860213</v>
      </c>
      <c r="L117" s="9">
        <f t="shared" ref="L117" si="164">SUM(H117:K117)</f>
        <v>12693.506787634409</v>
      </c>
    </row>
    <row r="118" spans="1:12" s="15" customFormat="1">
      <c r="A118" s="14"/>
      <c r="B118" s="14" t="s">
        <v>76</v>
      </c>
      <c r="C118" s="13">
        <v>1069238</v>
      </c>
      <c r="D118" s="13">
        <v>0</v>
      </c>
      <c r="E118" s="13">
        <v>5730691</v>
      </c>
      <c r="F118" s="13">
        <v>1412218</v>
      </c>
      <c r="G118" s="13">
        <f t="shared" ref="G118:L118" si="165">G117</f>
        <v>8212147</v>
      </c>
      <c r="H118" s="23">
        <v>1652.7200268817205</v>
      </c>
      <c r="I118" s="23" t="s">
        <v>86</v>
      </c>
      <c r="J118" s="23">
        <v>8857.9229166666664</v>
      </c>
      <c r="K118" s="23">
        <v>2182.8638440860213</v>
      </c>
      <c r="L118" s="23">
        <f t="shared" si="165"/>
        <v>12693.506787634409</v>
      </c>
    </row>
    <row r="119" spans="1:12" s="15" customFormat="1" ht="14.25" customHeight="1">
      <c r="A119" s="12">
        <v>57</v>
      </c>
      <c r="B119" s="34" t="s">
        <v>63</v>
      </c>
      <c r="C119" s="8">
        <v>771515</v>
      </c>
      <c r="D119" s="8">
        <v>0</v>
      </c>
      <c r="E119" s="8">
        <v>3544612</v>
      </c>
      <c r="F119" s="8">
        <v>3233833</v>
      </c>
      <c r="G119" s="8">
        <f t="shared" ref="G119" si="166">SUM(C119:F119)</f>
        <v>7549960</v>
      </c>
      <c r="H119" s="9">
        <v>1192.5299059139784</v>
      </c>
      <c r="I119" s="9" t="s">
        <v>86</v>
      </c>
      <c r="J119" s="9">
        <v>5478.9029569892473</v>
      </c>
      <c r="K119" s="9">
        <v>4998.5321908602145</v>
      </c>
      <c r="L119" s="9">
        <f t="shared" ref="L119" si="167">SUM(H119:K119)</f>
        <v>11669.965053763441</v>
      </c>
    </row>
    <row r="120" spans="1:12" s="15" customFormat="1">
      <c r="A120" s="14"/>
      <c r="B120" s="14" t="s">
        <v>85</v>
      </c>
      <c r="C120" s="13">
        <v>771515</v>
      </c>
      <c r="D120" s="13">
        <v>0</v>
      </c>
      <c r="E120" s="13">
        <v>3544612</v>
      </c>
      <c r="F120" s="13">
        <v>3233833</v>
      </c>
      <c r="G120" s="13">
        <f t="shared" ref="G120:L120" si="168">G119</f>
        <v>7549960</v>
      </c>
      <c r="H120" s="23">
        <v>1192.5299059139784</v>
      </c>
      <c r="I120" s="23" t="s">
        <v>86</v>
      </c>
      <c r="J120" s="23">
        <v>5478.9029569892473</v>
      </c>
      <c r="K120" s="23">
        <v>4998.5321908602145</v>
      </c>
      <c r="L120" s="23">
        <f t="shared" si="168"/>
        <v>11669.965053763441</v>
      </c>
    </row>
    <row r="121" spans="1:12" s="15" customFormat="1">
      <c r="A121" s="12">
        <v>58</v>
      </c>
      <c r="B121" s="34" t="s">
        <v>64</v>
      </c>
      <c r="C121" s="8">
        <v>826505</v>
      </c>
      <c r="D121" s="8">
        <v>0</v>
      </c>
      <c r="E121" s="8">
        <v>2063928</v>
      </c>
      <c r="F121" s="8">
        <v>1911684</v>
      </c>
      <c r="G121" s="8">
        <f t="shared" ref="G121" si="169">SUM(C121:F121)</f>
        <v>4802117</v>
      </c>
      <c r="H121" s="9">
        <v>1277.5278897849462</v>
      </c>
      <c r="I121" s="9" t="s">
        <v>86</v>
      </c>
      <c r="J121" s="9">
        <v>3190.2112903225802</v>
      </c>
      <c r="K121" s="9">
        <v>2954.8879032258064</v>
      </c>
      <c r="L121" s="9">
        <f t="shared" ref="L121" si="170">SUM(H121:K121)</f>
        <v>7422.6270833333328</v>
      </c>
    </row>
    <row r="122" spans="1:12" s="15" customFormat="1">
      <c r="A122" s="14"/>
      <c r="B122" s="14" t="s">
        <v>133</v>
      </c>
      <c r="C122" s="13">
        <v>826505</v>
      </c>
      <c r="D122" s="13">
        <v>0</v>
      </c>
      <c r="E122" s="13">
        <v>2063928</v>
      </c>
      <c r="F122" s="13">
        <v>1911684</v>
      </c>
      <c r="G122" s="13">
        <f t="shared" ref="G122:L122" si="171">G121</f>
        <v>4802117</v>
      </c>
      <c r="H122" s="23">
        <v>1277.5278897849462</v>
      </c>
      <c r="I122" s="23" t="s">
        <v>86</v>
      </c>
      <c r="J122" s="23">
        <v>3190.2112903225802</v>
      </c>
      <c r="K122" s="23">
        <v>2954.8879032258064</v>
      </c>
      <c r="L122" s="23">
        <f t="shared" si="171"/>
        <v>7422.6270833333328</v>
      </c>
    </row>
    <row r="123" spans="1:12" s="15" customFormat="1">
      <c r="A123" s="12">
        <v>59</v>
      </c>
      <c r="B123" s="34" t="s">
        <v>65</v>
      </c>
      <c r="C123" s="8">
        <v>157105</v>
      </c>
      <c r="D123" s="8">
        <v>0</v>
      </c>
      <c r="E123" s="8">
        <v>2048853</v>
      </c>
      <c r="F123" s="8">
        <v>929620</v>
      </c>
      <c r="G123" s="8">
        <f t="shared" ref="G123" si="172">SUM(C123:F123)</f>
        <v>3135578</v>
      </c>
      <c r="H123" s="9">
        <v>242.83702956989245</v>
      </c>
      <c r="I123" s="9" t="s">
        <v>86</v>
      </c>
      <c r="J123" s="9">
        <v>3166.9098790322578</v>
      </c>
      <c r="K123" s="9">
        <v>1436.9126344086021</v>
      </c>
      <c r="L123" s="9">
        <f t="shared" ref="L123" si="173">SUM(H123:K123)</f>
        <v>4846.6595430107518</v>
      </c>
    </row>
    <row r="124" spans="1:12" s="15" customFormat="1">
      <c r="A124" s="14"/>
      <c r="B124" s="14" t="s">
        <v>134</v>
      </c>
      <c r="C124" s="13">
        <v>157105</v>
      </c>
      <c r="D124" s="13">
        <v>0</v>
      </c>
      <c r="E124" s="13">
        <v>2048853</v>
      </c>
      <c r="F124" s="13">
        <v>929620</v>
      </c>
      <c r="G124" s="13">
        <f t="shared" ref="G124:L124" si="174">G123</f>
        <v>3135578</v>
      </c>
      <c r="H124" s="23">
        <v>242.83702956989245</v>
      </c>
      <c r="I124" s="23" t="s">
        <v>86</v>
      </c>
      <c r="J124" s="23">
        <v>3166.9098790322578</v>
      </c>
      <c r="K124" s="23">
        <v>1436.9126344086021</v>
      </c>
      <c r="L124" s="23">
        <f t="shared" si="174"/>
        <v>4846.6595430107518</v>
      </c>
    </row>
    <row r="125" spans="1:12" s="15" customFormat="1">
      <c r="A125" s="10">
        <v>60</v>
      </c>
      <c r="B125" s="17" t="s">
        <v>141</v>
      </c>
      <c r="C125" s="8">
        <v>0</v>
      </c>
      <c r="D125" s="8">
        <v>0</v>
      </c>
      <c r="E125" s="8">
        <v>226692</v>
      </c>
      <c r="F125" s="8">
        <v>223839</v>
      </c>
      <c r="G125" s="8">
        <f t="shared" ref="G125" si="175">SUM(C125:F125)</f>
        <v>450531</v>
      </c>
      <c r="H125" s="9" t="s">
        <v>86</v>
      </c>
      <c r="I125" s="9" t="s">
        <v>86</v>
      </c>
      <c r="J125" s="9">
        <v>350.39758064516127</v>
      </c>
      <c r="K125" s="9">
        <v>345.98770161290321</v>
      </c>
      <c r="L125" s="9">
        <f t="shared" ref="L125" si="176">SUM(H125:K125)</f>
        <v>696.38528225806454</v>
      </c>
    </row>
    <row r="126" spans="1:12" s="15" customFormat="1">
      <c r="A126" s="14"/>
      <c r="B126" s="14" t="s">
        <v>142</v>
      </c>
      <c r="C126" s="13">
        <v>0</v>
      </c>
      <c r="D126" s="13">
        <v>0</v>
      </c>
      <c r="E126" s="13">
        <v>226692</v>
      </c>
      <c r="F126" s="13">
        <v>223839</v>
      </c>
      <c r="G126" s="13">
        <f t="shared" ref="G126:L126" si="177">G125</f>
        <v>450531</v>
      </c>
      <c r="H126" s="23" t="s">
        <v>86</v>
      </c>
      <c r="I126" s="23" t="s">
        <v>86</v>
      </c>
      <c r="J126" s="23">
        <v>350.39758064516127</v>
      </c>
      <c r="K126" s="23">
        <v>345.98770161290321</v>
      </c>
      <c r="L126" s="23">
        <f t="shared" si="177"/>
        <v>696.38528225806454</v>
      </c>
    </row>
    <row r="127" spans="1:12" s="15" customFormat="1">
      <c r="A127" s="10">
        <v>61</v>
      </c>
      <c r="B127" s="17" t="s">
        <v>66</v>
      </c>
      <c r="C127" s="8">
        <v>5383</v>
      </c>
      <c r="D127" s="8">
        <v>53454</v>
      </c>
      <c r="E127" s="8">
        <v>3550505</v>
      </c>
      <c r="F127" s="8">
        <v>1030696</v>
      </c>
      <c r="G127" s="8">
        <f t="shared" ref="G127" si="178">SUM(C127:F127)</f>
        <v>4640038</v>
      </c>
      <c r="H127" s="9">
        <v>8.3204973118279568</v>
      </c>
      <c r="I127" s="9">
        <v>82.623790322580632</v>
      </c>
      <c r="J127" s="9">
        <v>5488.0117607526881</v>
      </c>
      <c r="K127" s="9">
        <v>1593.1456989247311</v>
      </c>
      <c r="L127" s="9">
        <f t="shared" ref="L127" si="179">SUM(H127:K127)</f>
        <v>7172.1017473118272</v>
      </c>
    </row>
    <row r="128" spans="1:12" s="15" customFormat="1">
      <c r="A128" s="14"/>
      <c r="B128" s="14" t="s">
        <v>85</v>
      </c>
      <c r="C128" s="13">
        <v>5383</v>
      </c>
      <c r="D128" s="13">
        <v>53454</v>
      </c>
      <c r="E128" s="13">
        <v>3550505</v>
      </c>
      <c r="F128" s="13">
        <v>1030696</v>
      </c>
      <c r="G128" s="13">
        <f t="shared" ref="G128:L128" si="180">G127</f>
        <v>4640038</v>
      </c>
      <c r="H128" s="23">
        <v>8.3204973118279568</v>
      </c>
      <c r="I128" s="23">
        <v>82.623790322580632</v>
      </c>
      <c r="J128" s="23">
        <v>5488.0117607526881</v>
      </c>
      <c r="K128" s="23">
        <v>1593.1456989247311</v>
      </c>
      <c r="L128" s="23">
        <f t="shared" si="180"/>
        <v>7172.1017473118272</v>
      </c>
    </row>
    <row r="129" spans="1:12" s="15" customFormat="1">
      <c r="A129" s="27">
        <v>62</v>
      </c>
      <c r="B129" s="28" t="s">
        <v>67</v>
      </c>
      <c r="C129" s="8">
        <v>898069</v>
      </c>
      <c r="D129" s="8">
        <v>0</v>
      </c>
      <c r="E129" s="8">
        <v>4032741</v>
      </c>
      <c r="F129" s="8">
        <v>2839300</v>
      </c>
      <c r="G129" s="8">
        <f t="shared" ref="G129" si="181">SUM(C129:F129)</f>
        <v>7770110</v>
      </c>
      <c r="H129" s="9">
        <v>1388.1442876344086</v>
      </c>
      <c r="I129" s="9" t="s">
        <v>86</v>
      </c>
      <c r="J129" s="9">
        <v>6233.4034274193546</v>
      </c>
      <c r="K129" s="9">
        <v>4388.7029569892475</v>
      </c>
      <c r="L129" s="9">
        <f t="shared" ref="L129" si="182">SUM(H129:K129)</f>
        <v>12010.25067204301</v>
      </c>
    </row>
    <row r="130" spans="1:12" s="15" customFormat="1">
      <c r="A130" s="38"/>
      <c r="B130" s="39" t="s">
        <v>135</v>
      </c>
      <c r="C130" s="13">
        <v>898069</v>
      </c>
      <c r="D130" s="13">
        <v>0</v>
      </c>
      <c r="E130" s="13">
        <v>4032741</v>
      </c>
      <c r="F130" s="13">
        <v>2839300</v>
      </c>
      <c r="G130" s="13">
        <f t="shared" ref="G130:L130" si="183">G129</f>
        <v>7770110</v>
      </c>
      <c r="H130" s="23">
        <v>1388.1442876344086</v>
      </c>
      <c r="I130" s="23" t="s">
        <v>86</v>
      </c>
      <c r="J130" s="23">
        <v>6233.4034274193546</v>
      </c>
      <c r="K130" s="23">
        <v>4388.7029569892475</v>
      </c>
      <c r="L130" s="23">
        <f t="shared" si="183"/>
        <v>12010.25067204301</v>
      </c>
    </row>
    <row r="131" spans="1:12" s="15" customFormat="1">
      <c r="A131" s="18">
        <v>63</v>
      </c>
      <c r="B131" s="19" t="s">
        <v>68</v>
      </c>
      <c r="C131" s="8">
        <v>532254</v>
      </c>
      <c r="D131" s="8">
        <v>0</v>
      </c>
      <c r="E131" s="8">
        <v>1011733</v>
      </c>
      <c r="F131" s="8">
        <v>966881</v>
      </c>
      <c r="G131" s="8">
        <f t="shared" ref="G131" si="184">SUM(C131:F131)</f>
        <v>2510868</v>
      </c>
      <c r="H131" s="9">
        <v>822.70443548387084</v>
      </c>
      <c r="I131" s="9" t="s">
        <v>86</v>
      </c>
      <c r="J131" s="9">
        <v>1563.8346102150538</v>
      </c>
      <c r="K131" s="9">
        <v>1494.5069220430107</v>
      </c>
      <c r="L131" s="9">
        <f t="shared" ref="L131" si="185">SUM(H131:K131)</f>
        <v>3881.0459677419349</v>
      </c>
    </row>
    <row r="132" spans="1:12" s="15" customFormat="1" ht="15.75" customHeight="1">
      <c r="A132" s="40"/>
      <c r="B132" s="41" t="s">
        <v>136</v>
      </c>
      <c r="C132" s="13">
        <v>532254</v>
      </c>
      <c r="D132" s="13">
        <v>0</v>
      </c>
      <c r="E132" s="13">
        <v>1011733</v>
      </c>
      <c r="F132" s="13">
        <v>966881</v>
      </c>
      <c r="G132" s="13">
        <f t="shared" ref="G132:L132" si="186">G131</f>
        <v>2510868</v>
      </c>
      <c r="H132" s="23">
        <v>822.70443548387084</v>
      </c>
      <c r="I132" s="23" t="s">
        <v>86</v>
      </c>
      <c r="J132" s="23">
        <v>1563.8346102150538</v>
      </c>
      <c r="K132" s="23">
        <v>1494.5069220430107</v>
      </c>
      <c r="L132" s="23">
        <f t="shared" si="186"/>
        <v>3881.0459677419349</v>
      </c>
    </row>
    <row r="133" spans="1:12" s="15" customFormat="1">
      <c r="A133" s="20">
        <v>64</v>
      </c>
      <c r="B133" s="17" t="s">
        <v>143</v>
      </c>
      <c r="C133" s="8">
        <v>0</v>
      </c>
      <c r="D133" s="8">
        <v>0</v>
      </c>
      <c r="E133" s="8">
        <v>333355</v>
      </c>
      <c r="F133" s="8">
        <v>78581</v>
      </c>
      <c r="G133" s="8">
        <f t="shared" ref="G133" si="187">SUM(C133:F133)</f>
        <v>411936</v>
      </c>
      <c r="H133" s="9" t="s">
        <v>86</v>
      </c>
      <c r="I133" s="9" t="s">
        <v>86</v>
      </c>
      <c r="J133" s="9">
        <v>515.26646505376345</v>
      </c>
      <c r="K133" s="9">
        <v>121.46256720430107</v>
      </c>
      <c r="L133" s="9">
        <f t="shared" ref="L133" si="188">SUM(H133:K133)</f>
        <v>636.72903225806454</v>
      </c>
    </row>
    <row r="134" spans="1:12" s="15" customFormat="1">
      <c r="A134" s="14"/>
      <c r="B134" s="14" t="s">
        <v>85</v>
      </c>
      <c r="C134" s="13">
        <v>0</v>
      </c>
      <c r="D134" s="13">
        <v>0</v>
      </c>
      <c r="E134" s="13">
        <v>333355</v>
      </c>
      <c r="F134" s="13">
        <v>78581</v>
      </c>
      <c r="G134" s="13">
        <f t="shared" ref="G134:L134" si="189">G133</f>
        <v>411936</v>
      </c>
      <c r="H134" s="23" t="s">
        <v>86</v>
      </c>
      <c r="I134" s="23" t="s">
        <v>86</v>
      </c>
      <c r="J134" s="23">
        <v>515.26646505376345</v>
      </c>
      <c r="K134" s="23">
        <v>121.46256720430107</v>
      </c>
      <c r="L134" s="23">
        <f t="shared" si="189"/>
        <v>636.72903225806454</v>
      </c>
    </row>
    <row r="135" spans="1:12" s="15" customFormat="1">
      <c r="A135" s="20">
        <v>65</v>
      </c>
      <c r="B135" s="21" t="s">
        <v>69</v>
      </c>
      <c r="C135" s="8">
        <v>2365316</v>
      </c>
      <c r="D135" s="8">
        <v>0</v>
      </c>
      <c r="E135" s="8">
        <v>2821097</v>
      </c>
      <c r="F135" s="8">
        <v>2243220</v>
      </c>
      <c r="G135" s="8">
        <f t="shared" ref="G135" si="190">SUM(C135:F135)</f>
        <v>7429633</v>
      </c>
      <c r="H135" s="9">
        <v>3656.0663978494617</v>
      </c>
      <c r="I135" s="9" t="s">
        <v>86</v>
      </c>
      <c r="J135" s="9">
        <v>4360.566599462365</v>
      </c>
      <c r="K135" s="9">
        <v>3467.3427419354834</v>
      </c>
      <c r="L135" s="9">
        <f t="shared" ref="L135" si="191">SUM(H135:K135)</f>
        <v>11483.975739247309</v>
      </c>
    </row>
    <row r="136" spans="1:12" s="15" customFormat="1">
      <c r="A136" s="42"/>
      <c r="B136" s="43" t="s">
        <v>137</v>
      </c>
      <c r="C136" s="13">
        <v>2365316</v>
      </c>
      <c r="D136" s="13">
        <v>0</v>
      </c>
      <c r="E136" s="13">
        <v>2821097</v>
      </c>
      <c r="F136" s="13">
        <v>2243220</v>
      </c>
      <c r="G136" s="13">
        <f t="shared" ref="G136:L136" si="192">G135</f>
        <v>7429633</v>
      </c>
      <c r="H136" s="23">
        <v>3656.0663978494617</v>
      </c>
      <c r="I136" s="23" t="s">
        <v>86</v>
      </c>
      <c r="J136" s="23">
        <v>4360.566599462365</v>
      </c>
      <c r="K136" s="23">
        <v>3467.3427419354834</v>
      </c>
      <c r="L136" s="23">
        <f t="shared" si="192"/>
        <v>11483.975739247309</v>
      </c>
    </row>
    <row r="137" spans="1:12" s="15" customFormat="1">
      <c r="A137" s="29"/>
      <c r="B137" s="22" t="s">
        <v>70</v>
      </c>
      <c r="C137" s="44">
        <f>C7+C9+C11+C13+C15+C17+C19+C21+C23+C25+C27+C29+C31+C33+C35+C37+C39+C41+C43+C45+C47+C49+C51+C53+C55+C57+C59+C61+C63+C65+C67+C69+C71+C73+C79+C81+C83+C85+C87+C89+C91+C93+C95+C97+C99+C101+C103+C105+C107+C109+C111+C113+C115+C117+C119+C121+C123+C127+C129+C131+C135+C77+C75+C133+C125</f>
        <v>31970993</v>
      </c>
      <c r="D137" s="44">
        <f t="shared" ref="D137:L137" si="193">D7+D9+D11+D13+D15+D17+D19+D21+D23+D25+D27+D29+D31+D33+D35+D37+D39+D41+D43+D45+D47+D49+D51+D53+D55+D57+D59+D61+D63+D65+D67+D69+D71+D73+D79+D81+D83+D85+D87+D89+D91+D93+D95+D97+D99+D101+D103+D105+D107+D109+D111+D113+D115+D117+D119+D121+D123+D127+D129+D131+D135+D77+D75+D133+D125</f>
        <v>3620916.05</v>
      </c>
      <c r="E137" s="44">
        <f t="shared" si="193"/>
        <v>174803133.57499999</v>
      </c>
      <c r="F137" s="44">
        <f t="shared" si="193"/>
        <v>96900073.289999992</v>
      </c>
      <c r="G137" s="44">
        <f t="shared" si="193"/>
        <v>307295115.91499996</v>
      </c>
      <c r="H137" s="44">
        <f t="shared" si="193"/>
        <v>49417.529502688158</v>
      </c>
      <c r="I137" s="44">
        <f t="shared" si="193"/>
        <v>5596.8460450268803</v>
      </c>
      <c r="J137" s="44">
        <f t="shared" si="193"/>
        <v>270193.01560651883</v>
      </c>
      <c r="K137" s="44">
        <f t="shared" si="193"/>
        <v>149778.33909072579</v>
      </c>
      <c r="L137" s="44">
        <f t="shared" si="193"/>
        <v>474985.73024495959</v>
      </c>
    </row>
    <row r="138" spans="1:12" s="15" customForma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s="15" customForma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s="15" customFormat="1">
      <c r="A140" s="1"/>
      <c r="B140" s="1"/>
      <c r="C140" s="1" t="s">
        <v>77</v>
      </c>
      <c r="D140" s="1"/>
      <c r="E140" s="1"/>
      <c r="F140" s="1"/>
      <c r="G140" s="1"/>
      <c r="H140" s="1"/>
      <c r="I140" s="1"/>
      <c r="J140" s="1"/>
      <c r="K140" s="1"/>
      <c r="L140" s="1"/>
    </row>
    <row r="141" spans="1:12" s="15" customForma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s="15" customFormat="1"/>
    <row r="143" spans="1:12" s="15" customFormat="1"/>
    <row r="144" spans="1:12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pans="1:13" s="15" customFormat="1"/>
    <row r="210" spans="1:13" s="15" customFormat="1"/>
    <row r="211" spans="1:13" s="15" customFormat="1"/>
    <row r="212" spans="1:13" s="15" customFormat="1"/>
    <row r="213" spans="1:13" s="15" customFormat="1"/>
    <row r="214" spans="1:13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</row>
    <row r="215" spans="1:13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</row>
    <row r="216" spans="1:13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</row>
    <row r="217" spans="1:13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</row>
    <row r="218" spans="1:13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</row>
    <row r="219" spans="1:13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</row>
    <row r="220" spans="1:13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</row>
    <row r="221" spans="1:13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</row>
    <row r="222" spans="1:13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</row>
    <row r="223" spans="1:1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</row>
    <row r="224" spans="1:13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</row>
    <row r="225" spans="1:13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</row>
    <row r="226" spans="1:13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</row>
    <row r="228" spans="1:13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</row>
    <row r="229" spans="1:13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</row>
    <row r="230" spans="1:13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</row>
    <row r="231" spans="1:13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</row>
    <row r="232" spans="1:13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</row>
    <row r="233" spans="1:1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</row>
    <row r="234" spans="1:13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</row>
    <row r="235" spans="1:13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</row>
    <row r="236" spans="1:13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</row>
    <row r="237" spans="1:13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</row>
    <row r="238" spans="1:13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</row>
    <row r="239" spans="1:13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</row>
    <row r="240" spans="1:13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2"/>
  <sheetViews>
    <sheetView zoomScale="90" zoomScaleNormal="90" workbookViewId="0">
      <pane xSplit="1" ySplit="6" topLeftCell="B127" activePane="bottomRight" state="frozen"/>
      <selection pane="topRight" activeCell="I1" sqref="I1"/>
      <selection pane="bottomLeft" activeCell="A29" sqref="A29"/>
      <selection pane="bottomRight" activeCell="N153" sqref="N153"/>
    </sheetView>
  </sheetViews>
  <sheetFormatPr defaultColWidth="9" defaultRowHeight="15"/>
  <cols>
    <col min="1" max="1" width="4.5703125" style="1" customWidth="1"/>
    <col min="2" max="2" width="58.140625" style="1" customWidth="1"/>
    <col min="3" max="12" width="12.7109375" style="1" customWidth="1"/>
    <col min="13" max="16384" width="9" style="1"/>
  </cols>
  <sheetData>
    <row r="1" spans="1:13" ht="15.75"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30"/>
    </row>
    <row r="2" spans="1:13" ht="15.75">
      <c r="B2" s="58" t="s">
        <v>148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30"/>
    </row>
    <row r="3" spans="1:13">
      <c r="C3" s="2" t="s">
        <v>1</v>
      </c>
      <c r="D3" s="3"/>
      <c r="E3" s="3"/>
      <c r="F3" s="3"/>
      <c r="G3" s="3"/>
      <c r="H3" s="4"/>
      <c r="M3" s="5"/>
    </row>
    <row r="4" spans="1:13" ht="15" customHeight="1">
      <c r="A4" s="59" t="s">
        <v>2</v>
      </c>
      <c r="B4" s="60" t="s">
        <v>3</v>
      </c>
      <c r="C4" s="61" t="s">
        <v>4</v>
      </c>
      <c r="D4" s="61"/>
      <c r="E4" s="61"/>
      <c r="F4" s="61"/>
      <c r="G4" s="61"/>
      <c r="H4" s="61" t="s">
        <v>5</v>
      </c>
      <c r="I4" s="61"/>
      <c r="J4" s="61"/>
      <c r="K4" s="61"/>
      <c r="L4" s="61"/>
    </row>
    <row r="5" spans="1:13">
      <c r="A5" s="59"/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3">
      <c r="A6" s="59"/>
      <c r="B6" s="60"/>
      <c r="C6" s="31" t="s">
        <v>6</v>
      </c>
      <c r="D6" s="31" t="s">
        <v>7</v>
      </c>
      <c r="E6" s="31" t="s">
        <v>8</v>
      </c>
      <c r="F6" s="31" t="s">
        <v>9</v>
      </c>
      <c r="G6" s="53" t="s">
        <v>10</v>
      </c>
      <c r="H6" s="53" t="s">
        <v>6</v>
      </c>
      <c r="I6" s="53" t="s">
        <v>7</v>
      </c>
      <c r="J6" s="53" t="s">
        <v>8</v>
      </c>
      <c r="K6" s="53" t="s">
        <v>9</v>
      </c>
      <c r="L6" s="53" t="s">
        <v>10</v>
      </c>
    </row>
    <row r="7" spans="1:13" s="15" customFormat="1">
      <c r="A7" s="6">
        <v>1</v>
      </c>
      <c r="B7" s="7" t="s">
        <v>78</v>
      </c>
      <c r="C7" s="8">
        <v>124005</v>
      </c>
      <c r="D7" s="8">
        <v>0</v>
      </c>
      <c r="E7" s="8">
        <v>139868</v>
      </c>
      <c r="F7" s="8">
        <v>0</v>
      </c>
      <c r="G7" s="8">
        <f>SUM(C7:F7)</f>
        <v>263873</v>
      </c>
      <c r="H7" s="9">
        <v>191.67439516129033</v>
      </c>
      <c r="I7" s="9" t="s">
        <v>86</v>
      </c>
      <c r="J7" s="9">
        <v>216.19381720430107</v>
      </c>
      <c r="K7" s="9" t="s">
        <v>86</v>
      </c>
      <c r="L7" s="9">
        <f>SUM(H7:K7)</f>
        <v>407.86821236559138</v>
      </c>
    </row>
    <row r="8" spans="1:13" s="15" customFormat="1">
      <c r="A8" s="32"/>
      <c r="B8" s="33" t="s">
        <v>88</v>
      </c>
      <c r="C8" s="13">
        <v>124005</v>
      </c>
      <c r="D8" s="13">
        <v>0</v>
      </c>
      <c r="E8" s="13">
        <v>139868</v>
      </c>
      <c r="F8" s="13">
        <v>0</v>
      </c>
      <c r="G8" s="13">
        <f>G7</f>
        <v>263873</v>
      </c>
      <c r="H8" s="23">
        <v>191.67439516129033</v>
      </c>
      <c r="I8" s="23" t="s">
        <v>86</v>
      </c>
      <c r="J8" s="23">
        <v>216.19381720430107</v>
      </c>
      <c r="K8" s="23" t="s">
        <v>86</v>
      </c>
      <c r="L8" s="23">
        <f t="shared" ref="L8" si="0">L7</f>
        <v>407.86821236559138</v>
      </c>
    </row>
    <row r="9" spans="1:13" s="15" customFormat="1">
      <c r="A9" s="6">
        <v>2</v>
      </c>
      <c r="B9" s="7" t="s">
        <v>11</v>
      </c>
      <c r="C9" s="8">
        <v>781514</v>
      </c>
      <c r="D9" s="8">
        <v>2036229</v>
      </c>
      <c r="E9" s="8">
        <v>2199918</v>
      </c>
      <c r="F9" s="8">
        <v>674447</v>
      </c>
      <c r="G9" s="8">
        <f t="shared" ref="G9" si="1">SUM(C9:F9)</f>
        <v>5692108</v>
      </c>
      <c r="H9" s="9">
        <v>1207.9853494623655</v>
      </c>
      <c r="I9" s="9">
        <v>3147.3969758064513</v>
      </c>
      <c r="J9" s="9">
        <v>3400.4108870967739</v>
      </c>
      <c r="K9" s="9">
        <v>1042.4920026881719</v>
      </c>
      <c r="L9" s="9">
        <f t="shared" ref="L9" si="2">SUM(H9:K9)</f>
        <v>8798.2852150537619</v>
      </c>
    </row>
    <row r="10" spans="1:13" s="15" customFormat="1">
      <c r="A10" s="32"/>
      <c r="B10" s="33" t="s">
        <v>89</v>
      </c>
      <c r="C10" s="13">
        <v>124005</v>
      </c>
      <c r="D10" s="13">
        <v>0</v>
      </c>
      <c r="E10" s="13">
        <v>139868</v>
      </c>
      <c r="F10" s="13">
        <v>0</v>
      </c>
      <c r="G10" s="13">
        <f t="shared" ref="G10:L10" si="3">G8</f>
        <v>263873</v>
      </c>
      <c r="H10" s="23">
        <v>191.67439516129033</v>
      </c>
      <c r="I10" s="23" t="s">
        <v>86</v>
      </c>
      <c r="J10" s="23">
        <v>216.19381720430107</v>
      </c>
      <c r="K10" s="23" t="s">
        <v>86</v>
      </c>
      <c r="L10" s="23">
        <f t="shared" si="3"/>
        <v>407.86821236559138</v>
      </c>
    </row>
    <row r="11" spans="1:13" s="15" customFormat="1">
      <c r="A11" s="6">
        <v>3</v>
      </c>
      <c r="B11" s="11" t="s">
        <v>146</v>
      </c>
      <c r="C11" s="8">
        <v>0</v>
      </c>
      <c r="D11" s="8">
        <v>0</v>
      </c>
      <c r="E11" s="8">
        <v>51895</v>
      </c>
      <c r="F11" s="8">
        <v>17406</v>
      </c>
      <c r="G11" s="8">
        <f t="shared" ref="G11" si="4">SUM(C11:F11)</f>
        <v>69301</v>
      </c>
      <c r="H11" s="9" t="s">
        <v>86</v>
      </c>
      <c r="I11" s="9" t="s">
        <v>86</v>
      </c>
      <c r="J11" s="9">
        <v>80.214045698924721</v>
      </c>
      <c r="K11" s="9">
        <v>26.904435483870966</v>
      </c>
      <c r="L11" s="9">
        <f t="shared" ref="L11" si="5">SUM(H11:K11)</f>
        <v>107.11848118279569</v>
      </c>
    </row>
    <row r="12" spans="1:13" s="15" customFormat="1">
      <c r="A12" s="32"/>
      <c r="B12" s="14" t="s">
        <v>142</v>
      </c>
      <c r="C12" s="13">
        <v>0</v>
      </c>
      <c r="D12" s="13">
        <v>0</v>
      </c>
      <c r="E12" s="13">
        <v>51895</v>
      </c>
      <c r="F12" s="13">
        <v>17406</v>
      </c>
      <c r="G12" s="13">
        <f t="shared" ref="G12:L12" si="6">G11</f>
        <v>69301</v>
      </c>
      <c r="H12" s="23" t="s">
        <v>86</v>
      </c>
      <c r="I12" s="23" t="s">
        <v>86</v>
      </c>
      <c r="J12" s="23">
        <v>80.214045698924721</v>
      </c>
      <c r="K12" s="23">
        <v>26.904435483870966</v>
      </c>
      <c r="L12" s="23">
        <f t="shared" si="6"/>
        <v>107.11848118279569</v>
      </c>
    </row>
    <row r="13" spans="1:13" s="15" customFormat="1">
      <c r="A13" s="6">
        <v>4</v>
      </c>
      <c r="B13" s="11" t="s">
        <v>12</v>
      </c>
      <c r="C13" s="8">
        <v>0</v>
      </c>
      <c r="D13" s="8">
        <v>0</v>
      </c>
      <c r="E13" s="8">
        <v>688519.55500000005</v>
      </c>
      <c r="F13" s="8">
        <v>943455.46</v>
      </c>
      <c r="G13" s="8">
        <f t="shared" ref="G13" si="7">SUM(C13:F13)</f>
        <v>1631975.0150000001</v>
      </c>
      <c r="H13" s="9" t="s">
        <v>86</v>
      </c>
      <c r="I13" s="9" t="s">
        <v>86</v>
      </c>
      <c r="J13" s="9">
        <v>1064.2439358198926</v>
      </c>
      <c r="K13" s="9">
        <v>1458.2980900537634</v>
      </c>
      <c r="L13" s="9">
        <f t="shared" ref="L13" si="8">SUM(H13:K13)</f>
        <v>2522.5420258736558</v>
      </c>
    </row>
    <row r="14" spans="1:13" s="15" customFormat="1">
      <c r="A14" s="32"/>
      <c r="B14" s="33" t="s">
        <v>90</v>
      </c>
      <c r="C14" s="13">
        <v>0</v>
      </c>
      <c r="D14" s="13">
        <v>0</v>
      </c>
      <c r="E14" s="13">
        <v>688519.55500000005</v>
      </c>
      <c r="F14" s="13">
        <v>943455.46</v>
      </c>
      <c r="G14" s="13">
        <f t="shared" ref="G14:L14" si="9">G13</f>
        <v>1631975.0150000001</v>
      </c>
      <c r="H14" s="23" t="s">
        <v>86</v>
      </c>
      <c r="I14" s="23" t="s">
        <v>86</v>
      </c>
      <c r="J14" s="23">
        <v>1064.2439358198926</v>
      </c>
      <c r="K14" s="23">
        <v>1458.2980900537634</v>
      </c>
      <c r="L14" s="23">
        <f t="shared" si="9"/>
        <v>2522.5420258736558</v>
      </c>
    </row>
    <row r="15" spans="1:13" s="15" customFormat="1">
      <c r="A15" s="12">
        <v>5</v>
      </c>
      <c r="B15" s="34" t="s">
        <v>13</v>
      </c>
      <c r="C15" s="8">
        <v>12469</v>
      </c>
      <c r="D15" s="8">
        <v>0</v>
      </c>
      <c r="E15" s="8">
        <v>1444551</v>
      </c>
      <c r="F15" s="8">
        <v>1868156</v>
      </c>
      <c r="G15" s="8">
        <f t="shared" ref="G15" si="10">SUM(C15:F15)</f>
        <v>3325176</v>
      </c>
      <c r="H15" s="9">
        <v>19.273319892473115</v>
      </c>
      <c r="I15" s="9" t="s">
        <v>86</v>
      </c>
      <c r="J15" s="9">
        <v>2232.8409274193546</v>
      </c>
      <c r="K15" s="9">
        <v>2887.6067204301075</v>
      </c>
      <c r="L15" s="9">
        <f t="shared" ref="L15" si="11">SUM(H15:K15)</f>
        <v>5139.7209677419351</v>
      </c>
    </row>
    <row r="16" spans="1:13" s="15" customFormat="1">
      <c r="A16" s="33"/>
      <c r="B16" s="33" t="s">
        <v>91</v>
      </c>
      <c r="C16" s="13">
        <v>12469</v>
      </c>
      <c r="D16" s="13">
        <v>0</v>
      </c>
      <c r="E16" s="13">
        <v>1444551</v>
      </c>
      <c r="F16" s="13">
        <v>1868156</v>
      </c>
      <c r="G16" s="13">
        <f t="shared" ref="G16:L16" si="12">G15</f>
        <v>3325176</v>
      </c>
      <c r="H16" s="23">
        <v>19.273319892473115</v>
      </c>
      <c r="I16" s="23" t="s">
        <v>86</v>
      </c>
      <c r="J16" s="23">
        <v>2232.8409274193546</v>
      </c>
      <c r="K16" s="23">
        <v>2887.6067204301075</v>
      </c>
      <c r="L16" s="23">
        <f t="shared" si="12"/>
        <v>5139.7209677419351</v>
      </c>
    </row>
    <row r="17" spans="1:12" s="15" customFormat="1">
      <c r="A17" s="12">
        <v>5</v>
      </c>
      <c r="B17" s="34" t="s">
        <v>149</v>
      </c>
      <c r="C17" s="8">
        <v>0</v>
      </c>
      <c r="D17" s="8">
        <v>0</v>
      </c>
      <c r="E17" s="8">
        <v>371563</v>
      </c>
      <c r="F17" s="8">
        <v>0</v>
      </c>
      <c r="G17" s="8">
        <f t="shared" ref="G17" si="13">SUM(C17:F17)</f>
        <v>371563</v>
      </c>
      <c r="H17" s="9" t="s">
        <v>86</v>
      </c>
      <c r="I17" s="9" t="s">
        <v>86</v>
      </c>
      <c r="J17" s="9">
        <v>574.32452956989243</v>
      </c>
      <c r="K17" s="9" t="s">
        <v>86</v>
      </c>
      <c r="L17" s="9">
        <f t="shared" ref="L17" si="14">SUM(H17:K17)</f>
        <v>574.32452956989243</v>
      </c>
    </row>
    <row r="18" spans="1:12" s="15" customFormat="1">
      <c r="A18" s="33"/>
      <c r="B18" s="33" t="s">
        <v>142</v>
      </c>
      <c r="C18" s="13">
        <v>0</v>
      </c>
      <c r="D18" s="13">
        <v>0</v>
      </c>
      <c r="E18" s="13">
        <v>371563</v>
      </c>
      <c r="F18" s="13">
        <v>0</v>
      </c>
      <c r="G18" s="13">
        <f t="shared" ref="G18:L18" si="15">G17</f>
        <v>371563</v>
      </c>
      <c r="H18" s="23" t="s">
        <v>86</v>
      </c>
      <c r="I18" s="23" t="s">
        <v>86</v>
      </c>
      <c r="J18" s="23">
        <v>574.32452956989243</v>
      </c>
      <c r="K18" s="23" t="s">
        <v>86</v>
      </c>
      <c r="L18" s="23">
        <f t="shared" si="15"/>
        <v>574.32452956989243</v>
      </c>
    </row>
    <row r="19" spans="1:12" s="15" customFormat="1">
      <c r="A19" s="12">
        <v>6</v>
      </c>
      <c r="B19" s="34" t="s">
        <v>14</v>
      </c>
      <c r="C19" s="8">
        <v>702139</v>
      </c>
      <c r="D19" s="8">
        <v>7887.7915000000003</v>
      </c>
      <c r="E19" s="8">
        <v>2331391.4039999996</v>
      </c>
      <c r="F19" s="8">
        <v>1080092.7419</v>
      </c>
      <c r="G19" s="8">
        <f t="shared" ref="G19" si="16">SUM(C19:F19)</f>
        <v>4121510.9373999992</v>
      </c>
      <c r="H19" s="9">
        <v>1085.2954973118278</v>
      </c>
      <c r="I19" s="9">
        <v>12.192150840053763</v>
      </c>
      <c r="J19" s="9">
        <v>3603.6291862903222</v>
      </c>
      <c r="K19" s="9">
        <v>1669.4981897647847</v>
      </c>
      <c r="L19" s="9">
        <f t="shared" ref="L19" si="17">SUM(H19:K19)</f>
        <v>6370.6150242069889</v>
      </c>
    </row>
    <row r="20" spans="1:12" s="15" customFormat="1">
      <c r="A20" s="33"/>
      <c r="B20" s="33" t="s">
        <v>92</v>
      </c>
      <c r="C20" s="13">
        <v>702139</v>
      </c>
      <c r="D20" s="13">
        <v>7887.7915000000003</v>
      </c>
      <c r="E20" s="13">
        <v>2331391.4039999996</v>
      </c>
      <c r="F20" s="13">
        <v>1080092.7419</v>
      </c>
      <c r="G20" s="13">
        <f t="shared" ref="G20:L20" si="18">G19</f>
        <v>4121510.9373999992</v>
      </c>
      <c r="H20" s="23">
        <v>1085.2954973118278</v>
      </c>
      <c r="I20" s="23">
        <v>12.192150840053763</v>
      </c>
      <c r="J20" s="23">
        <v>3603.6291862903222</v>
      </c>
      <c r="K20" s="23">
        <v>1669.4981897647847</v>
      </c>
      <c r="L20" s="23">
        <f t="shared" si="18"/>
        <v>6370.6150242069889</v>
      </c>
    </row>
    <row r="21" spans="1:12" s="15" customFormat="1" ht="15" customHeight="1">
      <c r="A21" s="12">
        <v>7</v>
      </c>
      <c r="B21" s="34" t="s">
        <v>15</v>
      </c>
      <c r="C21" s="8">
        <v>353561</v>
      </c>
      <c r="D21" s="8">
        <v>237680</v>
      </c>
      <c r="E21" s="8">
        <v>6420406</v>
      </c>
      <c r="F21" s="8">
        <v>2935369</v>
      </c>
      <c r="G21" s="8">
        <f t="shared" ref="G21" si="19">SUM(C21:F21)</f>
        <v>9947016</v>
      </c>
      <c r="H21" s="9">
        <v>546.49885752688169</v>
      </c>
      <c r="I21" s="9">
        <v>367.38172043010746</v>
      </c>
      <c r="J21" s="9">
        <v>9924.0146505376342</v>
      </c>
      <c r="K21" s="9">
        <v>4537.1967069892471</v>
      </c>
      <c r="L21" s="9">
        <f t="shared" ref="L21" si="20">SUM(H21:K21)</f>
        <v>15375.09193548387</v>
      </c>
    </row>
    <row r="22" spans="1:12" s="15" customFormat="1">
      <c r="A22" s="33"/>
      <c r="B22" s="33" t="s">
        <v>93</v>
      </c>
      <c r="C22" s="13">
        <v>353561</v>
      </c>
      <c r="D22" s="13">
        <v>237680</v>
      </c>
      <c r="E22" s="13">
        <v>6420406</v>
      </c>
      <c r="F22" s="13">
        <v>2935369</v>
      </c>
      <c r="G22" s="13">
        <f t="shared" ref="G22:L22" si="21">G21</f>
        <v>9947016</v>
      </c>
      <c r="H22" s="23">
        <v>546.49885752688169</v>
      </c>
      <c r="I22" s="23">
        <v>367.38172043010746</v>
      </c>
      <c r="J22" s="23">
        <v>9924.0146505376342</v>
      </c>
      <c r="K22" s="23">
        <v>4537.1967069892471</v>
      </c>
      <c r="L22" s="23">
        <f t="shared" si="21"/>
        <v>15375.09193548387</v>
      </c>
    </row>
    <row r="23" spans="1:12" s="15" customFormat="1">
      <c r="A23" s="12">
        <v>8</v>
      </c>
      <c r="B23" s="34" t="s">
        <v>16</v>
      </c>
      <c r="C23" s="8">
        <v>0</v>
      </c>
      <c r="D23" s="8">
        <v>0</v>
      </c>
      <c r="E23" s="8">
        <v>1608434</v>
      </c>
      <c r="F23" s="8">
        <v>1347387</v>
      </c>
      <c r="G23" s="8">
        <f t="shared" ref="G23" si="22">SUM(C23:F23)</f>
        <v>2955821</v>
      </c>
      <c r="H23" s="9" t="s">
        <v>86</v>
      </c>
      <c r="I23" s="9" t="s">
        <v>86</v>
      </c>
      <c r="J23" s="9">
        <v>2486.1547043010751</v>
      </c>
      <c r="K23" s="9">
        <v>2082.654637096774</v>
      </c>
      <c r="L23" s="9">
        <f t="shared" ref="L23" si="23">SUM(H23:K23)</f>
        <v>4568.8093413978495</v>
      </c>
    </row>
    <row r="24" spans="1:12" s="15" customFormat="1">
      <c r="A24" s="33"/>
      <c r="B24" s="33" t="s">
        <v>94</v>
      </c>
      <c r="C24" s="13">
        <v>0</v>
      </c>
      <c r="D24" s="13">
        <v>0</v>
      </c>
      <c r="E24" s="13">
        <v>1608434</v>
      </c>
      <c r="F24" s="13">
        <v>1347387</v>
      </c>
      <c r="G24" s="13">
        <f t="shared" ref="G24:L24" si="24">G23</f>
        <v>2955821</v>
      </c>
      <c r="H24" s="23" t="s">
        <v>86</v>
      </c>
      <c r="I24" s="23" t="s">
        <v>86</v>
      </c>
      <c r="J24" s="23">
        <v>2486.1547043010751</v>
      </c>
      <c r="K24" s="23">
        <v>2082.654637096774</v>
      </c>
      <c r="L24" s="23">
        <f t="shared" si="24"/>
        <v>4568.8093413978495</v>
      </c>
    </row>
    <row r="25" spans="1:12" s="15" customFormat="1">
      <c r="A25" s="12">
        <v>9</v>
      </c>
      <c r="B25" s="34" t="s">
        <v>17</v>
      </c>
      <c r="C25" s="8">
        <v>1029012</v>
      </c>
      <c r="D25" s="8">
        <v>0</v>
      </c>
      <c r="E25" s="8">
        <v>2106879</v>
      </c>
      <c r="F25" s="8">
        <v>2359993</v>
      </c>
      <c r="G25" s="8">
        <f t="shared" ref="G25" si="25">SUM(C25:F25)</f>
        <v>5495884</v>
      </c>
      <c r="H25" s="9">
        <v>1590.5427419354837</v>
      </c>
      <c r="I25" s="9" t="s">
        <v>86</v>
      </c>
      <c r="J25" s="9">
        <v>3256.6006048387094</v>
      </c>
      <c r="K25" s="9">
        <v>3647.8386424731179</v>
      </c>
      <c r="L25" s="9">
        <f t="shared" ref="L25" si="26">SUM(H25:K25)</f>
        <v>8494.9819892473115</v>
      </c>
    </row>
    <row r="26" spans="1:12" s="15" customFormat="1">
      <c r="A26" s="33"/>
      <c r="B26" s="33" t="s">
        <v>95</v>
      </c>
      <c r="C26" s="13">
        <v>1029012</v>
      </c>
      <c r="D26" s="13">
        <v>0</v>
      </c>
      <c r="E26" s="13">
        <v>2106879</v>
      </c>
      <c r="F26" s="13">
        <v>2359993</v>
      </c>
      <c r="G26" s="13">
        <f t="shared" ref="G26:L26" si="27">G25</f>
        <v>5495884</v>
      </c>
      <c r="H26" s="23">
        <v>1590.5427419354837</v>
      </c>
      <c r="I26" s="23" t="s">
        <v>86</v>
      </c>
      <c r="J26" s="23">
        <v>3256.6006048387094</v>
      </c>
      <c r="K26" s="23">
        <v>3647.8386424731179</v>
      </c>
      <c r="L26" s="23">
        <f t="shared" si="27"/>
        <v>8494.9819892473115</v>
      </c>
    </row>
    <row r="27" spans="1:12" s="15" customFormat="1">
      <c r="A27" s="12">
        <v>10</v>
      </c>
      <c r="B27" s="34" t="s">
        <v>18</v>
      </c>
      <c r="C27" s="8">
        <v>0</v>
      </c>
      <c r="D27" s="8">
        <v>0</v>
      </c>
      <c r="E27" s="8">
        <v>2760126</v>
      </c>
      <c r="F27" s="8">
        <v>818073</v>
      </c>
      <c r="G27" s="8">
        <f t="shared" ref="G27" si="28">SUM(C27:F27)</f>
        <v>3578199</v>
      </c>
      <c r="H27" s="9" t="s">
        <v>86</v>
      </c>
      <c r="I27" s="9" t="s">
        <v>86</v>
      </c>
      <c r="J27" s="9">
        <v>4266.32379032258</v>
      </c>
      <c r="K27" s="9">
        <v>1264.4945564516129</v>
      </c>
      <c r="L27" s="9">
        <f t="shared" ref="L27" si="29">SUM(H27:K27)</f>
        <v>5530.8183467741928</v>
      </c>
    </row>
    <row r="28" spans="1:12" s="15" customFormat="1">
      <c r="A28" s="33"/>
      <c r="B28" s="33" t="s">
        <v>96</v>
      </c>
      <c r="C28" s="13">
        <v>0</v>
      </c>
      <c r="D28" s="13">
        <v>0</v>
      </c>
      <c r="E28" s="13">
        <v>2760126</v>
      </c>
      <c r="F28" s="13">
        <v>818073</v>
      </c>
      <c r="G28" s="13">
        <f t="shared" ref="G28:L28" si="30">G27</f>
        <v>3578199</v>
      </c>
      <c r="H28" s="23" t="s">
        <v>86</v>
      </c>
      <c r="I28" s="23" t="s">
        <v>86</v>
      </c>
      <c r="J28" s="23">
        <v>4266.32379032258</v>
      </c>
      <c r="K28" s="23">
        <v>1264.4945564516129</v>
      </c>
      <c r="L28" s="23">
        <f t="shared" si="30"/>
        <v>5530.8183467741928</v>
      </c>
    </row>
    <row r="29" spans="1:12" s="15" customFormat="1" ht="15.75" customHeight="1">
      <c r="A29" s="12">
        <v>11</v>
      </c>
      <c r="B29" s="34" t="s">
        <v>19</v>
      </c>
      <c r="C29" s="8">
        <v>4335073</v>
      </c>
      <c r="D29" s="8">
        <v>606872</v>
      </c>
      <c r="E29" s="8">
        <v>2781192</v>
      </c>
      <c r="F29" s="8">
        <v>1360587</v>
      </c>
      <c r="G29" s="8">
        <f t="shared" ref="G29" si="31">SUM(C29:F29)</f>
        <v>9083724</v>
      </c>
      <c r="H29" s="9">
        <v>6700.7176747311823</v>
      </c>
      <c r="I29" s="9">
        <v>938.04139784946233</v>
      </c>
      <c r="J29" s="9">
        <v>4298.8854838709676</v>
      </c>
      <c r="K29" s="9">
        <v>2103.0578629032257</v>
      </c>
      <c r="L29" s="9">
        <f t="shared" ref="L29" si="32">SUM(H29:K29)</f>
        <v>14040.702419354839</v>
      </c>
    </row>
    <row r="30" spans="1:12" s="15" customFormat="1">
      <c r="A30" s="33"/>
      <c r="B30" s="33" t="s">
        <v>40</v>
      </c>
      <c r="C30" s="13">
        <v>4335073</v>
      </c>
      <c r="D30" s="13">
        <v>606872</v>
      </c>
      <c r="E30" s="13">
        <v>2781192</v>
      </c>
      <c r="F30" s="13">
        <v>1360587</v>
      </c>
      <c r="G30" s="13">
        <f t="shared" ref="G30:L30" si="33">G29</f>
        <v>9083724</v>
      </c>
      <c r="H30" s="23">
        <v>6700.7176747311823</v>
      </c>
      <c r="I30" s="23">
        <v>938.04139784946233</v>
      </c>
      <c r="J30" s="23">
        <v>4298.8854838709676</v>
      </c>
      <c r="K30" s="23">
        <v>2103.0578629032257</v>
      </c>
      <c r="L30" s="23">
        <f t="shared" si="33"/>
        <v>14040.702419354839</v>
      </c>
    </row>
    <row r="31" spans="1:12" s="15" customFormat="1">
      <c r="A31" s="12">
        <v>12</v>
      </c>
      <c r="B31" s="34" t="s">
        <v>20</v>
      </c>
      <c r="C31" s="8">
        <v>0</v>
      </c>
      <c r="D31" s="8">
        <v>64049</v>
      </c>
      <c r="E31" s="8">
        <v>1269152</v>
      </c>
      <c r="F31" s="8">
        <v>1825555</v>
      </c>
      <c r="G31" s="8">
        <f t="shared" ref="G31" si="34">SUM(C31:F31)</f>
        <v>3158756</v>
      </c>
      <c r="H31" s="9" t="s">
        <v>86</v>
      </c>
      <c r="I31" s="9">
        <v>99.000470430107526</v>
      </c>
      <c r="J31" s="9">
        <v>1961.7268817204299</v>
      </c>
      <c r="K31" s="9">
        <v>2821.7584005376343</v>
      </c>
      <c r="L31" s="9">
        <f t="shared" ref="L31" si="35">SUM(H31:K31)</f>
        <v>4882.4857526881715</v>
      </c>
    </row>
    <row r="32" spans="1:12" s="15" customFormat="1">
      <c r="A32" s="33"/>
      <c r="B32" s="33" t="s">
        <v>97</v>
      </c>
      <c r="C32" s="13">
        <v>0</v>
      </c>
      <c r="D32" s="13">
        <v>64049</v>
      </c>
      <c r="E32" s="13">
        <v>1269152</v>
      </c>
      <c r="F32" s="13">
        <v>1825555</v>
      </c>
      <c r="G32" s="13">
        <f t="shared" ref="G32:L32" si="36">G31</f>
        <v>3158756</v>
      </c>
      <c r="H32" s="23" t="s">
        <v>86</v>
      </c>
      <c r="I32" s="23">
        <v>99.000470430107526</v>
      </c>
      <c r="J32" s="23">
        <v>1961.7268817204299</v>
      </c>
      <c r="K32" s="23">
        <v>2821.7584005376343</v>
      </c>
      <c r="L32" s="23">
        <f t="shared" si="36"/>
        <v>4882.4857526881715</v>
      </c>
    </row>
    <row r="33" spans="1:12" s="15" customFormat="1">
      <c r="A33" s="12">
        <v>13</v>
      </c>
      <c r="B33" s="34" t="s">
        <v>21</v>
      </c>
      <c r="C33" s="8">
        <v>8504164</v>
      </c>
      <c r="D33" s="8">
        <v>1509801</v>
      </c>
      <c r="E33" s="8">
        <v>27121182</v>
      </c>
      <c r="F33" s="8">
        <v>6724792</v>
      </c>
      <c r="G33" s="8">
        <f t="shared" ref="G33" si="37">SUM(C33:F33)</f>
        <v>43859939</v>
      </c>
      <c r="H33" s="9">
        <v>13144.877150537633</v>
      </c>
      <c r="I33" s="9">
        <v>2333.6977822580643</v>
      </c>
      <c r="J33" s="9">
        <v>41921.181854838709</v>
      </c>
      <c r="K33" s="9">
        <v>10394.50376344086</v>
      </c>
      <c r="L33" s="9">
        <f t="shared" ref="L33" si="38">SUM(H33:K33)</f>
        <v>67794.260551075276</v>
      </c>
    </row>
    <row r="34" spans="1:12" s="15" customFormat="1">
      <c r="A34" s="14"/>
      <c r="B34" s="14" t="s">
        <v>98</v>
      </c>
      <c r="C34" s="13">
        <v>8504164</v>
      </c>
      <c r="D34" s="13">
        <v>1509801</v>
      </c>
      <c r="E34" s="13">
        <v>27121182</v>
      </c>
      <c r="F34" s="13">
        <v>6724792</v>
      </c>
      <c r="G34" s="13">
        <f t="shared" ref="G34:L34" si="39">G33</f>
        <v>43859939</v>
      </c>
      <c r="H34" s="23">
        <v>13144.877150537633</v>
      </c>
      <c r="I34" s="23">
        <v>2333.6977822580643</v>
      </c>
      <c r="J34" s="23">
        <v>41921.181854838709</v>
      </c>
      <c r="K34" s="23">
        <v>10394.50376344086</v>
      </c>
      <c r="L34" s="23">
        <f t="shared" si="39"/>
        <v>67794.260551075276</v>
      </c>
    </row>
    <row r="35" spans="1:12" s="15" customFormat="1">
      <c r="A35" s="12">
        <v>14</v>
      </c>
      <c r="B35" s="34" t="s">
        <v>22</v>
      </c>
      <c r="C35" s="8">
        <v>0</v>
      </c>
      <c r="D35" s="8">
        <v>0</v>
      </c>
      <c r="E35" s="8">
        <v>460950</v>
      </c>
      <c r="F35" s="8">
        <v>187108</v>
      </c>
      <c r="G35" s="8">
        <f t="shared" ref="G35" si="40">SUM(C35:F35)</f>
        <v>648058</v>
      </c>
      <c r="H35" s="9" t="s">
        <v>86</v>
      </c>
      <c r="I35" s="9" t="s">
        <v>86</v>
      </c>
      <c r="J35" s="9">
        <v>712.48991935483855</v>
      </c>
      <c r="K35" s="9">
        <v>289.21263440860213</v>
      </c>
      <c r="L35" s="9">
        <f t="shared" ref="L35" si="41">SUM(H35:K35)</f>
        <v>1001.7025537634406</v>
      </c>
    </row>
    <row r="36" spans="1:12" s="15" customFormat="1" ht="14.25" customHeight="1">
      <c r="A36" s="14"/>
      <c r="B36" s="14" t="s">
        <v>84</v>
      </c>
      <c r="C36" s="13">
        <v>0</v>
      </c>
      <c r="D36" s="13">
        <v>0</v>
      </c>
      <c r="E36" s="13">
        <v>460950</v>
      </c>
      <c r="F36" s="13">
        <v>187108</v>
      </c>
      <c r="G36" s="13">
        <f t="shared" ref="G36:L36" si="42">G35</f>
        <v>648058</v>
      </c>
      <c r="H36" s="23" t="s">
        <v>86</v>
      </c>
      <c r="I36" s="23" t="s">
        <v>86</v>
      </c>
      <c r="J36" s="23">
        <v>712.48991935483855</v>
      </c>
      <c r="K36" s="23">
        <v>289.21263440860213</v>
      </c>
      <c r="L36" s="23">
        <f t="shared" si="42"/>
        <v>1001.7025537634406</v>
      </c>
    </row>
    <row r="37" spans="1:12" s="15" customFormat="1" ht="14.25" customHeight="1">
      <c r="A37" s="12">
        <v>15</v>
      </c>
      <c r="B37" s="34" t="s">
        <v>23</v>
      </c>
      <c r="C37" s="8">
        <v>0</v>
      </c>
      <c r="D37" s="8">
        <v>232995</v>
      </c>
      <c r="E37" s="8">
        <v>1208832</v>
      </c>
      <c r="F37" s="8">
        <v>951965</v>
      </c>
      <c r="G37" s="8">
        <f t="shared" ref="G37" si="43">SUM(C37:F37)</f>
        <v>2393792</v>
      </c>
      <c r="H37" s="9" t="s">
        <v>86</v>
      </c>
      <c r="I37" s="9">
        <v>360.14012096774195</v>
      </c>
      <c r="J37" s="9">
        <v>1868.4903225806449</v>
      </c>
      <c r="K37" s="9">
        <v>1471.4512768817203</v>
      </c>
      <c r="L37" s="9">
        <f t="shared" ref="L37" si="44">SUM(H37:K37)</f>
        <v>3700.0817204301075</v>
      </c>
    </row>
    <row r="38" spans="1:12" s="15" customFormat="1">
      <c r="A38" s="14"/>
      <c r="B38" s="14" t="s">
        <v>99</v>
      </c>
      <c r="C38" s="13">
        <v>0</v>
      </c>
      <c r="D38" s="13">
        <v>232995</v>
      </c>
      <c r="E38" s="13">
        <v>1208832</v>
      </c>
      <c r="F38" s="13">
        <v>951965</v>
      </c>
      <c r="G38" s="13">
        <f t="shared" ref="G38:L38" si="45">G37</f>
        <v>2393792</v>
      </c>
      <c r="H38" s="23" t="s">
        <v>86</v>
      </c>
      <c r="I38" s="23">
        <v>360.14012096774195</v>
      </c>
      <c r="J38" s="23">
        <v>1868.4903225806449</v>
      </c>
      <c r="K38" s="23">
        <v>1471.4512768817203</v>
      </c>
      <c r="L38" s="23">
        <f t="shared" si="45"/>
        <v>3700.0817204301075</v>
      </c>
    </row>
    <row r="39" spans="1:12" s="15" customFormat="1">
      <c r="A39" s="12">
        <v>16</v>
      </c>
      <c r="B39" s="34" t="s">
        <v>24</v>
      </c>
      <c r="C39" s="8">
        <v>0</v>
      </c>
      <c r="D39" s="8">
        <v>0</v>
      </c>
      <c r="E39" s="8">
        <v>2761603</v>
      </c>
      <c r="F39" s="8">
        <v>830312</v>
      </c>
      <c r="G39" s="8">
        <f t="shared" ref="G39" si="46">SUM(C39:F39)</f>
        <v>3591915</v>
      </c>
      <c r="H39" s="9" t="s">
        <v>86</v>
      </c>
      <c r="I39" s="9" t="s">
        <v>86</v>
      </c>
      <c r="J39" s="9">
        <v>4268.6067876344086</v>
      </c>
      <c r="K39" s="9">
        <v>1283.4123655913977</v>
      </c>
      <c r="L39" s="9">
        <f t="shared" ref="L39" si="47">SUM(H39:K39)</f>
        <v>5552.0191532258068</v>
      </c>
    </row>
    <row r="40" spans="1:12" s="15" customFormat="1">
      <c r="A40" s="14"/>
      <c r="B40" s="14" t="s">
        <v>100</v>
      </c>
      <c r="C40" s="13">
        <v>0</v>
      </c>
      <c r="D40" s="13">
        <v>0</v>
      </c>
      <c r="E40" s="13">
        <v>2761603</v>
      </c>
      <c r="F40" s="13">
        <v>830312</v>
      </c>
      <c r="G40" s="13">
        <f t="shared" ref="G40:L40" si="48">G39</f>
        <v>3591915</v>
      </c>
      <c r="H40" s="23" t="s">
        <v>86</v>
      </c>
      <c r="I40" s="23" t="s">
        <v>86</v>
      </c>
      <c r="J40" s="23">
        <v>4268.6067876344086</v>
      </c>
      <c r="K40" s="23">
        <v>1283.4123655913977</v>
      </c>
      <c r="L40" s="23">
        <f t="shared" si="48"/>
        <v>5552.0191532258068</v>
      </c>
    </row>
    <row r="41" spans="1:12" s="15" customFormat="1">
      <c r="A41" s="25">
        <v>17</v>
      </c>
      <c r="B41" s="26" t="s">
        <v>25</v>
      </c>
      <c r="C41" s="8">
        <v>0</v>
      </c>
      <c r="D41" s="8">
        <v>0</v>
      </c>
      <c r="E41" s="8">
        <v>191392</v>
      </c>
      <c r="F41" s="8">
        <v>407501</v>
      </c>
      <c r="G41" s="8">
        <f t="shared" ref="G41" si="49">SUM(C41:F41)</f>
        <v>598893</v>
      </c>
      <c r="H41" s="9" t="s">
        <v>86</v>
      </c>
      <c r="I41" s="9" t="s">
        <v>86</v>
      </c>
      <c r="J41" s="9">
        <v>295.83440860215052</v>
      </c>
      <c r="K41" s="9">
        <v>629.87385752688169</v>
      </c>
      <c r="L41" s="9">
        <f t="shared" ref="L41" si="50">SUM(H41:K41)</f>
        <v>925.70826612903215</v>
      </c>
    </row>
    <row r="42" spans="1:12" s="15" customFormat="1">
      <c r="A42" s="14"/>
      <c r="B42" s="14" t="s">
        <v>101</v>
      </c>
      <c r="C42" s="13">
        <v>0</v>
      </c>
      <c r="D42" s="13">
        <v>0</v>
      </c>
      <c r="E42" s="13">
        <v>191392</v>
      </c>
      <c r="F42" s="13">
        <v>407501</v>
      </c>
      <c r="G42" s="13">
        <f t="shared" ref="G42:L42" si="51">G41</f>
        <v>598893</v>
      </c>
      <c r="H42" s="23" t="s">
        <v>86</v>
      </c>
      <c r="I42" s="23" t="s">
        <v>86</v>
      </c>
      <c r="J42" s="23">
        <v>295.83440860215052</v>
      </c>
      <c r="K42" s="23">
        <v>629.87385752688169</v>
      </c>
      <c r="L42" s="23">
        <f t="shared" si="51"/>
        <v>925.70826612903215</v>
      </c>
    </row>
    <row r="43" spans="1:12" s="15" customFormat="1">
      <c r="A43" s="12">
        <v>18</v>
      </c>
      <c r="B43" s="34" t="s">
        <v>26</v>
      </c>
      <c r="C43" s="8">
        <v>0</v>
      </c>
      <c r="D43" s="8">
        <v>0</v>
      </c>
      <c r="E43" s="8">
        <v>596144</v>
      </c>
      <c r="F43" s="8">
        <v>408731</v>
      </c>
      <c r="G43" s="8">
        <f t="shared" ref="G43" si="52">SUM(C43:F43)</f>
        <v>1004875</v>
      </c>
      <c r="H43" s="9" t="s">
        <v>86</v>
      </c>
      <c r="I43" s="9" t="s">
        <v>86</v>
      </c>
      <c r="J43" s="9">
        <v>921.45913978494616</v>
      </c>
      <c r="K43" s="9">
        <v>631.77506720430108</v>
      </c>
      <c r="L43" s="9">
        <f t="shared" ref="L43" si="53">SUM(H43:K43)</f>
        <v>1553.2342069892472</v>
      </c>
    </row>
    <row r="44" spans="1:12" s="15" customFormat="1">
      <c r="A44" s="14"/>
      <c r="B44" s="33" t="s">
        <v>102</v>
      </c>
      <c r="C44" s="13">
        <v>0</v>
      </c>
      <c r="D44" s="13">
        <v>0</v>
      </c>
      <c r="E44" s="13">
        <v>596144</v>
      </c>
      <c r="F44" s="13">
        <v>408731</v>
      </c>
      <c r="G44" s="13">
        <f t="shared" ref="G44:L44" si="54">G43</f>
        <v>1004875</v>
      </c>
      <c r="H44" s="23" t="s">
        <v>86</v>
      </c>
      <c r="I44" s="23" t="s">
        <v>86</v>
      </c>
      <c r="J44" s="23">
        <v>921.45913978494616</v>
      </c>
      <c r="K44" s="23">
        <v>631.77506720430108</v>
      </c>
      <c r="L44" s="23">
        <f t="shared" si="54"/>
        <v>1553.2342069892472</v>
      </c>
    </row>
    <row r="45" spans="1:12" s="15" customFormat="1">
      <c r="A45" s="12">
        <v>19</v>
      </c>
      <c r="B45" s="34" t="s">
        <v>27</v>
      </c>
      <c r="C45" s="8">
        <v>0</v>
      </c>
      <c r="D45" s="8">
        <v>0</v>
      </c>
      <c r="E45" s="8">
        <v>738439</v>
      </c>
      <c r="F45" s="8">
        <v>791113</v>
      </c>
      <c r="G45" s="8">
        <f t="shared" ref="G45" si="55">SUM(C45:F45)</f>
        <v>1529552</v>
      </c>
      <c r="H45" s="9" t="s">
        <v>86</v>
      </c>
      <c r="I45" s="9" t="s">
        <v>86</v>
      </c>
      <c r="J45" s="9">
        <v>1141.4043682795698</v>
      </c>
      <c r="K45" s="9">
        <v>1222.8225134408601</v>
      </c>
      <c r="L45" s="9">
        <f t="shared" ref="L45" si="56">SUM(H45:K45)</f>
        <v>2364.2268817204299</v>
      </c>
    </row>
    <row r="46" spans="1:12" s="15" customFormat="1">
      <c r="A46" s="14"/>
      <c r="B46" s="14" t="s">
        <v>103</v>
      </c>
      <c r="C46" s="13">
        <v>0</v>
      </c>
      <c r="D46" s="13">
        <v>0</v>
      </c>
      <c r="E46" s="13">
        <v>738439</v>
      </c>
      <c r="F46" s="13">
        <v>791113</v>
      </c>
      <c r="G46" s="13">
        <f t="shared" ref="G46:L46" si="57">G45</f>
        <v>1529552</v>
      </c>
      <c r="H46" s="23" t="s">
        <v>86</v>
      </c>
      <c r="I46" s="23" t="s">
        <v>86</v>
      </c>
      <c r="J46" s="23">
        <v>1141.4043682795698</v>
      </c>
      <c r="K46" s="23">
        <v>1222.8225134408601</v>
      </c>
      <c r="L46" s="23">
        <f t="shared" si="57"/>
        <v>2364.2268817204299</v>
      </c>
    </row>
    <row r="47" spans="1:12" s="15" customFormat="1">
      <c r="A47" s="12">
        <v>20</v>
      </c>
      <c r="B47" s="34" t="s">
        <v>28</v>
      </c>
      <c r="C47" s="8">
        <v>21072</v>
      </c>
      <c r="D47" s="8">
        <v>0</v>
      </c>
      <c r="E47" s="8">
        <v>4810512</v>
      </c>
      <c r="F47" s="8">
        <v>6053909</v>
      </c>
      <c r="G47" s="8">
        <f t="shared" ref="G47" si="58">SUM(C47:F47)</f>
        <v>10885493</v>
      </c>
      <c r="H47" s="9">
        <v>32.570967741935483</v>
      </c>
      <c r="I47" s="9" t="s">
        <v>86</v>
      </c>
      <c r="J47" s="9">
        <v>7435.6032258064515</v>
      </c>
      <c r="K47" s="9">
        <v>9357.5206317204302</v>
      </c>
      <c r="L47" s="9">
        <f t="shared" ref="L47" si="59">SUM(H47:K47)</f>
        <v>16825.694825268816</v>
      </c>
    </row>
    <row r="48" spans="1:12" s="15" customFormat="1">
      <c r="A48" s="14"/>
      <c r="B48" s="14" t="s">
        <v>104</v>
      </c>
      <c r="C48" s="13">
        <v>21072</v>
      </c>
      <c r="D48" s="13">
        <v>0</v>
      </c>
      <c r="E48" s="13">
        <v>4810512</v>
      </c>
      <c r="F48" s="13">
        <v>6053909</v>
      </c>
      <c r="G48" s="13">
        <f t="shared" ref="G48:L48" si="60">G47</f>
        <v>10885493</v>
      </c>
      <c r="H48" s="23">
        <v>32.570967741935483</v>
      </c>
      <c r="I48" s="23" t="s">
        <v>86</v>
      </c>
      <c r="J48" s="23">
        <v>7435.6032258064515</v>
      </c>
      <c r="K48" s="23">
        <v>9357.5206317204302</v>
      </c>
      <c r="L48" s="23">
        <f t="shared" si="60"/>
        <v>16825.694825268816</v>
      </c>
    </row>
    <row r="49" spans="1:16" s="15" customFormat="1">
      <c r="A49" s="12">
        <v>21</v>
      </c>
      <c r="B49" s="34" t="s">
        <v>29</v>
      </c>
      <c r="C49" s="8">
        <v>184456</v>
      </c>
      <c r="D49" s="8">
        <v>7532</v>
      </c>
      <c r="E49" s="8">
        <v>1343712</v>
      </c>
      <c r="F49" s="8">
        <v>964857</v>
      </c>
      <c r="G49" s="8">
        <f t="shared" ref="G49" si="61">SUM(C49:F49)</f>
        <v>2500557</v>
      </c>
      <c r="H49" s="9">
        <v>285.11344086021506</v>
      </c>
      <c r="I49" s="9">
        <v>11.642204301075267</v>
      </c>
      <c r="J49" s="9">
        <v>2076.9741935483867</v>
      </c>
      <c r="K49" s="9">
        <v>1491.3784274193547</v>
      </c>
      <c r="L49" s="9">
        <f t="shared" ref="L49" si="62">SUM(H49:K49)</f>
        <v>3865.108266129032</v>
      </c>
    </row>
    <row r="50" spans="1:16" s="15" customFormat="1">
      <c r="A50" s="14"/>
      <c r="B50" s="14" t="s">
        <v>105</v>
      </c>
      <c r="C50" s="13">
        <v>184456</v>
      </c>
      <c r="D50" s="13">
        <v>7532</v>
      </c>
      <c r="E50" s="13">
        <v>1343712</v>
      </c>
      <c r="F50" s="13">
        <v>964857</v>
      </c>
      <c r="G50" s="13">
        <f t="shared" ref="G50:L50" si="63">G49</f>
        <v>2500557</v>
      </c>
      <c r="H50" s="23">
        <v>285.11344086021506</v>
      </c>
      <c r="I50" s="23">
        <v>11.642204301075267</v>
      </c>
      <c r="J50" s="23">
        <v>2076.9741935483867</v>
      </c>
      <c r="K50" s="23">
        <v>1491.3784274193547</v>
      </c>
      <c r="L50" s="23">
        <f t="shared" si="63"/>
        <v>3865.108266129032</v>
      </c>
    </row>
    <row r="51" spans="1:16" s="15" customFormat="1" ht="15.75" customHeight="1">
      <c r="A51" s="12">
        <v>22</v>
      </c>
      <c r="B51" s="34" t="s">
        <v>30</v>
      </c>
      <c r="C51" s="8">
        <v>42748</v>
      </c>
      <c r="D51" s="8">
        <v>0</v>
      </c>
      <c r="E51" s="8">
        <v>12237034</v>
      </c>
      <c r="F51" s="8">
        <v>4176971</v>
      </c>
      <c r="G51" s="8">
        <f t="shared" ref="G51" si="64">SUM(C51:F51)</f>
        <v>16456753</v>
      </c>
      <c r="H51" s="9">
        <v>66.07553763440859</v>
      </c>
      <c r="I51" s="9" t="s">
        <v>86</v>
      </c>
      <c r="J51" s="9">
        <v>18914.770295698923</v>
      </c>
      <c r="K51" s="9">
        <v>6456.3395833333325</v>
      </c>
      <c r="L51" s="9">
        <f t="shared" ref="L51" si="65">SUM(H51:K51)</f>
        <v>25437.185416666667</v>
      </c>
    </row>
    <row r="52" spans="1:16" s="15" customFormat="1">
      <c r="A52" s="14"/>
      <c r="B52" s="14" t="s">
        <v>106</v>
      </c>
      <c r="C52" s="13">
        <v>42748</v>
      </c>
      <c r="D52" s="13">
        <v>0</v>
      </c>
      <c r="E52" s="13">
        <v>12237034</v>
      </c>
      <c r="F52" s="13">
        <v>4176971</v>
      </c>
      <c r="G52" s="13">
        <f t="shared" ref="G52:L52" si="66">G51</f>
        <v>16456753</v>
      </c>
      <c r="H52" s="23">
        <v>66.07553763440859</v>
      </c>
      <c r="I52" s="23" t="s">
        <v>86</v>
      </c>
      <c r="J52" s="23">
        <v>18914.770295698923</v>
      </c>
      <c r="K52" s="23">
        <v>6456.3395833333325</v>
      </c>
      <c r="L52" s="23">
        <f t="shared" si="66"/>
        <v>25437.185416666667</v>
      </c>
      <c r="M52" s="35"/>
    </row>
    <row r="53" spans="1:16" s="35" customFormat="1" ht="16.5" customHeight="1">
      <c r="A53" s="12">
        <v>23</v>
      </c>
      <c r="B53" s="34" t="s">
        <v>31</v>
      </c>
      <c r="C53" s="8">
        <v>0</v>
      </c>
      <c r="D53" s="8">
        <v>485018</v>
      </c>
      <c r="E53" s="8">
        <v>913334</v>
      </c>
      <c r="F53" s="8">
        <v>645194</v>
      </c>
      <c r="G53" s="8">
        <f t="shared" ref="G53" si="67">SUM(C53:F53)</f>
        <v>2043546</v>
      </c>
      <c r="H53" s="9" t="s">
        <v>86</v>
      </c>
      <c r="I53" s="9">
        <v>749.6918010752687</v>
      </c>
      <c r="J53" s="9">
        <v>1411.7393817204299</v>
      </c>
      <c r="K53" s="9">
        <v>997.27567204301079</v>
      </c>
      <c r="L53" s="9">
        <f t="shared" ref="L53" si="68">SUM(H53:K53)</f>
        <v>3158.7068548387092</v>
      </c>
      <c r="M53" s="15"/>
      <c r="P53" s="36"/>
    </row>
    <row r="54" spans="1:16" s="15" customFormat="1">
      <c r="A54" s="14"/>
      <c r="B54" s="14" t="s">
        <v>107</v>
      </c>
      <c r="C54" s="13">
        <v>0</v>
      </c>
      <c r="D54" s="13">
        <v>485018</v>
      </c>
      <c r="E54" s="13">
        <v>913334</v>
      </c>
      <c r="F54" s="13">
        <v>645194</v>
      </c>
      <c r="G54" s="13">
        <f t="shared" ref="G54:L54" si="69">G53</f>
        <v>2043546</v>
      </c>
      <c r="H54" s="23" t="s">
        <v>86</v>
      </c>
      <c r="I54" s="23">
        <v>749.6918010752687</v>
      </c>
      <c r="J54" s="23">
        <v>1411.7393817204299</v>
      </c>
      <c r="K54" s="23">
        <v>997.27567204301079</v>
      </c>
      <c r="L54" s="23">
        <f t="shared" si="69"/>
        <v>3158.7068548387092</v>
      </c>
    </row>
    <row r="55" spans="1:16" s="15" customFormat="1">
      <c r="A55" s="10">
        <v>24</v>
      </c>
      <c r="B55" s="11" t="s">
        <v>32</v>
      </c>
      <c r="C55" s="8">
        <v>57957</v>
      </c>
      <c r="D55" s="8">
        <v>0</v>
      </c>
      <c r="E55" s="8">
        <v>2781245</v>
      </c>
      <c r="F55" s="8">
        <v>1022373</v>
      </c>
      <c r="G55" s="8">
        <f t="shared" ref="G55" si="70">SUM(C55:F55)</f>
        <v>3861575</v>
      </c>
      <c r="H55" s="9">
        <v>89.584072580645156</v>
      </c>
      <c r="I55" s="9" t="s">
        <v>86</v>
      </c>
      <c r="J55" s="9">
        <v>4298.9674059139779</v>
      </c>
      <c r="K55" s="9">
        <v>1580.2808467741934</v>
      </c>
      <c r="L55" s="9">
        <f t="shared" ref="L55" si="71">SUM(H55:K55)</f>
        <v>5968.832325268816</v>
      </c>
    </row>
    <row r="56" spans="1:16" s="15" customFormat="1">
      <c r="A56" s="14"/>
      <c r="B56" s="14" t="s">
        <v>108</v>
      </c>
      <c r="C56" s="13">
        <v>57957</v>
      </c>
      <c r="D56" s="13">
        <v>0</v>
      </c>
      <c r="E56" s="13">
        <v>2781245</v>
      </c>
      <c r="F56" s="13">
        <v>1022373</v>
      </c>
      <c r="G56" s="13">
        <f t="shared" ref="G56:L56" si="72">G55</f>
        <v>3861575</v>
      </c>
      <c r="H56" s="23">
        <v>89.584072580645156</v>
      </c>
      <c r="I56" s="23" t="s">
        <v>86</v>
      </c>
      <c r="J56" s="23">
        <v>4298.9674059139779</v>
      </c>
      <c r="K56" s="23">
        <v>1580.2808467741934</v>
      </c>
      <c r="L56" s="23">
        <f t="shared" si="72"/>
        <v>5968.832325268816</v>
      </c>
    </row>
    <row r="57" spans="1:16" s="15" customFormat="1">
      <c r="A57" s="12">
        <v>25</v>
      </c>
      <c r="B57" s="34" t="s">
        <v>33</v>
      </c>
      <c r="C57" s="8">
        <v>908006</v>
      </c>
      <c r="D57" s="8">
        <v>1526</v>
      </c>
      <c r="E57" s="8">
        <v>554359</v>
      </c>
      <c r="F57" s="8">
        <v>728490</v>
      </c>
      <c r="G57" s="8">
        <f t="shared" ref="G57" si="73">SUM(C57:F57)</f>
        <v>2192381</v>
      </c>
      <c r="H57" s="9">
        <v>1403.5038978494624</v>
      </c>
      <c r="I57" s="9">
        <v>2.3587365591397851</v>
      </c>
      <c r="J57" s="9">
        <v>856.87211021505368</v>
      </c>
      <c r="K57" s="9">
        <v>1126.0262096774193</v>
      </c>
      <c r="L57" s="9">
        <f t="shared" ref="L57" si="74">SUM(H57:K57)</f>
        <v>3388.7609543010749</v>
      </c>
    </row>
    <row r="58" spans="1:16" s="15" customFormat="1">
      <c r="A58" s="14"/>
      <c r="B58" s="14" t="s">
        <v>109</v>
      </c>
      <c r="C58" s="13">
        <v>908006</v>
      </c>
      <c r="D58" s="13">
        <v>1526</v>
      </c>
      <c r="E58" s="13">
        <v>554359</v>
      </c>
      <c r="F58" s="13">
        <v>728490</v>
      </c>
      <c r="G58" s="13">
        <f t="shared" ref="G58:L58" si="75">G57</f>
        <v>2192381</v>
      </c>
      <c r="H58" s="23">
        <v>1403.5038978494624</v>
      </c>
      <c r="I58" s="23">
        <v>2.3587365591397851</v>
      </c>
      <c r="J58" s="23">
        <v>856.87211021505368</v>
      </c>
      <c r="K58" s="23">
        <v>1126.0262096774193</v>
      </c>
      <c r="L58" s="23">
        <f t="shared" si="75"/>
        <v>3388.7609543010749</v>
      </c>
    </row>
    <row r="59" spans="1:16" s="15" customFormat="1">
      <c r="A59" s="12">
        <v>26</v>
      </c>
      <c r="B59" s="34" t="s">
        <v>34</v>
      </c>
      <c r="C59" s="8">
        <v>12589</v>
      </c>
      <c r="D59" s="8">
        <v>0</v>
      </c>
      <c r="E59" s="8">
        <v>1216660</v>
      </c>
      <c r="F59" s="8">
        <v>1083163</v>
      </c>
      <c r="G59" s="8">
        <f t="shared" ref="G59" si="76">SUM(C59:F59)</f>
        <v>2312412</v>
      </c>
      <c r="H59" s="9">
        <v>19.458803763440859</v>
      </c>
      <c r="I59" s="9" t="s">
        <v>86</v>
      </c>
      <c r="J59" s="9">
        <v>1880.5900537634407</v>
      </c>
      <c r="K59" s="9">
        <v>1674.2438844086021</v>
      </c>
      <c r="L59" s="9">
        <f t="shared" ref="L59" si="77">SUM(H59:K59)</f>
        <v>3574.2927419354837</v>
      </c>
    </row>
    <row r="60" spans="1:16" s="15" customFormat="1">
      <c r="A60" s="14"/>
      <c r="B60" s="14" t="s">
        <v>71</v>
      </c>
      <c r="C60" s="13">
        <v>12589</v>
      </c>
      <c r="D60" s="13">
        <v>0</v>
      </c>
      <c r="E60" s="13">
        <v>1216660</v>
      </c>
      <c r="F60" s="13">
        <v>1083163</v>
      </c>
      <c r="G60" s="13">
        <f t="shared" ref="G60:L60" si="78">G59</f>
        <v>2312412</v>
      </c>
      <c r="H60" s="23">
        <v>19.458803763440859</v>
      </c>
      <c r="I60" s="23" t="s">
        <v>86</v>
      </c>
      <c r="J60" s="23">
        <v>1880.5900537634407</v>
      </c>
      <c r="K60" s="23">
        <v>1674.2438844086021</v>
      </c>
      <c r="L60" s="23">
        <f t="shared" si="78"/>
        <v>3574.2927419354837</v>
      </c>
    </row>
    <row r="61" spans="1:16" s="15" customFormat="1" ht="14.25" customHeight="1">
      <c r="A61" s="12">
        <v>27</v>
      </c>
      <c r="B61" s="34" t="s">
        <v>35</v>
      </c>
      <c r="C61" s="8">
        <v>327312</v>
      </c>
      <c r="D61" s="8">
        <v>0</v>
      </c>
      <c r="E61" s="8">
        <v>2437295.0825999998</v>
      </c>
      <c r="F61" s="8">
        <v>1179587.8982000002</v>
      </c>
      <c r="G61" s="8">
        <f t="shared" ref="G61" si="79">SUM(C61:F61)</f>
        <v>3944194.9808</v>
      </c>
      <c r="H61" s="9">
        <v>505.92580645161286</v>
      </c>
      <c r="I61" s="9" t="s">
        <v>86</v>
      </c>
      <c r="J61" s="9">
        <v>3767.3243884274189</v>
      </c>
      <c r="K61" s="9">
        <v>1823.2877458736559</v>
      </c>
      <c r="L61" s="9">
        <f t="shared" ref="L61" si="80">SUM(H61:K61)</f>
        <v>6096.5379407526871</v>
      </c>
    </row>
    <row r="62" spans="1:16" s="15" customFormat="1">
      <c r="A62" s="14"/>
      <c r="B62" s="14" t="s">
        <v>110</v>
      </c>
      <c r="C62" s="13">
        <v>327312</v>
      </c>
      <c r="D62" s="13">
        <v>0</v>
      </c>
      <c r="E62" s="13">
        <v>2437295.0825999998</v>
      </c>
      <c r="F62" s="13">
        <v>1179587.8982000002</v>
      </c>
      <c r="G62" s="13">
        <f t="shared" ref="G62:L62" si="81">G61</f>
        <v>3944194.9808</v>
      </c>
      <c r="H62" s="23">
        <v>505.92580645161286</v>
      </c>
      <c r="I62" s="23" t="s">
        <v>86</v>
      </c>
      <c r="J62" s="23">
        <v>3767.3243884274189</v>
      </c>
      <c r="K62" s="23">
        <v>1823.2877458736559</v>
      </c>
      <c r="L62" s="23">
        <f t="shared" si="81"/>
        <v>6096.5379407526871</v>
      </c>
    </row>
    <row r="63" spans="1:16" s="15" customFormat="1">
      <c r="A63" s="12">
        <v>28</v>
      </c>
      <c r="B63" s="34" t="s">
        <v>36</v>
      </c>
      <c r="C63" s="8">
        <v>920969</v>
      </c>
      <c r="D63" s="8">
        <v>0</v>
      </c>
      <c r="E63" s="8">
        <v>3462036</v>
      </c>
      <c r="F63" s="8">
        <v>1159426</v>
      </c>
      <c r="G63" s="8">
        <f t="shared" ref="G63" si="82">SUM(C63:F63)</f>
        <v>5542431</v>
      </c>
      <c r="H63" s="9">
        <v>1423.5407930107526</v>
      </c>
      <c r="I63" s="9" t="s">
        <v>86</v>
      </c>
      <c r="J63" s="9">
        <v>5351.2653225806453</v>
      </c>
      <c r="K63" s="9">
        <v>1792.1235215053762</v>
      </c>
      <c r="L63" s="9">
        <f t="shared" ref="L63" si="83">SUM(H63:K63)</f>
        <v>8566.929637096775</v>
      </c>
    </row>
    <row r="64" spans="1:16" s="15" customFormat="1">
      <c r="A64" s="14"/>
      <c r="B64" s="14" t="s">
        <v>111</v>
      </c>
      <c r="C64" s="13">
        <v>920969</v>
      </c>
      <c r="D64" s="13">
        <v>0</v>
      </c>
      <c r="E64" s="13">
        <v>3462036</v>
      </c>
      <c r="F64" s="13">
        <v>1159426</v>
      </c>
      <c r="G64" s="13">
        <f t="shared" ref="G64:L64" si="84">G63</f>
        <v>5542431</v>
      </c>
      <c r="H64" s="23">
        <v>1423.5407930107526</v>
      </c>
      <c r="I64" s="23" t="s">
        <v>86</v>
      </c>
      <c r="J64" s="23">
        <v>5351.2653225806453</v>
      </c>
      <c r="K64" s="23">
        <v>1792.1235215053762</v>
      </c>
      <c r="L64" s="23">
        <f t="shared" si="84"/>
        <v>8566.929637096775</v>
      </c>
    </row>
    <row r="65" spans="1:12" s="15" customFormat="1" ht="15" customHeight="1">
      <c r="A65" s="12">
        <v>29</v>
      </c>
      <c r="B65" s="34" t="s">
        <v>37</v>
      </c>
      <c r="C65" s="8">
        <v>487079</v>
      </c>
      <c r="D65" s="8">
        <v>0</v>
      </c>
      <c r="E65" s="8">
        <v>1010305</v>
      </c>
      <c r="F65" s="8">
        <v>782679</v>
      </c>
      <c r="G65" s="8">
        <f t="shared" ref="G65" si="85">SUM(C65:F65)</f>
        <v>2280063</v>
      </c>
      <c r="H65" s="9">
        <v>752.8774865591397</v>
      </c>
      <c r="I65" s="9" t="s">
        <v>86</v>
      </c>
      <c r="J65" s="9">
        <v>1561.6273521505375</v>
      </c>
      <c r="K65" s="9">
        <v>1209.7860887096772</v>
      </c>
      <c r="L65" s="9">
        <f t="shared" ref="L65" si="86">SUM(H65:K65)</f>
        <v>3524.2909274193544</v>
      </c>
    </row>
    <row r="66" spans="1:12" s="15" customFormat="1" ht="15" customHeight="1">
      <c r="A66" s="14"/>
      <c r="B66" s="14" t="s">
        <v>112</v>
      </c>
      <c r="C66" s="13">
        <v>487079</v>
      </c>
      <c r="D66" s="13">
        <v>0</v>
      </c>
      <c r="E66" s="13">
        <v>1010305</v>
      </c>
      <c r="F66" s="13">
        <v>782679</v>
      </c>
      <c r="G66" s="13">
        <f t="shared" ref="G66:L66" si="87">G65</f>
        <v>2280063</v>
      </c>
      <c r="H66" s="23">
        <v>752.8774865591397</v>
      </c>
      <c r="I66" s="23" t="s">
        <v>86</v>
      </c>
      <c r="J66" s="23">
        <v>1561.6273521505375</v>
      </c>
      <c r="K66" s="23">
        <v>1209.7860887096772</v>
      </c>
      <c r="L66" s="23">
        <f t="shared" si="87"/>
        <v>3524.2909274193544</v>
      </c>
    </row>
    <row r="67" spans="1:12" s="15" customFormat="1" ht="15" customHeight="1">
      <c r="A67" s="12">
        <v>30</v>
      </c>
      <c r="B67" s="34" t="s">
        <v>38</v>
      </c>
      <c r="C67" s="8">
        <v>463280</v>
      </c>
      <c r="D67" s="8">
        <v>0</v>
      </c>
      <c r="E67" s="8">
        <v>1405277</v>
      </c>
      <c r="F67" s="8">
        <v>690443</v>
      </c>
      <c r="G67" s="8">
        <f t="shared" ref="G67" si="88">SUM(C67:F67)</f>
        <v>2559000</v>
      </c>
      <c r="H67" s="9">
        <v>716.0913978494624</v>
      </c>
      <c r="I67" s="9" t="s">
        <v>86</v>
      </c>
      <c r="J67" s="9">
        <v>2172.1351478494621</v>
      </c>
      <c r="K67" s="9">
        <v>1067.217002688172</v>
      </c>
      <c r="L67" s="9">
        <f t="shared" ref="L67" si="89">SUM(H67:K67)</f>
        <v>3955.4435483870966</v>
      </c>
    </row>
    <row r="68" spans="1:12" s="15" customFormat="1" ht="15" customHeight="1">
      <c r="A68" s="14"/>
      <c r="B68" s="14" t="s">
        <v>113</v>
      </c>
      <c r="C68" s="13">
        <v>463280</v>
      </c>
      <c r="D68" s="13">
        <v>0</v>
      </c>
      <c r="E68" s="13">
        <v>1405277</v>
      </c>
      <c r="F68" s="13">
        <v>690443</v>
      </c>
      <c r="G68" s="13">
        <f t="shared" ref="G68:L68" si="90">G67</f>
        <v>2559000</v>
      </c>
      <c r="H68" s="23">
        <v>716.0913978494624</v>
      </c>
      <c r="I68" s="23" t="s">
        <v>86</v>
      </c>
      <c r="J68" s="23">
        <v>2172.1351478494621</v>
      </c>
      <c r="K68" s="23">
        <v>1067.217002688172</v>
      </c>
      <c r="L68" s="23">
        <f t="shared" si="90"/>
        <v>3955.4435483870966</v>
      </c>
    </row>
    <row r="69" spans="1:12" s="15" customFormat="1">
      <c r="A69" s="12">
        <v>31</v>
      </c>
      <c r="B69" s="34" t="s">
        <v>39</v>
      </c>
      <c r="C69" s="8">
        <v>26411</v>
      </c>
      <c r="D69" s="8">
        <v>0</v>
      </c>
      <c r="E69" s="8">
        <v>4212358</v>
      </c>
      <c r="F69" s="8">
        <v>2270017</v>
      </c>
      <c r="G69" s="8">
        <f t="shared" ref="G69" si="91">SUM(C69:F69)</f>
        <v>6508786</v>
      </c>
      <c r="H69" s="9">
        <v>40.823454301075266</v>
      </c>
      <c r="I69" s="9" t="s">
        <v>86</v>
      </c>
      <c r="J69" s="9">
        <v>6511.037231182795</v>
      </c>
      <c r="K69" s="9">
        <v>3508.7628360215053</v>
      </c>
      <c r="L69" s="9">
        <f t="shared" ref="L69" si="92">SUM(H69:K69)</f>
        <v>10060.623521505375</v>
      </c>
    </row>
    <row r="70" spans="1:12" s="15" customFormat="1">
      <c r="A70" s="14"/>
      <c r="B70" s="14" t="s">
        <v>114</v>
      </c>
      <c r="C70" s="13">
        <v>26411</v>
      </c>
      <c r="D70" s="13">
        <v>0</v>
      </c>
      <c r="E70" s="13">
        <v>4212358</v>
      </c>
      <c r="F70" s="13">
        <v>2270017</v>
      </c>
      <c r="G70" s="13">
        <f t="shared" ref="G70:L70" si="93">G69</f>
        <v>6508786</v>
      </c>
      <c r="H70" s="23">
        <v>40.823454301075266</v>
      </c>
      <c r="I70" s="23" t="s">
        <v>86</v>
      </c>
      <c r="J70" s="23">
        <v>6511.037231182795</v>
      </c>
      <c r="K70" s="23">
        <v>3508.7628360215053</v>
      </c>
      <c r="L70" s="23">
        <f t="shared" si="93"/>
        <v>10060.623521505375</v>
      </c>
    </row>
    <row r="71" spans="1:12" s="15" customFormat="1">
      <c r="A71" s="12">
        <v>32</v>
      </c>
      <c r="B71" s="34" t="s">
        <v>41</v>
      </c>
      <c r="C71" s="8">
        <v>9377</v>
      </c>
      <c r="D71" s="8">
        <v>0</v>
      </c>
      <c r="E71" s="8">
        <v>927957</v>
      </c>
      <c r="F71" s="8">
        <v>856008</v>
      </c>
      <c r="G71" s="8">
        <f t="shared" ref="G71" si="94">SUM(C71:F71)</f>
        <v>1793342</v>
      </c>
      <c r="H71" s="9">
        <v>14.494018817204299</v>
      </c>
      <c r="I71" s="9" t="s">
        <v>86</v>
      </c>
      <c r="J71" s="9">
        <v>1434.3421370967742</v>
      </c>
      <c r="K71" s="9">
        <v>1323.1306451612902</v>
      </c>
      <c r="L71" s="9">
        <f t="shared" ref="L71" si="95">SUM(H71:K71)</f>
        <v>2771.9668010752684</v>
      </c>
    </row>
    <row r="72" spans="1:12" s="15" customFormat="1">
      <c r="A72" s="14"/>
      <c r="B72" s="14" t="s">
        <v>115</v>
      </c>
      <c r="C72" s="13">
        <v>9377</v>
      </c>
      <c r="D72" s="13">
        <v>0</v>
      </c>
      <c r="E72" s="13">
        <v>927957</v>
      </c>
      <c r="F72" s="13">
        <v>856008</v>
      </c>
      <c r="G72" s="13">
        <f t="shared" ref="G72:L72" si="96">G71</f>
        <v>1793342</v>
      </c>
      <c r="H72" s="23">
        <v>14.494018817204299</v>
      </c>
      <c r="I72" s="23" t="s">
        <v>86</v>
      </c>
      <c r="J72" s="23">
        <v>1434.3421370967742</v>
      </c>
      <c r="K72" s="23">
        <v>1323.1306451612902</v>
      </c>
      <c r="L72" s="23">
        <f t="shared" si="96"/>
        <v>2771.9668010752684</v>
      </c>
    </row>
    <row r="73" spans="1:12" s="15" customFormat="1">
      <c r="A73" s="10">
        <v>33</v>
      </c>
      <c r="B73" s="11" t="s">
        <v>43</v>
      </c>
      <c r="C73" s="8">
        <v>0</v>
      </c>
      <c r="D73" s="8">
        <v>0</v>
      </c>
      <c r="E73" s="8">
        <v>20368</v>
      </c>
      <c r="F73" s="8">
        <v>25203</v>
      </c>
      <c r="G73" s="8">
        <f t="shared" ref="G73" si="97">SUM(C73:F73)</f>
        <v>45571</v>
      </c>
      <c r="H73" s="9" t="s">
        <v>86</v>
      </c>
      <c r="I73" s="9" t="s">
        <v>86</v>
      </c>
      <c r="J73" s="9">
        <v>31.482795698924729</v>
      </c>
      <c r="K73" s="9">
        <v>38.956249999999997</v>
      </c>
      <c r="L73" s="9">
        <f t="shared" ref="L73" si="98">SUM(H73:K73)</f>
        <v>70.43904569892473</v>
      </c>
    </row>
    <row r="74" spans="1:12" s="15" customFormat="1" ht="15" customHeight="1">
      <c r="A74" s="14"/>
      <c r="B74" s="14" t="s">
        <v>116</v>
      </c>
      <c r="C74" s="13">
        <v>0</v>
      </c>
      <c r="D74" s="13">
        <v>0</v>
      </c>
      <c r="E74" s="13">
        <v>20368</v>
      </c>
      <c r="F74" s="13">
        <v>25203</v>
      </c>
      <c r="G74" s="13">
        <f t="shared" ref="G74:L74" si="99">G73</f>
        <v>45571</v>
      </c>
      <c r="H74" s="23" t="s">
        <v>86</v>
      </c>
      <c r="I74" s="23" t="s">
        <v>86</v>
      </c>
      <c r="J74" s="23">
        <v>31.482795698924729</v>
      </c>
      <c r="K74" s="23">
        <v>38.956249999999997</v>
      </c>
      <c r="L74" s="23">
        <f t="shared" si="99"/>
        <v>70.43904569892473</v>
      </c>
    </row>
    <row r="75" spans="1:12" s="15" customFormat="1">
      <c r="A75" s="10">
        <v>34</v>
      </c>
      <c r="B75" s="11" t="s">
        <v>42</v>
      </c>
      <c r="C75" s="8">
        <v>735984</v>
      </c>
      <c r="D75" s="8">
        <v>85130</v>
      </c>
      <c r="E75" s="8">
        <v>5233418</v>
      </c>
      <c r="F75" s="8">
        <v>2783637</v>
      </c>
      <c r="G75" s="8">
        <f t="shared" ref="G75" si="100">SUM(C75:F75)</f>
        <v>8838169</v>
      </c>
      <c r="H75" s="9">
        <v>1137.6096774193547</v>
      </c>
      <c r="I75" s="9">
        <v>131.58534946236557</v>
      </c>
      <c r="J75" s="9">
        <v>8089.2885752688171</v>
      </c>
      <c r="K75" s="9">
        <v>4302.6647177419354</v>
      </c>
      <c r="L75" s="9">
        <f t="shared" ref="L75" si="101">SUM(H75:K75)</f>
        <v>13661.148319892473</v>
      </c>
    </row>
    <row r="76" spans="1:12" s="15" customFormat="1">
      <c r="A76" s="14"/>
      <c r="B76" s="14" t="s">
        <v>72</v>
      </c>
      <c r="C76" s="13">
        <v>735984</v>
      </c>
      <c r="D76" s="13">
        <v>85130</v>
      </c>
      <c r="E76" s="13">
        <v>5233418</v>
      </c>
      <c r="F76" s="13">
        <v>2783637</v>
      </c>
      <c r="G76" s="13">
        <f t="shared" ref="G76:L76" si="102">G75</f>
        <v>8838169</v>
      </c>
      <c r="H76" s="23">
        <v>1137.6096774193547</v>
      </c>
      <c r="I76" s="23">
        <v>131.58534946236557</v>
      </c>
      <c r="J76" s="23">
        <v>8089.2885752688171</v>
      </c>
      <c r="K76" s="23">
        <v>4302.6647177419354</v>
      </c>
      <c r="L76" s="23">
        <f t="shared" si="102"/>
        <v>13661.148319892473</v>
      </c>
    </row>
    <row r="77" spans="1:12" s="15" customFormat="1">
      <c r="A77" s="10">
        <v>35</v>
      </c>
      <c r="B77" s="24" t="s">
        <v>81</v>
      </c>
      <c r="C77" s="8">
        <v>0</v>
      </c>
      <c r="D77" s="8">
        <v>0</v>
      </c>
      <c r="E77" s="8">
        <v>410385</v>
      </c>
      <c r="F77" s="8">
        <v>0</v>
      </c>
      <c r="G77" s="8">
        <f t="shared" ref="G77" si="103">SUM(C77:F77)</f>
        <v>410385</v>
      </c>
      <c r="H77" s="9" t="s">
        <v>86</v>
      </c>
      <c r="I77" s="9" t="s">
        <v>86</v>
      </c>
      <c r="J77" s="9">
        <v>634.33165322580646</v>
      </c>
      <c r="K77" s="9" t="s">
        <v>86</v>
      </c>
      <c r="L77" s="9">
        <f t="shared" ref="L77" si="104">SUM(H77:K77)</f>
        <v>634.33165322580646</v>
      </c>
    </row>
    <row r="78" spans="1:12" s="15" customFormat="1">
      <c r="A78" s="14"/>
      <c r="B78" s="14" t="s">
        <v>82</v>
      </c>
      <c r="C78" s="13">
        <v>0</v>
      </c>
      <c r="D78" s="13">
        <v>0</v>
      </c>
      <c r="E78" s="13">
        <v>410385</v>
      </c>
      <c r="F78" s="13">
        <v>0</v>
      </c>
      <c r="G78" s="13">
        <f t="shared" ref="G78:L78" si="105">G77</f>
        <v>410385</v>
      </c>
      <c r="H78" s="23" t="s">
        <v>86</v>
      </c>
      <c r="I78" s="23" t="s">
        <v>86</v>
      </c>
      <c r="J78" s="23">
        <v>634.33165322580646</v>
      </c>
      <c r="K78" s="23" t="s">
        <v>86</v>
      </c>
      <c r="L78" s="23">
        <f t="shared" si="105"/>
        <v>634.33165322580646</v>
      </c>
    </row>
    <row r="79" spans="1:12" s="15" customFormat="1">
      <c r="A79" s="10">
        <v>36</v>
      </c>
      <c r="B79" s="24" t="s">
        <v>79</v>
      </c>
      <c r="C79" s="8">
        <v>0</v>
      </c>
      <c r="D79" s="8">
        <v>0</v>
      </c>
      <c r="E79" s="8">
        <v>52760</v>
      </c>
      <c r="F79" s="8">
        <v>123522</v>
      </c>
      <c r="G79" s="8">
        <f t="shared" ref="G79" si="106">SUM(C79:F79)</f>
        <v>176282</v>
      </c>
      <c r="H79" s="9" t="s">
        <v>86</v>
      </c>
      <c r="I79" s="9" t="s">
        <v>86</v>
      </c>
      <c r="J79" s="9">
        <v>81.551075268817186</v>
      </c>
      <c r="K79" s="9">
        <v>190.92782258064514</v>
      </c>
      <c r="L79" s="9">
        <f t="shared" ref="L79" si="107">SUM(H79:K79)</f>
        <v>272.47889784946233</v>
      </c>
    </row>
    <row r="80" spans="1:12" s="15" customFormat="1" ht="15" customHeight="1">
      <c r="A80" s="14"/>
      <c r="B80" s="14" t="s">
        <v>80</v>
      </c>
      <c r="C80" s="13">
        <v>0</v>
      </c>
      <c r="D80" s="13">
        <v>0</v>
      </c>
      <c r="E80" s="13">
        <v>52760</v>
      </c>
      <c r="F80" s="13">
        <v>123522</v>
      </c>
      <c r="G80" s="13">
        <f t="shared" ref="G80:L80" si="108">G79</f>
        <v>176282</v>
      </c>
      <c r="H80" s="23" t="s">
        <v>86</v>
      </c>
      <c r="I80" s="23" t="s">
        <v>86</v>
      </c>
      <c r="J80" s="23">
        <v>81.551075268817186</v>
      </c>
      <c r="K80" s="23">
        <v>190.92782258064514</v>
      </c>
      <c r="L80" s="23">
        <f t="shared" si="108"/>
        <v>272.47889784946233</v>
      </c>
    </row>
    <row r="81" spans="1:12" s="15" customFormat="1">
      <c r="A81" s="10">
        <v>37</v>
      </c>
      <c r="B81" s="11" t="s">
        <v>44</v>
      </c>
      <c r="C81" s="8">
        <v>0</v>
      </c>
      <c r="D81" s="8">
        <v>0</v>
      </c>
      <c r="E81" s="8">
        <v>576937</v>
      </c>
      <c r="F81" s="8">
        <v>136204</v>
      </c>
      <c r="G81" s="8">
        <f t="shared" ref="G81" si="109">SUM(C81:F81)</f>
        <v>713141</v>
      </c>
      <c r="H81" s="9" t="s">
        <v>86</v>
      </c>
      <c r="I81" s="9" t="s">
        <v>86</v>
      </c>
      <c r="J81" s="9">
        <v>891.77090053763436</v>
      </c>
      <c r="K81" s="9">
        <v>210.53037634408599</v>
      </c>
      <c r="L81" s="9">
        <f t="shared" ref="L81" si="110">SUM(H81:K81)</f>
        <v>1102.3012768817202</v>
      </c>
    </row>
    <row r="82" spans="1:12" s="15" customFormat="1">
      <c r="A82" s="14"/>
      <c r="B82" s="16" t="s">
        <v>117</v>
      </c>
      <c r="C82" s="13">
        <v>0</v>
      </c>
      <c r="D82" s="13">
        <v>0</v>
      </c>
      <c r="E82" s="13">
        <v>576937</v>
      </c>
      <c r="F82" s="13">
        <v>136204</v>
      </c>
      <c r="G82" s="13">
        <f t="shared" ref="G82:L82" si="111">G81</f>
        <v>713141</v>
      </c>
      <c r="H82" s="23" t="s">
        <v>86</v>
      </c>
      <c r="I82" s="23" t="s">
        <v>86</v>
      </c>
      <c r="J82" s="23">
        <v>891.77090053763436</v>
      </c>
      <c r="K82" s="23">
        <v>210.53037634408599</v>
      </c>
      <c r="L82" s="23">
        <f t="shared" si="111"/>
        <v>1102.3012768817202</v>
      </c>
    </row>
    <row r="83" spans="1:12" s="15" customFormat="1">
      <c r="A83" s="10">
        <v>38</v>
      </c>
      <c r="B83" s="11" t="s">
        <v>45</v>
      </c>
      <c r="C83" s="8">
        <v>212185</v>
      </c>
      <c r="D83" s="8">
        <v>0</v>
      </c>
      <c r="E83" s="8">
        <v>128992</v>
      </c>
      <c r="F83" s="8">
        <v>165568</v>
      </c>
      <c r="G83" s="8">
        <f t="shared" ref="G83" si="112">SUM(C83:F83)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255.91827956989243</v>
      </c>
      <c r="L83" s="9">
        <f t="shared" ref="L83" si="113">SUM(H83:K83)</f>
        <v>783.27520161290317</v>
      </c>
    </row>
    <row r="84" spans="1:12" s="15" customFormat="1">
      <c r="A84" s="14"/>
      <c r="B84" s="14" t="s">
        <v>118</v>
      </c>
      <c r="C84" s="13">
        <v>212185</v>
      </c>
      <c r="D84" s="13">
        <v>0</v>
      </c>
      <c r="E84" s="13">
        <v>128992</v>
      </c>
      <c r="F84" s="13">
        <v>165568</v>
      </c>
      <c r="G84" s="13">
        <f t="shared" ref="G84:L84" si="114">G83</f>
        <v>506745</v>
      </c>
      <c r="H84" s="23">
        <v>327.97412634408602</v>
      </c>
      <c r="I84" s="23" t="s">
        <v>86</v>
      </c>
      <c r="J84" s="23">
        <v>199.38279569892472</v>
      </c>
      <c r="K84" s="23">
        <v>255.91827956989243</v>
      </c>
      <c r="L84" s="23">
        <f t="shared" si="114"/>
        <v>783.27520161290317</v>
      </c>
    </row>
    <row r="85" spans="1:12" s="15" customFormat="1">
      <c r="A85" s="12">
        <v>39</v>
      </c>
      <c r="B85" s="34" t="s">
        <v>46</v>
      </c>
      <c r="C85" s="8">
        <v>0</v>
      </c>
      <c r="D85" s="8">
        <v>0</v>
      </c>
      <c r="E85" s="8">
        <v>228956</v>
      </c>
      <c r="F85" s="8">
        <v>79740</v>
      </c>
      <c r="G85" s="8">
        <f t="shared" ref="G85" si="115">SUM(C85:F85)</f>
        <v>308696</v>
      </c>
      <c r="H85" s="9" t="s">
        <v>86</v>
      </c>
      <c r="I85" s="9" t="s">
        <v>86</v>
      </c>
      <c r="J85" s="9">
        <v>353.89704301075267</v>
      </c>
      <c r="K85" s="9">
        <v>123.2540322580645</v>
      </c>
      <c r="L85" s="9">
        <f t="shared" ref="L85" si="116">SUM(H85:K85)</f>
        <v>477.15107526881718</v>
      </c>
    </row>
    <row r="86" spans="1:12" s="15" customFormat="1" ht="15" customHeight="1">
      <c r="A86" s="14"/>
      <c r="B86" s="16" t="s">
        <v>119</v>
      </c>
      <c r="C86" s="13">
        <v>0</v>
      </c>
      <c r="D86" s="13">
        <v>0</v>
      </c>
      <c r="E86" s="13">
        <v>228956</v>
      </c>
      <c r="F86" s="13">
        <v>79740</v>
      </c>
      <c r="G86" s="13">
        <f t="shared" ref="G86:L86" si="117">G85</f>
        <v>308696</v>
      </c>
      <c r="H86" s="23" t="s">
        <v>86</v>
      </c>
      <c r="I86" s="23" t="s">
        <v>86</v>
      </c>
      <c r="J86" s="23">
        <v>353.89704301075267</v>
      </c>
      <c r="K86" s="23">
        <v>123.2540322580645</v>
      </c>
      <c r="L86" s="23">
        <f t="shared" si="117"/>
        <v>477.15107526881718</v>
      </c>
    </row>
    <row r="87" spans="1:12" s="15" customFormat="1">
      <c r="A87" s="12">
        <v>40</v>
      </c>
      <c r="B87" s="34" t="s">
        <v>47</v>
      </c>
      <c r="C87" s="8">
        <v>0</v>
      </c>
      <c r="D87" s="8">
        <v>0</v>
      </c>
      <c r="E87" s="8">
        <v>1045708</v>
      </c>
      <c r="F87" s="8">
        <v>1003858</v>
      </c>
      <c r="G87" s="8">
        <f t="shared" ref="G87" si="118">SUM(C87:F87)</f>
        <v>2049566</v>
      </c>
      <c r="H87" s="9" t="s">
        <v>86</v>
      </c>
      <c r="I87" s="9" t="s">
        <v>86</v>
      </c>
      <c r="J87" s="9">
        <v>1616.3497311827955</v>
      </c>
      <c r="K87" s="9">
        <v>1551.6622311827955</v>
      </c>
      <c r="L87" s="9">
        <f t="shared" ref="L87" si="119">SUM(H87:K87)</f>
        <v>3168.011962365591</v>
      </c>
    </row>
    <row r="88" spans="1:12" s="15" customFormat="1">
      <c r="A88" s="14">
        <v>1</v>
      </c>
      <c r="B88" s="14" t="s">
        <v>120</v>
      </c>
      <c r="C88" s="13">
        <v>0</v>
      </c>
      <c r="D88" s="13">
        <v>0</v>
      </c>
      <c r="E88" s="13">
        <v>1045708</v>
      </c>
      <c r="F88" s="13">
        <v>1003858</v>
      </c>
      <c r="G88" s="13">
        <f t="shared" ref="G88:L88" si="120">G87</f>
        <v>2049566</v>
      </c>
      <c r="H88" s="23" t="s">
        <v>86</v>
      </c>
      <c r="I88" s="23" t="s">
        <v>86</v>
      </c>
      <c r="J88" s="23">
        <v>1616.3497311827955</v>
      </c>
      <c r="K88" s="23">
        <v>1551.6622311827955</v>
      </c>
      <c r="L88" s="23">
        <f t="shared" si="120"/>
        <v>3168.011962365591</v>
      </c>
    </row>
    <row r="89" spans="1:12" s="15" customFormat="1">
      <c r="A89" s="12">
        <v>41</v>
      </c>
      <c r="B89" s="34" t="s">
        <v>48</v>
      </c>
      <c r="C89" s="8">
        <v>0</v>
      </c>
      <c r="D89" s="8">
        <v>0</v>
      </c>
      <c r="E89" s="8">
        <v>490963</v>
      </c>
      <c r="F89" s="8">
        <v>922847</v>
      </c>
      <c r="G89" s="8">
        <f t="shared" ref="G89" si="121">SUM(C89:F89)</f>
        <v>1413810</v>
      </c>
      <c r="H89" s="9" t="s">
        <v>86</v>
      </c>
      <c r="I89" s="9" t="s">
        <v>86</v>
      </c>
      <c r="J89" s="9">
        <v>758.88098118279561</v>
      </c>
      <c r="K89" s="9">
        <v>1426.4436155913977</v>
      </c>
      <c r="L89" s="9">
        <f t="shared" ref="L89" si="122">SUM(H89:K89)</f>
        <v>2185.3245967741932</v>
      </c>
    </row>
    <row r="90" spans="1:12" s="15" customFormat="1">
      <c r="A90" s="14"/>
      <c r="B90" s="14" t="s">
        <v>121</v>
      </c>
      <c r="C90" s="13">
        <v>0</v>
      </c>
      <c r="D90" s="13">
        <v>0</v>
      </c>
      <c r="E90" s="13">
        <v>490963</v>
      </c>
      <c r="F90" s="13">
        <v>922847</v>
      </c>
      <c r="G90" s="13">
        <f t="shared" ref="G90:L90" si="123">G89</f>
        <v>1413810</v>
      </c>
      <c r="H90" s="23" t="s">
        <v>86</v>
      </c>
      <c r="I90" s="23" t="s">
        <v>86</v>
      </c>
      <c r="J90" s="23">
        <v>758.88098118279561</v>
      </c>
      <c r="K90" s="23">
        <v>1426.4436155913977</v>
      </c>
      <c r="L90" s="23">
        <f t="shared" si="123"/>
        <v>2185.3245967741932</v>
      </c>
    </row>
    <row r="91" spans="1:12" s="15" customFormat="1">
      <c r="A91" s="12">
        <v>42</v>
      </c>
      <c r="B91" s="34" t="s">
        <v>49</v>
      </c>
      <c r="C91" s="8">
        <v>149079</v>
      </c>
      <c r="D91" s="8">
        <v>0</v>
      </c>
      <c r="E91" s="8">
        <v>1403969</v>
      </c>
      <c r="F91" s="8">
        <v>525378</v>
      </c>
      <c r="G91" s="8">
        <f t="shared" ref="G91" si="124">SUM(C91:F91)</f>
        <v>2078426</v>
      </c>
      <c r="H91" s="9">
        <v>230.43124999999998</v>
      </c>
      <c r="I91" s="9" t="s">
        <v>86</v>
      </c>
      <c r="J91" s="9">
        <v>2170.1133736559141</v>
      </c>
      <c r="K91" s="9">
        <v>812.07620967741923</v>
      </c>
      <c r="L91" s="9">
        <f t="shared" ref="L91" si="125">SUM(H91:K91)</f>
        <v>3212.6208333333334</v>
      </c>
    </row>
    <row r="92" spans="1:12" s="15" customFormat="1">
      <c r="A92" s="14"/>
      <c r="B92" s="14" t="s">
        <v>122</v>
      </c>
      <c r="C92" s="13">
        <v>149079</v>
      </c>
      <c r="D92" s="13">
        <v>0</v>
      </c>
      <c r="E92" s="13">
        <v>1403969</v>
      </c>
      <c r="F92" s="13">
        <v>525378</v>
      </c>
      <c r="G92" s="13">
        <f t="shared" ref="G92:L92" si="126">G91</f>
        <v>2078426</v>
      </c>
      <c r="H92" s="23">
        <v>230.43124999999998</v>
      </c>
      <c r="I92" s="23" t="s">
        <v>86</v>
      </c>
      <c r="J92" s="23">
        <v>2170.1133736559141</v>
      </c>
      <c r="K92" s="23">
        <v>812.07620967741923</v>
      </c>
      <c r="L92" s="23">
        <f t="shared" si="126"/>
        <v>3212.6208333333334</v>
      </c>
    </row>
    <row r="93" spans="1:12" s="15" customFormat="1">
      <c r="A93" s="12">
        <v>43</v>
      </c>
      <c r="B93" s="37" t="s">
        <v>50</v>
      </c>
      <c r="C93" s="8">
        <v>0</v>
      </c>
      <c r="D93" s="8">
        <v>0</v>
      </c>
      <c r="E93" s="8">
        <v>719437</v>
      </c>
      <c r="F93" s="8">
        <v>255681</v>
      </c>
      <c r="G93" s="8">
        <f t="shared" ref="G93" si="127">SUM(C93:F93)</f>
        <v>975118</v>
      </c>
      <c r="H93" s="9" t="s">
        <v>86</v>
      </c>
      <c r="I93" s="9" t="s">
        <v>86</v>
      </c>
      <c r="J93" s="9">
        <v>1112.0329973118278</v>
      </c>
      <c r="K93" s="9">
        <v>395.20584677419356</v>
      </c>
      <c r="L93" s="9">
        <f t="shared" ref="L93" si="128">SUM(H93:K93)</f>
        <v>1507.2388440860213</v>
      </c>
    </row>
    <row r="94" spans="1:12" s="15" customFormat="1">
      <c r="A94" s="14"/>
      <c r="B94" s="16" t="s">
        <v>123</v>
      </c>
      <c r="C94" s="13">
        <v>0</v>
      </c>
      <c r="D94" s="13">
        <v>0</v>
      </c>
      <c r="E94" s="13">
        <v>719437</v>
      </c>
      <c r="F94" s="13">
        <v>255681</v>
      </c>
      <c r="G94" s="13">
        <f t="shared" ref="G94:L94" si="129">G93</f>
        <v>975118</v>
      </c>
      <c r="H94" s="23" t="s">
        <v>86</v>
      </c>
      <c r="I94" s="23" t="s">
        <v>86</v>
      </c>
      <c r="J94" s="23">
        <v>1112.0329973118278</v>
      </c>
      <c r="K94" s="23">
        <v>395.20584677419356</v>
      </c>
      <c r="L94" s="23">
        <f t="shared" si="129"/>
        <v>1507.2388440860213</v>
      </c>
    </row>
    <row r="95" spans="1:12" s="15" customFormat="1">
      <c r="A95" s="12">
        <v>44</v>
      </c>
      <c r="B95" s="34" t="s">
        <v>51</v>
      </c>
      <c r="C95" s="8">
        <v>13158</v>
      </c>
      <c r="D95" s="8">
        <v>0</v>
      </c>
      <c r="E95" s="8">
        <v>4562147</v>
      </c>
      <c r="F95" s="8">
        <v>4153071</v>
      </c>
      <c r="G95" s="8">
        <f t="shared" ref="G95" si="130">SUM(C95:F95)</f>
        <v>8728376</v>
      </c>
      <c r="H95" s="9">
        <v>20.338306451612901</v>
      </c>
      <c r="I95" s="9" t="s">
        <v>86</v>
      </c>
      <c r="J95" s="9">
        <v>7051.7057123655904</v>
      </c>
      <c r="K95" s="9">
        <v>6419.397379032258</v>
      </c>
      <c r="L95" s="9">
        <f t="shared" ref="L95" si="131">SUM(H95:K95)</f>
        <v>13491.441397849461</v>
      </c>
    </row>
    <row r="96" spans="1:12" s="15" customFormat="1">
      <c r="A96" s="14"/>
      <c r="B96" s="14" t="s">
        <v>73</v>
      </c>
      <c r="C96" s="13">
        <v>13158</v>
      </c>
      <c r="D96" s="13">
        <v>0</v>
      </c>
      <c r="E96" s="13">
        <v>4562147</v>
      </c>
      <c r="F96" s="13">
        <v>4153071</v>
      </c>
      <c r="G96" s="13">
        <f t="shared" ref="G96:L96" si="132">G95</f>
        <v>8728376</v>
      </c>
      <c r="H96" s="23">
        <v>20.338306451612901</v>
      </c>
      <c r="I96" s="23" t="s">
        <v>86</v>
      </c>
      <c r="J96" s="23">
        <v>7051.7057123655904</v>
      </c>
      <c r="K96" s="23">
        <v>6419.397379032258</v>
      </c>
      <c r="L96" s="23">
        <f t="shared" si="132"/>
        <v>13491.441397849461</v>
      </c>
    </row>
    <row r="97" spans="1:12" s="15" customFormat="1">
      <c r="A97" s="12">
        <v>45</v>
      </c>
      <c r="B97" s="34" t="s">
        <v>83</v>
      </c>
      <c r="C97" s="8">
        <v>0</v>
      </c>
      <c r="D97" s="8">
        <v>0</v>
      </c>
      <c r="E97" s="8">
        <v>291940</v>
      </c>
      <c r="F97" s="8">
        <v>0</v>
      </c>
      <c r="G97" s="8">
        <f t="shared" ref="G97" si="133">SUM(C97:F97)</f>
        <v>291940</v>
      </c>
      <c r="H97" s="9" t="s">
        <v>86</v>
      </c>
      <c r="I97" s="9" t="s">
        <v>86</v>
      </c>
      <c r="J97" s="9">
        <v>451.25134408602145</v>
      </c>
      <c r="K97" s="9" t="s">
        <v>86</v>
      </c>
      <c r="L97" s="9">
        <f t="shared" ref="L97" si="134">SUM(H97:K97)</f>
        <v>451.25134408602145</v>
      </c>
    </row>
    <row r="98" spans="1:12" s="15" customFormat="1">
      <c r="A98" s="14"/>
      <c r="B98" s="14" t="s">
        <v>74</v>
      </c>
      <c r="C98" s="13">
        <v>0</v>
      </c>
      <c r="D98" s="13">
        <v>0</v>
      </c>
      <c r="E98" s="13">
        <v>291940</v>
      </c>
      <c r="F98" s="13">
        <v>0</v>
      </c>
      <c r="G98" s="13">
        <f t="shared" ref="G98:L98" si="135">G97</f>
        <v>291940</v>
      </c>
      <c r="H98" s="23" t="s">
        <v>86</v>
      </c>
      <c r="I98" s="23" t="s">
        <v>86</v>
      </c>
      <c r="J98" s="23">
        <v>451.25134408602145</v>
      </c>
      <c r="K98" s="23" t="s">
        <v>86</v>
      </c>
      <c r="L98" s="23">
        <f t="shared" si="135"/>
        <v>451.25134408602145</v>
      </c>
    </row>
    <row r="99" spans="1:12" s="15" customFormat="1">
      <c r="A99" s="12">
        <v>46</v>
      </c>
      <c r="B99" s="34" t="s">
        <v>52</v>
      </c>
      <c r="C99" s="8">
        <v>785244</v>
      </c>
      <c r="D99" s="8">
        <v>0</v>
      </c>
      <c r="E99" s="8">
        <v>12035059</v>
      </c>
      <c r="F99" s="8">
        <v>6026550</v>
      </c>
      <c r="G99" s="8">
        <f t="shared" ref="G99" si="136">SUM(C99:F99)</f>
        <v>18846853</v>
      </c>
      <c r="H99" s="9">
        <v>1213.7508064516128</v>
      </c>
      <c r="I99" s="9" t="s">
        <v>86</v>
      </c>
      <c r="J99" s="9">
        <v>18602.577755376344</v>
      </c>
      <c r="K99" s="9">
        <v>9315.2318548387084</v>
      </c>
      <c r="L99" s="9">
        <f t="shared" ref="L99" si="137">SUM(H99:K99)</f>
        <v>29131.560416666664</v>
      </c>
    </row>
    <row r="100" spans="1:12" s="15" customFormat="1">
      <c r="A100" s="14"/>
      <c r="B100" s="14" t="s">
        <v>124</v>
      </c>
      <c r="C100" s="13">
        <v>785244</v>
      </c>
      <c r="D100" s="13">
        <v>0</v>
      </c>
      <c r="E100" s="13">
        <v>12035059</v>
      </c>
      <c r="F100" s="13">
        <v>6026550</v>
      </c>
      <c r="G100" s="13">
        <f t="shared" ref="G100:L100" si="138">G99</f>
        <v>18846853</v>
      </c>
      <c r="H100" s="23">
        <v>1213.7508064516128</v>
      </c>
      <c r="I100" s="23" t="s">
        <v>86</v>
      </c>
      <c r="J100" s="23">
        <v>18602.577755376344</v>
      </c>
      <c r="K100" s="23">
        <v>9315.2318548387084</v>
      </c>
      <c r="L100" s="23">
        <f t="shared" si="138"/>
        <v>29131.560416666664</v>
      </c>
    </row>
    <row r="101" spans="1:12" s="15" customFormat="1">
      <c r="A101" s="12">
        <v>47</v>
      </c>
      <c r="B101" s="34" t="s">
        <v>53</v>
      </c>
      <c r="C101" s="8">
        <v>30121</v>
      </c>
      <c r="D101" s="8">
        <v>0</v>
      </c>
      <c r="E101" s="8">
        <v>1314653</v>
      </c>
      <c r="F101" s="8">
        <v>928318</v>
      </c>
      <c r="G101" s="8">
        <f t="shared" ref="G101" si="139">SUM(C101:F101)</f>
        <v>2273092</v>
      </c>
      <c r="H101" s="9">
        <v>46.557997311827954</v>
      </c>
      <c r="I101" s="9" t="s">
        <v>86</v>
      </c>
      <c r="J101" s="9">
        <v>2032.0577284946237</v>
      </c>
      <c r="K101" s="9">
        <v>1434.9001344086021</v>
      </c>
      <c r="L101" s="9">
        <f t="shared" ref="L101" si="140">SUM(H101:K101)</f>
        <v>3513.5158602150541</v>
      </c>
    </row>
    <row r="102" spans="1:12" s="15" customFormat="1">
      <c r="A102" s="14"/>
      <c r="B102" s="14" t="s">
        <v>75</v>
      </c>
      <c r="C102" s="13">
        <v>30121</v>
      </c>
      <c r="D102" s="13">
        <v>0</v>
      </c>
      <c r="E102" s="13">
        <v>1314653</v>
      </c>
      <c r="F102" s="13">
        <v>928318</v>
      </c>
      <c r="G102" s="13">
        <f t="shared" ref="G102:L102" si="141">G101</f>
        <v>2273092</v>
      </c>
      <c r="H102" s="23">
        <v>46.557997311827954</v>
      </c>
      <c r="I102" s="23" t="s">
        <v>86</v>
      </c>
      <c r="J102" s="23">
        <v>2032.0577284946237</v>
      </c>
      <c r="K102" s="23">
        <v>1434.9001344086021</v>
      </c>
      <c r="L102" s="23">
        <f t="shared" si="141"/>
        <v>3513.5158602150541</v>
      </c>
    </row>
    <row r="103" spans="1:12" s="15" customFormat="1">
      <c r="A103" s="12">
        <v>48</v>
      </c>
      <c r="B103" s="34" t="s">
        <v>54</v>
      </c>
      <c r="C103" s="8">
        <v>849841</v>
      </c>
      <c r="D103" s="8">
        <v>0</v>
      </c>
      <c r="E103" s="8">
        <v>4536129</v>
      </c>
      <c r="F103" s="8">
        <v>3700993</v>
      </c>
      <c r="G103" s="8">
        <f t="shared" ref="G103" si="142">SUM(C103:F103)</f>
        <v>9086963</v>
      </c>
      <c r="H103" s="9">
        <v>1313.5983198924732</v>
      </c>
      <c r="I103" s="9" t="s">
        <v>86</v>
      </c>
      <c r="J103" s="9">
        <v>7011.4897177419343</v>
      </c>
      <c r="K103" s="9">
        <v>5720.620900537634</v>
      </c>
      <c r="L103" s="9">
        <f t="shared" ref="L103" si="143">SUM(H103:K103)</f>
        <v>14045.70893817204</v>
      </c>
    </row>
    <row r="104" spans="1:12" s="15" customFormat="1">
      <c r="A104" s="14"/>
      <c r="B104" s="14" t="s">
        <v>125</v>
      </c>
      <c r="C104" s="13">
        <v>849841</v>
      </c>
      <c r="D104" s="13">
        <v>0</v>
      </c>
      <c r="E104" s="13">
        <v>4536129</v>
      </c>
      <c r="F104" s="13">
        <v>3700993</v>
      </c>
      <c r="G104" s="13">
        <f t="shared" ref="G104:L104" si="144">G103</f>
        <v>9086963</v>
      </c>
      <c r="H104" s="23">
        <v>1313.5983198924732</v>
      </c>
      <c r="I104" s="23" t="s">
        <v>86</v>
      </c>
      <c r="J104" s="23">
        <v>7011.4897177419343</v>
      </c>
      <c r="K104" s="23">
        <v>5720.620900537634</v>
      </c>
      <c r="L104" s="23">
        <f t="shared" si="144"/>
        <v>14045.70893817204</v>
      </c>
    </row>
    <row r="105" spans="1:12" s="15" customFormat="1">
      <c r="A105" s="12">
        <v>49</v>
      </c>
      <c r="B105" s="34" t="s">
        <v>55</v>
      </c>
      <c r="C105" s="8">
        <v>1481731</v>
      </c>
      <c r="D105" s="8">
        <v>146898</v>
      </c>
      <c r="E105" s="8">
        <v>4933047</v>
      </c>
      <c r="F105" s="8">
        <v>1833035</v>
      </c>
      <c r="G105" s="8">
        <f t="shared" ref="G105" si="145">SUM(C105:F105)</f>
        <v>8394711</v>
      </c>
      <c r="H105" s="9">
        <v>2290.3100134408601</v>
      </c>
      <c r="I105" s="9">
        <v>227.06008064516126</v>
      </c>
      <c r="J105" s="9">
        <v>7625.0054435483862</v>
      </c>
      <c r="K105" s="9">
        <v>2833.3202284946237</v>
      </c>
      <c r="L105" s="9">
        <f t="shared" ref="L105" si="146">SUM(H105:K105)</f>
        <v>12975.695766129031</v>
      </c>
    </row>
    <row r="106" spans="1:12" s="15" customFormat="1">
      <c r="A106" s="14"/>
      <c r="B106" s="14" t="s">
        <v>126</v>
      </c>
      <c r="C106" s="13">
        <v>1481731</v>
      </c>
      <c r="D106" s="13">
        <v>146898</v>
      </c>
      <c r="E106" s="13">
        <v>4933047</v>
      </c>
      <c r="F106" s="13">
        <v>1833035</v>
      </c>
      <c r="G106" s="13">
        <f t="shared" ref="G106:L106" si="147">G105</f>
        <v>8394711</v>
      </c>
      <c r="H106" s="23">
        <v>2290.3100134408601</v>
      </c>
      <c r="I106" s="23">
        <v>227.06008064516126</v>
      </c>
      <c r="J106" s="23">
        <v>7625.0054435483862</v>
      </c>
      <c r="K106" s="23">
        <v>2833.3202284946237</v>
      </c>
      <c r="L106" s="23">
        <f t="shared" si="147"/>
        <v>12975.695766129031</v>
      </c>
    </row>
    <row r="107" spans="1:12" s="15" customFormat="1">
      <c r="A107" s="12">
        <v>50</v>
      </c>
      <c r="B107" s="34" t="s">
        <v>56</v>
      </c>
      <c r="C107" s="8">
        <v>197799</v>
      </c>
      <c r="D107" s="8">
        <v>7764</v>
      </c>
      <c r="E107" s="8">
        <v>6317474</v>
      </c>
      <c r="F107" s="8">
        <v>4603814</v>
      </c>
      <c r="G107" s="8">
        <f t="shared" ref="G107" si="148">SUM(C107:F107)</f>
        <v>11126851</v>
      </c>
      <c r="H107" s="9">
        <v>305.73770161290321</v>
      </c>
      <c r="I107" s="9">
        <v>12.000806451612902</v>
      </c>
      <c r="J107" s="9">
        <v>9764.912768817203</v>
      </c>
      <c r="K107" s="9">
        <v>7116.1103494623649</v>
      </c>
      <c r="L107" s="9">
        <f t="shared" ref="L107" si="149">SUM(H107:K107)</f>
        <v>17198.761626344083</v>
      </c>
    </row>
    <row r="108" spans="1:12" s="15" customFormat="1">
      <c r="A108" s="14"/>
      <c r="B108" s="14" t="s">
        <v>127</v>
      </c>
      <c r="C108" s="13">
        <v>197799</v>
      </c>
      <c r="D108" s="13">
        <v>7764</v>
      </c>
      <c r="E108" s="13">
        <v>6317474</v>
      </c>
      <c r="F108" s="13">
        <v>4603814</v>
      </c>
      <c r="G108" s="13">
        <f t="shared" ref="G108:L108" si="150">G107</f>
        <v>11126851</v>
      </c>
      <c r="H108" s="23">
        <v>305.73770161290321</v>
      </c>
      <c r="I108" s="23">
        <v>12.000806451612902</v>
      </c>
      <c r="J108" s="23">
        <v>9764.912768817203</v>
      </c>
      <c r="K108" s="23">
        <v>7116.1103494623649</v>
      </c>
      <c r="L108" s="23">
        <f t="shared" si="150"/>
        <v>17198.761626344083</v>
      </c>
    </row>
    <row r="109" spans="1:12" s="15" customFormat="1">
      <c r="A109" s="12">
        <v>51</v>
      </c>
      <c r="B109" s="34" t="s">
        <v>57</v>
      </c>
      <c r="C109" s="8">
        <v>16060</v>
      </c>
      <c r="D109" s="8">
        <v>23947</v>
      </c>
      <c r="E109" s="8">
        <v>1022596</v>
      </c>
      <c r="F109" s="8">
        <v>1160751</v>
      </c>
      <c r="G109" s="8">
        <f t="shared" ref="G109" si="151">SUM(C109:F109)</f>
        <v>2223354</v>
      </c>
      <c r="H109" s="9">
        <v>24.823924731182792</v>
      </c>
      <c r="I109" s="9">
        <v>37.014852150537635</v>
      </c>
      <c r="J109" s="9">
        <v>1580.6255376344086</v>
      </c>
      <c r="K109" s="9">
        <v>1794.171572580645</v>
      </c>
      <c r="L109" s="9">
        <f t="shared" ref="L109" si="152">SUM(H109:K109)</f>
        <v>3436.6358870967742</v>
      </c>
    </row>
    <row r="110" spans="1:12" s="15" customFormat="1">
      <c r="A110" s="14"/>
      <c r="B110" s="14" t="s">
        <v>128</v>
      </c>
      <c r="C110" s="13">
        <v>16060</v>
      </c>
      <c r="D110" s="13">
        <v>23947</v>
      </c>
      <c r="E110" s="13">
        <v>1022596</v>
      </c>
      <c r="F110" s="13">
        <v>1160751</v>
      </c>
      <c r="G110" s="13">
        <f t="shared" ref="G110:L110" si="153">G109</f>
        <v>2223354</v>
      </c>
      <c r="H110" s="23">
        <v>24.823924731182792</v>
      </c>
      <c r="I110" s="23">
        <v>37.014852150537635</v>
      </c>
      <c r="J110" s="23">
        <v>1580.6255376344086</v>
      </c>
      <c r="K110" s="23">
        <v>1794.171572580645</v>
      </c>
      <c r="L110" s="23">
        <f t="shared" si="153"/>
        <v>3436.6358870967742</v>
      </c>
    </row>
    <row r="111" spans="1:12" s="15" customFormat="1">
      <c r="A111" s="12">
        <v>52</v>
      </c>
      <c r="B111" s="34" t="s">
        <v>58</v>
      </c>
      <c r="C111" s="8">
        <v>154826</v>
      </c>
      <c r="D111" s="8">
        <v>0</v>
      </c>
      <c r="E111" s="8">
        <v>4060597</v>
      </c>
      <c r="F111" s="8">
        <v>1850608</v>
      </c>
      <c r="G111" s="8">
        <f t="shared" ref="G111" si="154">SUM(C111:F111)</f>
        <v>6066031</v>
      </c>
      <c r="H111" s="9">
        <v>239.31438172043008</v>
      </c>
      <c r="I111" s="9" t="s">
        <v>86</v>
      </c>
      <c r="J111" s="9">
        <v>6276.4604166666668</v>
      </c>
      <c r="K111" s="9">
        <v>2860.4827956989247</v>
      </c>
      <c r="L111" s="9">
        <f t="shared" ref="L111" si="155">SUM(H111:K111)</f>
        <v>9376.2575940860224</v>
      </c>
    </row>
    <row r="112" spans="1:12" s="15" customFormat="1">
      <c r="A112" s="14"/>
      <c r="B112" s="14" t="s">
        <v>129</v>
      </c>
      <c r="C112" s="13">
        <v>154826</v>
      </c>
      <c r="D112" s="13">
        <v>0</v>
      </c>
      <c r="E112" s="13">
        <v>4060597</v>
      </c>
      <c r="F112" s="13">
        <v>1850608</v>
      </c>
      <c r="G112" s="13">
        <f t="shared" ref="G112:L112" si="156">G111</f>
        <v>6066031</v>
      </c>
      <c r="H112" s="23">
        <v>239.31438172043008</v>
      </c>
      <c r="I112" s="23" t="s">
        <v>86</v>
      </c>
      <c r="J112" s="23">
        <v>6276.4604166666668</v>
      </c>
      <c r="K112" s="23">
        <v>2860.4827956989247</v>
      </c>
      <c r="L112" s="23">
        <f t="shared" si="156"/>
        <v>9376.2575940860224</v>
      </c>
    </row>
    <row r="113" spans="1:12" s="15" customFormat="1">
      <c r="A113" s="12">
        <v>53</v>
      </c>
      <c r="B113" s="34" t="s">
        <v>59</v>
      </c>
      <c r="C113" s="8">
        <v>312749</v>
      </c>
      <c r="D113" s="8">
        <v>0</v>
      </c>
      <c r="E113" s="8">
        <v>1659076</v>
      </c>
      <c r="F113" s="8">
        <v>756562</v>
      </c>
      <c r="G113" s="8">
        <f t="shared" ref="G113" si="157">SUM(C113:F113)</f>
        <v>2728387</v>
      </c>
      <c r="H113" s="9">
        <v>483.41579301075268</v>
      </c>
      <c r="I113" s="9" t="s">
        <v>86</v>
      </c>
      <c r="J113" s="9">
        <v>2564.4319892473118</v>
      </c>
      <c r="K113" s="9">
        <v>1169.4170698924729</v>
      </c>
      <c r="L113" s="9">
        <f t="shared" ref="L113" si="158">SUM(H113:K113)</f>
        <v>4217.2648521505371</v>
      </c>
    </row>
    <row r="114" spans="1:12" s="15" customFormat="1">
      <c r="A114" s="14"/>
      <c r="B114" s="14" t="s">
        <v>130</v>
      </c>
      <c r="C114" s="13">
        <v>312749</v>
      </c>
      <c r="D114" s="13">
        <v>0</v>
      </c>
      <c r="E114" s="13">
        <v>1659076</v>
      </c>
      <c r="F114" s="13">
        <v>756562</v>
      </c>
      <c r="G114" s="13">
        <f t="shared" ref="G114:L114" si="159">G113</f>
        <v>2728387</v>
      </c>
      <c r="H114" s="23">
        <v>483.41579301075268</v>
      </c>
      <c r="I114" s="23" t="s">
        <v>86</v>
      </c>
      <c r="J114" s="23">
        <v>2564.4319892473118</v>
      </c>
      <c r="K114" s="23">
        <v>1169.4170698924729</v>
      </c>
      <c r="L114" s="23">
        <f t="shared" si="159"/>
        <v>4217.2648521505371</v>
      </c>
    </row>
    <row r="115" spans="1:12" s="15" customFormat="1">
      <c r="A115" s="12">
        <v>54</v>
      </c>
      <c r="B115" s="34" t="s">
        <v>60</v>
      </c>
      <c r="C115" s="8">
        <v>11132</v>
      </c>
      <c r="D115" s="8">
        <v>26854</v>
      </c>
      <c r="E115" s="8">
        <v>2096088</v>
      </c>
      <c r="F115" s="8">
        <v>1237575</v>
      </c>
      <c r="G115" s="8">
        <f t="shared" ref="G115" si="160">SUM(C115:F115)</f>
        <v>3371649</v>
      </c>
      <c r="H115" s="9">
        <v>17.206720430107527</v>
      </c>
      <c r="I115" s="9">
        <v>41.508198924731182</v>
      </c>
      <c r="J115" s="9">
        <v>3239.9209677419353</v>
      </c>
      <c r="K115" s="9">
        <v>1912.9183467741934</v>
      </c>
      <c r="L115" s="9">
        <f t="shared" ref="L115" si="161">SUM(H115:K115)</f>
        <v>5211.5542338709674</v>
      </c>
    </row>
    <row r="116" spans="1:12" s="15" customFormat="1">
      <c r="A116" s="14">
        <v>1</v>
      </c>
      <c r="B116" s="14" t="s">
        <v>131</v>
      </c>
      <c r="C116" s="13">
        <v>11132</v>
      </c>
      <c r="D116" s="13">
        <v>26854</v>
      </c>
      <c r="E116" s="13">
        <v>2096088</v>
      </c>
      <c r="F116" s="13">
        <v>1237575</v>
      </c>
      <c r="G116" s="13">
        <f t="shared" ref="G116:L116" si="162">G115</f>
        <v>3371649</v>
      </c>
      <c r="H116" s="23">
        <v>17.206720430107527</v>
      </c>
      <c r="I116" s="23">
        <v>41.508198924731182</v>
      </c>
      <c r="J116" s="23">
        <v>3239.9209677419353</v>
      </c>
      <c r="K116" s="23">
        <v>1912.9183467741934</v>
      </c>
      <c r="L116" s="23">
        <f t="shared" si="162"/>
        <v>5211.5542338709674</v>
      </c>
    </row>
    <row r="117" spans="1:12" s="15" customFormat="1">
      <c r="A117" s="12">
        <v>55</v>
      </c>
      <c r="B117" s="34" t="s">
        <v>61</v>
      </c>
      <c r="C117" s="8">
        <v>0</v>
      </c>
      <c r="D117" s="8">
        <v>0</v>
      </c>
      <c r="E117" s="8">
        <v>326549</v>
      </c>
      <c r="F117" s="8">
        <v>201156</v>
      </c>
      <c r="G117" s="8">
        <f t="shared" ref="G117" si="163">SUM(C117:F117)</f>
        <v>527705</v>
      </c>
      <c r="H117" s="9" t="s">
        <v>86</v>
      </c>
      <c r="I117" s="9" t="s">
        <v>86</v>
      </c>
      <c r="J117" s="9">
        <v>504.74643817204299</v>
      </c>
      <c r="K117" s="9">
        <v>310.92661290322576</v>
      </c>
      <c r="L117" s="9">
        <f t="shared" ref="L117" si="164">SUM(H117:K117)</f>
        <v>815.67305107526875</v>
      </c>
    </row>
    <row r="118" spans="1:12" s="15" customFormat="1">
      <c r="A118" s="14"/>
      <c r="B118" s="14" t="s">
        <v>132</v>
      </c>
      <c r="C118" s="13">
        <v>0</v>
      </c>
      <c r="D118" s="13">
        <v>0</v>
      </c>
      <c r="E118" s="13">
        <v>326549</v>
      </c>
      <c r="F118" s="13">
        <v>201156</v>
      </c>
      <c r="G118" s="13">
        <f t="shared" ref="G118:L118" si="165">G117</f>
        <v>527705</v>
      </c>
      <c r="H118" s="23" t="s">
        <v>86</v>
      </c>
      <c r="I118" s="23" t="s">
        <v>86</v>
      </c>
      <c r="J118" s="23">
        <v>504.74643817204299</v>
      </c>
      <c r="K118" s="23">
        <v>310.92661290322576</v>
      </c>
      <c r="L118" s="23">
        <f t="shared" si="165"/>
        <v>815.67305107526875</v>
      </c>
    </row>
    <row r="119" spans="1:12" s="15" customFormat="1">
      <c r="A119" s="12">
        <v>56</v>
      </c>
      <c r="B119" s="34" t="s">
        <v>62</v>
      </c>
      <c r="C119" s="8">
        <v>873686</v>
      </c>
      <c r="D119" s="8">
        <v>0</v>
      </c>
      <c r="E119" s="8">
        <v>5719282</v>
      </c>
      <c r="F119" s="8">
        <v>1258910</v>
      </c>
      <c r="G119" s="8">
        <f t="shared" ref="G119" si="166">SUM(C119:F119)</f>
        <v>7851878</v>
      </c>
      <c r="H119" s="9">
        <v>1350.455510752688</v>
      </c>
      <c r="I119" s="9" t="s">
        <v>86</v>
      </c>
      <c r="J119" s="9">
        <v>8840.2880376344074</v>
      </c>
      <c r="K119" s="9">
        <v>1945.895833333333</v>
      </c>
      <c r="L119" s="9">
        <f t="shared" ref="L119" si="167">SUM(H119:K119)</f>
        <v>12136.63938172043</v>
      </c>
    </row>
    <row r="120" spans="1:12" s="15" customFormat="1">
      <c r="A120" s="14"/>
      <c r="B120" s="14" t="s">
        <v>76</v>
      </c>
      <c r="C120" s="13">
        <v>873686</v>
      </c>
      <c r="D120" s="13">
        <v>0</v>
      </c>
      <c r="E120" s="13">
        <v>5719282</v>
      </c>
      <c r="F120" s="13">
        <v>1258910</v>
      </c>
      <c r="G120" s="13">
        <f t="shared" ref="G120:L120" si="168">G119</f>
        <v>7851878</v>
      </c>
      <c r="H120" s="23">
        <v>1350.455510752688</v>
      </c>
      <c r="I120" s="23" t="s">
        <v>86</v>
      </c>
      <c r="J120" s="23">
        <v>8840.2880376344074</v>
      </c>
      <c r="K120" s="23">
        <v>1945.895833333333</v>
      </c>
      <c r="L120" s="23">
        <f t="shared" si="168"/>
        <v>12136.63938172043</v>
      </c>
    </row>
    <row r="121" spans="1:12" s="15" customFormat="1" ht="14.25" customHeight="1">
      <c r="A121" s="12">
        <v>57</v>
      </c>
      <c r="B121" s="34" t="s">
        <v>63</v>
      </c>
      <c r="C121" s="8">
        <v>775268</v>
      </c>
      <c r="D121" s="8">
        <v>0</v>
      </c>
      <c r="E121" s="8">
        <v>4003290</v>
      </c>
      <c r="F121" s="8">
        <v>3141846</v>
      </c>
      <c r="G121" s="8">
        <f t="shared" ref="G121" si="169">SUM(C121:F121)</f>
        <v>7920404</v>
      </c>
      <c r="H121" s="9">
        <v>1198.3309139784944</v>
      </c>
      <c r="I121" s="9" t="s">
        <v>86</v>
      </c>
      <c r="J121" s="9">
        <v>6187.8810483870966</v>
      </c>
      <c r="K121" s="9">
        <v>4856.3479838709673</v>
      </c>
      <c r="L121" s="9">
        <f t="shared" ref="L121" si="170">SUM(H121:K121)</f>
        <v>12242.559946236557</v>
      </c>
    </row>
    <row r="122" spans="1:12" s="15" customFormat="1">
      <c r="A122" s="14"/>
      <c r="B122" s="14" t="s">
        <v>85</v>
      </c>
      <c r="C122" s="13">
        <v>775268</v>
      </c>
      <c r="D122" s="13">
        <v>0</v>
      </c>
      <c r="E122" s="13">
        <v>4003290</v>
      </c>
      <c r="F122" s="13">
        <v>3141846</v>
      </c>
      <c r="G122" s="13">
        <f t="shared" ref="G122:L122" si="171">G121</f>
        <v>7920404</v>
      </c>
      <c r="H122" s="23">
        <v>1198.3309139784944</v>
      </c>
      <c r="I122" s="23" t="s">
        <v>86</v>
      </c>
      <c r="J122" s="23">
        <v>6187.8810483870966</v>
      </c>
      <c r="K122" s="23">
        <v>4856.3479838709673</v>
      </c>
      <c r="L122" s="23">
        <f t="shared" si="171"/>
        <v>12242.559946236557</v>
      </c>
    </row>
    <row r="123" spans="1:12" s="15" customFormat="1">
      <c r="A123" s="12">
        <v>58</v>
      </c>
      <c r="B123" s="34" t="s">
        <v>64</v>
      </c>
      <c r="C123" s="8">
        <v>818401</v>
      </c>
      <c r="D123" s="8">
        <v>0</v>
      </c>
      <c r="E123" s="8">
        <v>2065716</v>
      </c>
      <c r="F123" s="8">
        <v>1891653</v>
      </c>
      <c r="G123" s="8">
        <f t="shared" ref="G123" si="172">SUM(C123:F123)</f>
        <v>4775770</v>
      </c>
      <c r="H123" s="9">
        <v>1265.0015456989247</v>
      </c>
      <c r="I123" s="9" t="s">
        <v>86</v>
      </c>
      <c r="J123" s="9">
        <v>3192.9749999999999</v>
      </c>
      <c r="K123" s="9">
        <v>2923.9260080645158</v>
      </c>
      <c r="L123" s="9">
        <f t="shared" ref="L123" si="173">SUM(H123:K123)</f>
        <v>7381.9025537634407</v>
      </c>
    </row>
    <row r="124" spans="1:12" s="15" customFormat="1">
      <c r="A124" s="14"/>
      <c r="B124" s="14" t="s">
        <v>133</v>
      </c>
      <c r="C124" s="13">
        <v>818401</v>
      </c>
      <c r="D124" s="13">
        <v>0</v>
      </c>
      <c r="E124" s="13">
        <v>2065716</v>
      </c>
      <c r="F124" s="13">
        <v>1891653</v>
      </c>
      <c r="G124" s="13">
        <f t="shared" ref="G124:L124" si="174">G123</f>
        <v>4775770</v>
      </c>
      <c r="H124" s="23">
        <v>1265.0015456989247</v>
      </c>
      <c r="I124" s="23" t="s">
        <v>86</v>
      </c>
      <c r="J124" s="23">
        <v>3192.9749999999999</v>
      </c>
      <c r="K124" s="23">
        <v>2923.9260080645158</v>
      </c>
      <c r="L124" s="23">
        <f t="shared" si="174"/>
        <v>7381.9025537634407</v>
      </c>
    </row>
    <row r="125" spans="1:12" s="15" customFormat="1">
      <c r="A125" s="12">
        <v>59</v>
      </c>
      <c r="B125" s="34" t="s">
        <v>65</v>
      </c>
      <c r="C125" s="8">
        <v>150381</v>
      </c>
      <c r="D125" s="8">
        <v>0</v>
      </c>
      <c r="E125" s="8">
        <v>1986244</v>
      </c>
      <c r="F125" s="8">
        <v>897833</v>
      </c>
      <c r="G125" s="8">
        <f t="shared" ref="G125" si="175">SUM(C125:F125)</f>
        <v>3034458</v>
      </c>
      <c r="H125" s="9">
        <v>232.44374999999999</v>
      </c>
      <c r="I125" s="9" t="s">
        <v>86</v>
      </c>
      <c r="J125" s="9">
        <v>3070.1352150537632</v>
      </c>
      <c r="K125" s="9">
        <v>1387.779502688172</v>
      </c>
      <c r="L125" s="9">
        <f t="shared" ref="L125" si="176">SUM(H125:K125)</f>
        <v>4690.3584677419349</v>
      </c>
    </row>
    <row r="126" spans="1:12" s="15" customFormat="1">
      <c r="A126" s="14"/>
      <c r="B126" s="14" t="s">
        <v>134</v>
      </c>
      <c r="C126" s="13">
        <v>150381</v>
      </c>
      <c r="D126" s="13">
        <v>0</v>
      </c>
      <c r="E126" s="13">
        <v>1986244</v>
      </c>
      <c r="F126" s="13">
        <v>897833</v>
      </c>
      <c r="G126" s="13">
        <f t="shared" ref="G126:L126" si="177">G125</f>
        <v>3034458</v>
      </c>
      <c r="H126" s="23">
        <v>232.44374999999999</v>
      </c>
      <c r="I126" s="23" t="s">
        <v>86</v>
      </c>
      <c r="J126" s="23">
        <v>3070.1352150537632</v>
      </c>
      <c r="K126" s="23">
        <v>1387.779502688172</v>
      </c>
      <c r="L126" s="23">
        <f t="shared" si="177"/>
        <v>4690.3584677419349</v>
      </c>
    </row>
    <row r="127" spans="1:12" s="15" customFormat="1">
      <c r="A127" s="10">
        <v>60</v>
      </c>
      <c r="B127" s="17" t="s">
        <v>141</v>
      </c>
      <c r="C127" s="8">
        <v>0</v>
      </c>
      <c r="D127" s="8">
        <v>0</v>
      </c>
      <c r="E127" s="8">
        <v>422624</v>
      </c>
      <c r="F127" s="8">
        <v>302526</v>
      </c>
      <c r="G127" s="8">
        <f t="shared" ref="G127" si="178">SUM(C127:F127)</f>
        <v>725150</v>
      </c>
      <c r="H127" s="9" t="s">
        <v>86</v>
      </c>
      <c r="I127" s="9" t="s">
        <v>86</v>
      </c>
      <c r="J127" s="9">
        <v>653.24946236559128</v>
      </c>
      <c r="K127" s="9">
        <v>467.61411290322576</v>
      </c>
      <c r="L127" s="9">
        <f t="shared" ref="L127" si="179">SUM(H127:K127)</f>
        <v>1120.8635752688169</v>
      </c>
    </row>
    <row r="128" spans="1:12" s="15" customFormat="1">
      <c r="A128" s="14"/>
      <c r="B128" s="14" t="s">
        <v>142</v>
      </c>
      <c r="C128" s="13">
        <v>0</v>
      </c>
      <c r="D128" s="13">
        <v>0</v>
      </c>
      <c r="E128" s="13">
        <v>422624</v>
      </c>
      <c r="F128" s="13">
        <v>302526</v>
      </c>
      <c r="G128" s="13">
        <f t="shared" ref="G128:L128" si="180">G127</f>
        <v>725150</v>
      </c>
      <c r="H128" s="23" t="s">
        <v>86</v>
      </c>
      <c r="I128" s="23" t="s">
        <v>86</v>
      </c>
      <c r="J128" s="23">
        <v>653.24946236559128</v>
      </c>
      <c r="K128" s="23">
        <v>467.61411290322576</v>
      </c>
      <c r="L128" s="23">
        <f t="shared" si="180"/>
        <v>1120.8635752688169</v>
      </c>
    </row>
    <row r="129" spans="1:13" s="15" customFormat="1">
      <c r="A129" s="10">
        <v>61</v>
      </c>
      <c r="B129" s="17" t="s">
        <v>66</v>
      </c>
      <c r="C129" s="8">
        <v>5435</v>
      </c>
      <c r="D129" s="8">
        <v>54240</v>
      </c>
      <c r="E129" s="8">
        <v>2947769</v>
      </c>
      <c r="F129" s="8">
        <v>1022569</v>
      </c>
      <c r="G129" s="8">
        <f t="shared" ref="G129" si="181">SUM(C129:F129)</f>
        <v>4030013</v>
      </c>
      <c r="H129" s="9">
        <v>8.4008736559139781</v>
      </c>
      <c r="I129" s="9">
        <v>83.838709677419345</v>
      </c>
      <c r="J129" s="9">
        <v>4556.3633736559141</v>
      </c>
      <c r="K129" s="9">
        <v>1580.5838037634408</v>
      </c>
      <c r="L129" s="9">
        <f t="shared" ref="L129" si="182">SUM(H129:K129)</f>
        <v>6229.1867607526874</v>
      </c>
    </row>
    <row r="130" spans="1:13" s="15" customFormat="1">
      <c r="A130" s="14"/>
      <c r="B130" s="14" t="s">
        <v>85</v>
      </c>
      <c r="C130" s="13">
        <v>5435</v>
      </c>
      <c r="D130" s="13">
        <v>54240</v>
      </c>
      <c r="E130" s="13">
        <v>2947769</v>
      </c>
      <c r="F130" s="13">
        <v>1022569</v>
      </c>
      <c r="G130" s="13">
        <f t="shared" ref="G130:L130" si="183">G129</f>
        <v>4030013</v>
      </c>
      <c r="H130" s="23">
        <v>8.4008736559139781</v>
      </c>
      <c r="I130" s="23">
        <v>83.838709677419345</v>
      </c>
      <c r="J130" s="23">
        <v>4556.3633736559141</v>
      </c>
      <c r="K130" s="23">
        <v>1580.5838037634408</v>
      </c>
      <c r="L130" s="23">
        <f t="shared" si="183"/>
        <v>6229.1867607526874</v>
      </c>
    </row>
    <row r="131" spans="1:13" s="15" customFormat="1">
      <c r="A131" s="27">
        <v>62</v>
      </c>
      <c r="B131" s="28" t="s">
        <v>67</v>
      </c>
      <c r="C131" s="8">
        <v>719826</v>
      </c>
      <c r="D131" s="8">
        <v>0</v>
      </c>
      <c r="E131" s="8">
        <v>4118743</v>
      </c>
      <c r="F131" s="8">
        <v>2736160</v>
      </c>
      <c r="G131" s="8">
        <f t="shared" ref="G131" si="184">SUM(C131:F131)</f>
        <v>7574729</v>
      </c>
      <c r="H131" s="9">
        <v>1112.6342741935482</v>
      </c>
      <c r="I131" s="9" t="s">
        <v>86</v>
      </c>
      <c r="J131" s="9">
        <v>6366.3366263440857</v>
      </c>
      <c r="K131" s="9">
        <v>4229.2795698924729</v>
      </c>
      <c r="L131" s="9">
        <f t="shared" ref="L131" si="185">SUM(H131:K131)</f>
        <v>11708.250470430106</v>
      </c>
    </row>
    <row r="132" spans="1:13" s="15" customFormat="1">
      <c r="A132" s="38"/>
      <c r="B132" s="39" t="s">
        <v>135</v>
      </c>
      <c r="C132" s="13">
        <v>719826</v>
      </c>
      <c r="D132" s="13">
        <v>0</v>
      </c>
      <c r="E132" s="13">
        <v>4118743</v>
      </c>
      <c r="F132" s="13">
        <v>2736160</v>
      </c>
      <c r="G132" s="13">
        <f t="shared" ref="G132:L132" si="186">G131</f>
        <v>7574729</v>
      </c>
      <c r="H132" s="23">
        <v>1112.6342741935482</v>
      </c>
      <c r="I132" s="23" t="s">
        <v>86</v>
      </c>
      <c r="J132" s="23">
        <v>6366.3366263440857</v>
      </c>
      <c r="K132" s="23">
        <v>4229.2795698924729</v>
      </c>
      <c r="L132" s="23">
        <f t="shared" si="186"/>
        <v>11708.250470430106</v>
      </c>
    </row>
    <row r="133" spans="1:13" s="15" customFormat="1">
      <c r="A133" s="18">
        <v>63</v>
      </c>
      <c r="B133" s="19" t="s">
        <v>68</v>
      </c>
      <c r="C133" s="8">
        <v>519158</v>
      </c>
      <c r="D133" s="8">
        <v>0</v>
      </c>
      <c r="E133" s="8">
        <v>952788</v>
      </c>
      <c r="F133" s="8">
        <v>922793</v>
      </c>
      <c r="G133" s="8">
        <f t="shared" ref="G133" si="187">SUM(C133:F133)</f>
        <v>2394739</v>
      </c>
      <c r="H133" s="9">
        <v>802.46196236559126</v>
      </c>
      <c r="I133" s="9" t="s">
        <v>86</v>
      </c>
      <c r="J133" s="9">
        <v>1472.7233870967741</v>
      </c>
      <c r="K133" s="9">
        <v>1426.3601478494622</v>
      </c>
      <c r="L133" s="9">
        <f t="shared" ref="L133" si="188">SUM(H133:K133)</f>
        <v>3701.5454973118276</v>
      </c>
    </row>
    <row r="134" spans="1:13" s="15" customFormat="1" ht="15.75" customHeight="1">
      <c r="A134" s="40"/>
      <c r="B134" s="41" t="s">
        <v>136</v>
      </c>
      <c r="C134" s="13">
        <v>519158</v>
      </c>
      <c r="D134" s="13">
        <v>0</v>
      </c>
      <c r="E134" s="13">
        <v>952788</v>
      </c>
      <c r="F134" s="13">
        <v>922793</v>
      </c>
      <c r="G134" s="13">
        <f t="shared" ref="G134:L134" si="189">G133</f>
        <v>2394739</v>
      </c>
      <c r="H134" s="23">
        <v>802.46196236559126</v>
      </c>
      <c r="I134" s="23" t="s">
        <v>86</v>
      </c>
      <c r="J134" s="23">
        <v>1472.7233870967741</v>
      </c>
      <c r="K134" s="23">
        <v>1426.3601478494622</v>
      </c>
      <c r="L134" s="23">
        <f t="shared" si="189"/>
        <v>3701.5454973118276</v>
      </c>
    </row>
    <row r="135" spans="1:13" s="15" customFormat="1">
      <c r="A135" s="20">
        <v>64</v>
      </c>
      <c r="B135" s="17" t="s">
        <v>143</v>
      </c>
      <c r="C135" s="8">
        <v>0</v>
      </c>
      <c r="D135" s="8">
        <v>0</v>
      </c>
      <c r="E135" s="8">
        <v>348549</v>
      </c>
      <c r="F135" s="8">
        <v>82510</v>
      </c>
      <c r="G135" s="8">
        <f t="shared" ref="G135" si="190">SUM(C135:F135)</f>
        <v>431059</v>
      </c>
      <c r="H135" s="9" t="s">
        <v>86</v>
      </c>
      <c r="I135" s="9" t="s">
        <v>86</v>
      </c>
      <c r="J135" s="9">
        <v>538.751814516129</v>
      </c>
      <c r="K135" s="9">
        <v>127.53561827956989</v>
      </c>
      <c r="L135" s="9">
        <f t="shared" ref="L135" si="191">SUM(H135:K135)</f>
        <v>666.28743279569892</v>
      </c>
    </row>
    <row r="136" spans="1:13" s="15" customFormat="1">
      <c r="A136" s="14"/>
      <c r="B136" s="14" t="s">
        <v>85</v>
      </c>
      <c r="C136" s="13">
        <v>0</v>
      </c>
      <c r="D136" s="13">
        <v>0</v>
      </c>
      <c r="E136" s="13">
        <v>348549</v>
      </c>
      <c r="F136" s="13">
        <v>82510</v>
      </c>
      <c r="G136" s="13">
        <f t="shared" ref="G136:L136" si="192">G135</f>
        <v>431059</v>
      </c>
      <c r="H136" s="23" t="s">
        <v>86</v>
      </c>
      <c r="I136" s="23" t="s">
        <v>86</v>
      </c>
      <c r="J136" s="23">
        <v>538.751814516129</v>
      </c>
      <c r="K136" s="23">
        <v>127.53561827956989</v>
      </c>
      <c r="L136" s="23">
        <f t="shared" si="192"/>
        <v>666.28743279569892</v>
      </c>
    </row>
    <row r="137" spans="1:13" s="15" customFormat="1">
      <c r="A137" s="20">
        <v>65</v>
      </c>
      <c r="B137" s="21" t="s">
        <v>69</v>
      </c>
      <c r="C137" s="8">
        <v>1952179</v>
      </c>
      <c r="D137" s="8">
        <v>0</v>
      </c>
      <c r="E137" s="8">
        <v>2522022</v>
      </c>
      <c r="F137" s="8">
        <v>2059018</v>
      </c>
      <c r="G137" s="8">
        <f t="shared" ref="G137" si="193">SUM(C137:F137)</f>
        <v>6533219</v>
      </c>
      <c r="H137" s="9">
        <v>3017.4809811827954</v>
      </c>
      <c r="I137" s="9" t="s">
        <v>86</v>
      </c>
      <c r="J137" s="9">
        <v>3898.2866935483867</v>
      </c>
      <c r="K137" s="9">
        <v>3182.6219086021501</v>
      </c>
      <c r="L137" s="9">
        <f t="shared" ref="L137" si="194">SUM(H137:K137)</f>
        <v>10098.389583333332</v>
      </c>
    </row>
    <row r="138" spans="1:13" s="15" customFormat="1">
      <c r="A138" s="42"/>
      <c r="B138" s="43" t="s">
        <v>137</v>
      </c>
      <c r="C138" s="13">
        <v>1952179</v>
      </c>
      <c r="D138" s="13">
        <v>0</v>
      </c>
      <c r="E138" s="13">
        <v>2522022</v>
      </c>
      <c r="F138" s="13">
        <v>2059018</v>
      </c>
      <c r="G138" s="13">
        <f t="shared" ref="G138:L138" si="195">G137</f>
        <v>6533219</v>
      </c>
      <c r="H138" s="23">
        <v>3017.4809811827954</v>
      </c>
      <c r="I138" s="23" t="s">
        <v>86</v>
      </c>
      <c r="J138" s="23">
        <v>3898.2866935483867</v>
      </c>
      <c r="K138" s="23">
        <v>3182.6219086021501</v>
      </c>
      <c r="L138" s="23">
        <f t="shared" si="195"/>
        <v>10098.389583333332</v>
      </c>
    </row>
    <row r="139" spans="1:13" s="15" customFormat="1">
      <c r="A139" s="29"/>
      <c r="B139" s="22" t="s">
        <v>70</v>
      </c>
      <c r="C139" s="44">
        <f>C7+C9+C11+C13+C15+C19+C21+C23+C25+C27+C29+C31+C33+C35+C37+C39+C41+C43+C45+C47+C49+C51+C53+C55+C57+C59+C61+C63+C65+C67+C69+C71+C73+C75+C81+C83+C85+C87+C89+C91+C93+C95+C97+C99+C101+C103+C105+C107+C109+C111+C113+C115+C117+C119+C121+C123+C125+C129+C131+C133+C137+C79+C77+C135+C127+C17</f>
        <v>30067436</v>
      </c>
      <c r="D139" s="44">
        <f t="shared" ref="D139:L139" si="196">D7+D9+D11+D13+D15+D19+D21+D23+D25+D27+D29+D31+D33+D35+D37+D39+D41+D43+D45+D47+D49+D51+D53+D55+D57+D59+D61+D63+D65+D67+D69+D71+D73+D75+D81+D83+D85+D87+D89+D91+D93+D95+D97+D99+D101+D103+D105+D107+D109+D111+D113+D115+D117+D119+D121+D123+D125+D129+D131+D133+D137+D79+D77+D135+D127+D17</f>
        <v>5534422.7915000003</v>
      </c>
      <c r="E139" s="44">
        <f t="shared" si="196"/>
        <v>173118796.04159999</v>
      </c>
      <c r="F139" s="44">
        <f t="shared" si="196"/>
        <v>93935050.100099996</v>
      </c>
      <c r="G139" s="44">
        <f t="shared" si="196"/>
        <v>302655704.9332</v>
      </c>
      <c r="H139" s="44">
        <f t="shared" si="196"/>
        <v>46475.20349462366</v>
      </c>
      <c r="I139" s="44">
        <f t="shared" si="196"/>
        <v>8554.551357829303</v>
      </c>
      <c r="J139" s="44">
        <f t="shared" si="196"/>
        <v>267589.5368922581</v>
      </c>
      <c r="K139" s="44">
        <f t="shared" si="196"/>
        <v>145195.30593429427</v>
      </c>
      <c r="L139" s="44">
        <f t="shared" si="196"/>
        <v>467814.59767900524</v>
      </c>
    </row>
    <row r="140" spans="1:13" s="15" customForma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3" s="15" customForma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3" s="15" customFormat="1">
      <c r="A142" s="1"/>
      <c r="B142" s="1"/>
      <c r="C142" s="1" t="s">
        <v>77</v>
      </c>
      <c r="D142" s="1"/>
      <c r="E142" s="1"/>
      <c r="F142" s="1"/>
      <c r="G142" s="1"/>
      <c r="H142" s="1"/>
      <c r="I142" s="1"/>
      <c r="J142" s="1"/>
      <c r="K142" s="1"/>
      <c r="L142" s="1"/>
    </row>
    <row r="143" spans="1:13" s="15" customForma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pans="1:13" s="15" customFormat="1"/>
    <row r="210" spans="1:13" s="15" customFormat="1"/>
    <row r="211" spans="1:13" s="15" customFormat="1"/>
    <row r="212" spans="1:13" s="15" customFormat="1"/>
    <row r="213" spans="1:13" s="15" customFormat="1"/>
    <row r="214" spans="1:13" s="15" customFormat="1"/>
    <row r="215" spans="1:13" s="15" customFormat="1"/>
    <row r="216" spans="1:13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</row>
    <row r="217" spans="1:13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</row>
    <row r="218" spans="1:13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</row>
    <row r="219" spans="1:13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</row>
    <row r="220" spans="1:13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</row>
    <row r="221" spans="1:13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</row>
    <row r="222" spans="1:13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</row>
    <row r="223" spans="1:1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</row>
    <row r="224" spans="1:13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</row>
    <row r="225" spans="1:13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</row>
    <row r="226" spans="1:13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</row>
    <row r="228" spans="1:13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</row>
    <row r="229" spans="1:13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</row>
    <row r="230" spans="1:13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</row>
    <row r="231" spans="1:13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</row>
    <row r="232" spans="1:13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</row>
    <row r="233" spans="1:1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</row>
    <row r="234" spans="1:13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</row>
    <row r="235" spans="1:13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</row>
    <row r="236" spans="1:13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</row>
    <row r="237" spans="1:13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</row>
    <row r="238" spans="1:13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</row>
    <row r="239" spans="1:13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</row>
    <row r="240" spans="1:13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</row>
    <row r="241" spans="1:13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</row>
    <row r="242" spans="1:13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2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R20" sqref="R20"/>
    </sheetView>
  </sheetViews>
  <sheetFormatPr defaultColWidth="9" defaultRowHeight="15"/>
  <cols>
    <col min="1" max="1" width="4.5703125" style="1" customWidth="1"/>
    <col min="2" max="2" width="58.140625" style="1" customWidth="1"/>
    <col min="3" max="12" width="12.7109375" style="1" customWidth="1"/>
    <col min="13" max="16384" width="9" style="1"/>
  </cols>
  <sheetData>
    <row r="1" spans="1:13" ht="15.75">
      <c r="A1" s="1">
        <v>1</v>
      </c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30"/>
    </row>
    <row r="2" spans="1:13" ht="15.75">
      <c r="B2" s="58" t="s">
        <v>150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30"/>
    </row>
    <row r="3" spans="1:13">
      <c r="C3" s="2" t="s">
        <v>1</v>
      </c>
      <c r="D3" s="3"/>
      <c r="E3" s="3"/>
      <c r="F3" s="3"/>
      <c r="G3" s="3"/>
      <c r="H3" s="4"/>
      <c r="M3" s="5"/>
    </row>
    <row r="4" spans="1:13" ht="15" customHeight="1">
      <c r="A4" s="59" t="s">
        <v>2</v>
      </c>
      <c r="B4" s="60" t="s">
        <v>3</v>
      </c>
      <c r="C4" s="61" t="s">
        <v>4</v>
      </c>
      <c r="D4" s="61"/>
      <c r="E4" s="61"/>
      <c r="F4" s="61"/>
      <c r="G4" s="61"/>
      <c r="H4" s="61" t="s">
        <v>5</v>
      </c>
      <c r="I4" s="61"/>
      <c r="J4" s="61"/>
      <c r="K4" s="61"/>
      <c r="L4" s="61"/>
    </row>
    <row r="5" spans="1:13">
      <c r="A5" s="59"/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3">
      <c r="A6" s="59"/>
      <c r="B6" s="60"/>
      <c r="C6" s="31" t="s">
        <v>6</v>
      </c>
      <c r="D6" s="31" t="s">
        <v>7</v>
      </c>
      <c r="E6" s="31" t="s">
        <v>8</v>
      </c>
      <c r="F6" s="31" t="s">
        <v>9</v>
      </c>
      <c r="G6" s="54" t="s">
        <v>10</v>
      </c>
      <c r="H6" s="54" t="s">
        <v>6</v>
      </c>
      <c r="I6" s="54" t="s">
        <v>7</v>
      </c>
      <c r="J6" s="54" t="s">
        <v>8</v>
      </c>
      <c r="K6" s="54" t="s">
        <v>9</v>
      </c>
      <c r="L6" s="54" t="s">
        <v>10</v>
      </c>
    </row>
    <row r="7" spans="1:13" s="15" customFormat="1">
      <c r="A7" s="6">
        <v>1</v>
      </c>
      <c r="B7" s="7" t="s">
        <v>78</v>
      </c>
      <c r="C7" s="8">
        <v>108077</v>
      </c>
      <c r="D7" s="8">
        <v>0</v>
      </c>
      <c r="E7" s="8">
        <v>132626</v>
      </c>
      <c r="F7" s="8">
        <v>0</v>
      </c>
      <c r="G7" s="8">
        <f>SUM(C7:F7)</f>
        <v>240703</v>
      </c>
      <c r="H7" s="9">
        <v>167.05450268817202</v>
      </c>
      <c r="I7" s="9" t="s">
        <v>86</v>
      </c>
      <c r="J7" s="9">
        <v>204.99986559139782</v>
      </c>
      <c r="K7" s="9" t="s">
        <v>86</v>
      </c>
      <c r="L7" s="9">
        <f>SUM(H7:K7)</f>
        <v>372.05436827956987</v>
      </c>
    </row>
    <row r="8" spans="1:13" s="15" customFormat="1">
      <c r="A8" s="32"/>
      <c r="B8" s="33" t="s">
        <v>88</v>
      </c>
      <c r="C8" s="13">
        <v>108077</v>
      </c>
      <c r="D8" s="13">
        <v>0</v>
      </c>
      <c r="E8" s="13">
        <v>132626</v>
      </c>
      <c r="F8" s="13">
        <v>0</v>
      </c>
      <c r="G8" s="13">
        <f>G7</f>
        <v>240703</v>
      </c>
      <c r="H8" s="23">
        <v>167.05450268817202</v>
      </c>
      <c r="I8" s="23" t="s">
        <v>86</v>
      </c>
      <c r="J8" s="23">
        <v>204.99986559139782</v>
      </c>
      <c r="K8" s="23" t="s">
        <v>86</v>
      </c>
      <c r="L8" s="23">
        <f t="shared" ref="L8" si="0">L7</f>
        <v>372.05436827956987</v>
      </c>
    </row>
    <row r="9" spans="1:13" s="15" customFormat="1">
      <c r="A9" s="6">
        <v>2</v>
      </c>
      <c r="B9" s="7" t="s">
        <v>11</v>
      </c>
      <c r="C9" s="8">
        <v>635995</v>
      </c>
      <c r="D9" s="8">
        <v>2974913</v>
      </c>
      <c r="E9" s="8">
        <v>1841440</v>
      </c>
      <c r="F9" s="8">
        <v>584082</v>
      </c>
      <c r="G9" s="8">
        <f t="shared" ref="G9" si="1">SUM(C9:F9)</f>
        <v>6036430</v>
      </c>
      <c r="H9" s="9">
        <v>983.05678763440858</v>
      </c>
      <c r="I9" s="9">
        <v>4598.3198252688171</v>
      </c>
      <c r="J9" s="9">
        <v>2846.311827956989</v>
      </c>
      <c r="K9" s="9">
        <v>902.81491935483859</v>
      </c>
      <c r="L9" s="9">
        <f t="shared" ref="L9" si="2">SUM(H9:K9)</f>
        <v>9330.5033602150525</v>
      </c>
    </row>
    <row r="10" spans="1:13" s="15" customFormat="1">
      <c r="A10" s="32"/>
      <c r="B10" s="33" t="s">
        <v>89</v>
      </c>
      <c r="C10" s="13">
        <v>108077</v>
      </c>
      <c r="D10" s="13">
        <v>0</v>
      </c>
      <c r="E10" s="13">
        <v>132626</v>
      </c>
      <c r="F10" s="13">
        <v>0</v>
      </c>
      <c r="G10" s="13">
        <f t="shared" ref="G10:L10" si="3">G8</f>
        <v>240703</v>
      </c>
      <c r="H10" s="23">
        <v>167.05450268817202</v>
      </c>
      <c r="I10" s="23" t="s">
        <v>86</v>
      </c>
      <c r="J10" s="23">
        <v>204.99986559139782</v>
      </c>
      <c r="K10" s="23" t="s">
        <v>86</v>
      </c>
      <c r="L10" s="23">
        <f t="shared" si="3"/>
        <v>372.05436827956987</v>
      </c>
    </row>
    <row r="11" spans="1:13" s="15" customFormat="1">
      <c r="A11" s="6">
        <v>3</v>
      </c>
      <c r="B11" s="11" t="s">
        <v>146</v>
      </c>
      <c r="C11" s="8">
        <v>0</v>
      </c>
      <c r="D11" s="8">
        <v>0</v>
      </c>
      <c r="E11" s="8">
        <v>35645</v>
      </c>
      <c r="F11" s="8">
        <v>15106</v>
      </c>
      <c r="G11" s="8">
        <f t="shared" ref="G11" si="4">SUM(C11:F11)</f>
        <v>50751</v>
      </c>
      <c r="H11" s="9" t="s">
        <v>86</v>
      </c>
      <c r="I11" s="9" t="s">
        <v>86</v>
      </c>
      <c r="J11" s="9">
        <v>55.096438172043001</v>
      </c>
      <c r="K11" s="9">
        <v>23.349327956989246</v>
      </c>
      <c r="L11" s="9">
        <f t="shared" ref="L11" si="5">SUM(H11:K11)</f>
        <v>78.445766129032251</v>
      </c>
    </row>
    <row r="12" spans="1:13" s="15" customFormat="1">
      <c r="A12" s="32"/>
      <c r="B12" s="14" t="s">
        <v>142</v>
      </c>
      <c r="C12" s="13">
        <v>0</v>
      </c>
      <c r="D12" s="13">
        <v>0</v>
      </c>
      <c r="E12" s="13">
        <v>35645</v>
      </c>
      <c r="F12" s="13">
        <v>15106</v>
      </c>
      <c r="G12" s="13">
        <f t="shared" ref="G12:L12" si="6">G11</f>
        <v>50751</v>
      </c>
      <c r="H12" s="23" t="s">
        <v>86</v>
      </c>
      <c r="I12" s="23" t="s">
        <v>86</v>
      </c>
      <c r="J12" s="23">
        <v>55.096438172043001</v>
      </c>
      <c r="K12" s="23">
        <v>23.349327956989246</v>
      </c>
      <c r="L12" s="23">
        <f t="shared" si="6"/>
        <v>78.445766129032251</v>
      </c>
    </row>
    <row r="13" spans="1:13" s="15" customFormat="1">
      <c r="A13" s="6">
        <v>4</v>
      </c>
      <c r="B13" s="11" t="s">
        <v>12</v>
      </c>
      <c r="C13" s="8">
        <v>0</v>
      </c>
      <c r="D13" s="8">
        <v>0</v>
      </c>
      <c r="E13" s="8">
        <v>566044.63</v>
      </c>
      <c r="F13" s="8">
        <v>861605.8</v>
      </c>
      <c r="G13" s="8">
        <f t="shared" ref="G13" si="7">SUM(C13:F13)</f>
        <v>1427650.4300000002</v>
      </c>
      <c r="H13" s="9" t="s">
        <v>86</v>
      </c>
      <c r="I13" s="9" t="s">
        <v>86</v>
      </c>
      <c r="J13" s="9">
        <v>874.93457594086021</v>
      </c>
      <c r="K13" s="9">
        <v>1331.7831586021505</v>
      </c>
      <c r="L13" s="9">
        <f t="shared" ref="L13" si="8">SUM(H13:K13)</f>
        <v>2206.7177345430109</v>
      </c>
    </row>
    <row r="14" spans="1:13" s="15" customFormat="1">
      <c r="A14" s="32"/>
      <c r="B14" s="33" t="s">
        <v>90</v>
      </c>
      <c r="C14" s="13">
        <v>0</v>
      </c>
      <c r="D14" s="13">
        <v>0</v>
      </c>
      <c r="E14" s="13">
        <v>566044.63</v>
      </c>
      <c r="F14" s="13">
        <v>861605.8</v>
      </c>
      <c r="G14" s="13">
        <f t="shared" ref="G14:L14" si="9">G13</f>
        <v>1427650.4300000002</v>
      </c>
      <c r="H14" s="23" t="s">
        <v>86</v>
      </c>
      <c r="I14" s="23" t="s">
        <v>86</v>
      </c>
      <c r="J14" s="23">
        <v>874.93457594086021</v>
      </c>
      <c r="K14" s="23">
        <v>1331.7831586021505</v>
      </c>
      <c r="L14" s="23">
        <f t="shared" si="9"/>
        <v>2206.7177345430109</v>
      </c>
    </row>
    <row r="15" spans="1:13" s="15" customFormat="1">
      <c r="A15" s="12">
        <v>5</v>
      </c>
      <c r="B15" s="34" t="s">
        <v>13</v>
      </c>
      <c r="C15" s="8">
        <v>8853</v>
      </c>
      <c r="D15" s="8">
        <v>0</v>
      </c>
      <c r="E15" s="8">
        <v>1365376</v>
      </c>
      <c r="F15" s="8">
        <v>1671568</v>
      </c>
      <c r="G15" s="8">
        <f t="shared" ref="G15" si="10">SUM(C15:F15)</f>
        <v>3045797</v>
      </c>
      <c r="H15" s="9">
        <v>13.684072580645159</v>
      </c>
      <c r="I15" s="9" t="s">
        <v>86</v>
      </c>
      <c r="J15" s="9">
        <v>2110.4602150537635</v>
      </c>
      <c r="K15" s="9">
        <v>2583.7408602150535</v>
      </c>
      <c r="L15" s="9">
        <f t="shared" ref="L15" si="11">SUM(H15:K15)</f>
        <v>4707.8851478494616</v>
      </c>
    </row>
    <row r="16" spans="1:13" s="15" customFormat="1">
      <c r="A16" s="33"/>
      <c r="B16" s="33" t="s">
        <v>91</v>
      </c>
      <c r="C16" s="13">
        <v>8853</v>
      </c>
      <c r="D16" s="13">
        <v>0</v>
      </c>
      <c r="E16" s="13">
        <v>1365376</v>
      </c>
      <c r="F16" s="13">
        <v>1671568</v>
      </c>
      <c r="G16" s="13">
        <f t="shared" ref="G16:L16" si="12">G15</f>
        <v>3045797</v>
      </c>
      <c r="H16" s="23">
        <v>13.684072580645159</v>
      </c>
      <c r="I16" s="23" t="s">
        <v>86</v>
      </c>
      <c r="J16" s="23">
        <v>2110.4602150537635</v>
      </c>
      <c r="K16" s="23">
        <v>2583.7408602150535</v>
      </c>
      <c r="L16" s="23">
        <f t="shared" si="12"/>
        <v>4707.8851478494616</v>
      </c>
    </row>
    <row r="17" spans="1:12" s="15" customFormat="1">
      <c r="A17" s="12">
        <v>5</v>
      </c>
      <c r="B17" s="34" t="s">
        <v>149</v>
      </c>
      <c r="C17" s="8">
        <v>0</v>
      </c>
      <c r="D17" s="8">
        <v>0</v>
      </c>
      <c r="E17" s="8">
        <v>371563</v>
      </c>
      <c r="F17" s="8">
        <v>0</v>
      </c>
      <c r="G17" s="8">
        <f t="shared" ref="G17" si="13">SUM(C17:F17)</f>
        <v>371563</v>
      </c>
      <c r="H17" s="9" t="s">
        <v>86</v>
      </c>
      <c r="I17" s="9" t="s">
        <v>86</v>
      </c>
      <c r="J17" s="9">
        <v>574.32452956989243</v>
      </c>
      <c r="K17" s="9" t="s">
        <v>86</v>
      </c>
      <c r="L17" s="9">
        <f t="shared" ref="L17" si="14">SUM(H17:K17)</f>
        <v>574.32452956989243</v>
      </c>
    </row>
    <row r="18" spans="1:12" s="15" customFormat="1">
      <c r="A18" s="33"/>
      <c r="B18" s="33" t="s">
        <v>142</v>
      </c>
      <c r="C18" s="13">
        <v>0</v>
      </c>
      <c r="D18" s="13">
        <v>0</v>
      </c>
      <c r="E18" s="13">
        <v>371563</v>
      </c>
      <c r="F18" s="13">
        <v>0</v>
      </c>
      <c r="G18" s="13">
        <f t="shared" ref="G18:L18" si="15">G17</f>
        <v>371563</v>
      </c>
      <c r="H18" s="23" t="s">
        <v>86</v>
      </c>
      <c r="I18" s="23" t="s">
        <v>86</v>
      </c>
      <c r="J18" s="23">
        <v>574.32452956989243</v>
      </c>
      <c r="K18" s="23" t="s">
        <v>86</v>
      </c>
      <c r="L18" s="23">
        <f t="shared" si="15"/>
        <v>574.32452956989243</v>
      </c>
    </row>
    <row r="19" spans="1:12" s="15" customFormat="1">
      <c r="A19" s="12">
        <v>6</v>
      </c>
      <c r="B19" s="34" t="s">
        <v>14</v>
      </c>
      <c r="C19" s="8">
        <v>681074</v>
      </c>
      <c r="D19" s="8">
        <v>7951</v>
      </c>
      <c r="E19" s="8">
        <v>2261449</v>
      </c>
      <c r="F19" s="8">
        <v>1047689</v>
      </c>
      <c r="G19" s="8">
        <f t="shared" ref="G19" si="16">SUM(C19:F19)</f>
        <v>3998163</v>
      </c>
      <c r="H19" s="9">
        <v>1052.7353494623655</v>
      </c>
      <c r="I19" s="9">
        <v>12.289852150537634</v>
      </c>
      <c r="J19" s="9">
        <v>3495.5192876344086</v>
      </c>
      <c r="K19" s="9">
        <v>1619.411760752688</v>
      </c>
      <c r="L19" s="9">
        <f t="shared" ref="L19" si="17">SUM(H19:K19)</f>
        <v>6179.9562499999993</v>
      </c>
    </row>
    <row r="20" spans="1:12" s="15" customFormat="1">
      <c r="A20" s="33"/>
      <c r="B20" s="33" t="s">
        <v>92</v>
      </c>
      <c r="C20" s="13">
        <v>681074</v>
      </c>
      <c r="D20" s="13">
        <v>7951</v>
      </c>
      <c r="E20" s="13">
        <v>2261449</v>
      </c>
      <c r="F20" s="13">
        <v>1047689</v>
      </c>
      <c r="G20" s="13">
        <f t="shared" ref="G20:L20" si="18">G19</f>
        <v>3998163</v>
      </c>
      <c r="H20" s="23">
        <v>1052.7353494623655</v>
      </c>
      <c r="I20" s="23">
        <v>12.289852150537634</v>
      </c>
      <c r="J20" s="23">
        <v>3495.5192876344086</v>
      </c>
      <c r="K20" s="23">
        <v>1619.411760752688</v>
      </c>
      <c r="L20" s="23">
        <f t="shared" si="18"/>
        <v>6179.9562499999993</v>
      </c>
    </row>
    <row r="21" spans="1:12" s="15" customFormat="1" ht="15" customHeight="1">
      <c r="A21" s="12">
        <v>7</v>
      </c>
      <c r="B21" s="34" t="s">
        <v>15</v>
      </c>
      <c r="C21" s="8">
        <v>315908</v>
      </c>
      <c r="D21" s="8">
        <v>132619</v>
      </c>
      <c r="E21" s="8">
        <v>5489427</v>
      </c>
      <c r="F21" s="8">
        <v>2325465</v>
      </c>
      <c r="G21" s="8">
        <f t="shared" ref="G21" si="19">SUM(C21:F21)</f>
        <v>8263419</v>
      </c>
      <c r="H21" s="9">
        <v>488.29865591397845</v>
      </c>
      <c r="I21" s="9">
        <v>204.98904569892471</v>
      </c>
      <c r="J21" s="9">
        <v>8485.0014112903209</v>
      </c>
      <c r="K21" s="9">
        <v>3594.4687499999995</v>
      </c>
      <c r="L21" s="9">
        <f t="shared" ref="L21" si="20">SUM(H21:K21)</f>
        <v>12772.757862903225</v>
      </c>
    </row>
    <row r="22" spans="1:12" s="15" customFormat="1">
      <c r="A22" s="33"/>
      <c r="B22" s="33" t="s">
        <v>93</v>
      </c>
      <c r="C22" s="13">
        <v>315908</v>
      </c>
      <c r="D22" s="13">
        <v>132619</v>
      </c>
      <c r="E22" s="13">
        <v>5489427</v>
      </c>
      <c r="F22" s="13">
        <v>2325465</v>
      </c>
      <c r="G22" s="13">
        <f t="shared" ref="G22:L22" si="21">G21</f>
        <v>8263419</v>
      </c>
      <c r="H22" s="23">
        <v>488.29865591397845</v>
      </c>
      <c r="I22" s="23">
        <v>204.98904569892471</v>
      </c>
      <c r="J22" s="23">
        <v>8485.0014112903209</v>
      </c>
      <c r="K22" s="23">
        <v>3594.4687499999995</v>
      </c>
      <c r="L22" s="23">
        <f t="shared" si="21"/>
        <v>12772.757862903225</v>
      </c>
    </row>
    <row r="23" spans="1:12" s="15" customFormat="1">
      <c r="A23" s="12">
        <v>8</v>
      </c>
      <c r="B23" s="34" t="s">
        <v>16</v>
      </c>
      <c r="C23" s="8">
        <v>0</v>
      </c>
      <c r="D23" s="8">
        <v>0</v>
      </c>
      <c r="E23" s="8">
        <v>1665043</v>
      </c>
      <c r="F23" s="8">
        <v>1216739</v>
      </c>
      <c r="G23" s="8">
        <f t="shared" ref="G23" si="22">SUM(C23:F23)</f>
        <v>2881782</v>
      </c>
      <c r="H23" s="9" t="s">
        <v>86</v>
      </c>
      <c r="I23" s="9" t="s">
        <v>86</v>
      </c>
      <c r="J23" s="9">
        <v>2573.6551747311823</v>
      </c>
      <c r="K23" s="9">
        <v>1880.7121639784943</v>
      </c>
      <c r="L23" s="9">
        <f t="shared" ref="L23" si="23">SUM(H23:K23)</f>
        <v>4454.3673387096769</v>
      </c>
    </row>
    <row r="24" spans="1:12" s="15" customFormat="1">
      <c r="A24" s="33"/>
      <c r="B24" s="33" t="s">
        <v>94</v>
      </c>
      <c r="C24" s="13">
        <v>0</v>
      </c>
      <c r="D24" s="13">
        <v>0</v>
      </c>
      <c r="E24" s="13">
        <v>1665043</v>
      </c>
      <c r="F24" s="13">
        <v>1216739</v>
      </c>
      <c r="G24" s="13">
        <f t="shared" ref="G24:L24" si="24">G23</f>
        <v>2881782</v>
      </c>
      <c r="H24" s="23" t="s">
        <v>86</v>
      </c>
      <c r="I24" s="23" t="s">
        <v>86</v>
      </c>
      <c r="J24" s="23">
        <v>2573.6551747311823</v>
      </c>
      <c r="K24" s="23">
        <v>1880.7121639784943</v>
      </c>
      <c r="L24" s="23">
        <f t="shared" si="24"/>
        <v>4454.3673387096769</v>
      </c>
    </row>
    <row r="25" spans="1:12" s="15" customFormat="1">
      <c r="A25" s="12">
        <v>9</v>
      </c>
      <c r="B25" s="34" t="s">
        <v>17</v>
      </c>
      <c r="C25" s="8">
        <v>916650</v>
      </c>
      <c r="D25" s="8">
        <v>0</v>
      </c>
      <c r="E25" s="8">
        <v>1943852</v>
      </c>
      <c r="F25" s="8">
        <v>2141954</v>
      </c>
      <c r="G25" s="8">
        <f t="shared" ref="G25" si="25">SUM(C25:F25)</f>
        <v>5002456</v>
      </c>
      <c r="H25" s="9">
        <v>1416.8649193548385</v>
      </c>
      <c r="I25" s="9" t="s">
        <v>86</v>
      </c>
      <c r="J25" s="9">
        <v>3004.6099462365587</v>
      </c>
      <c r="K25" s="9">
        <v>3310.8159946236556</v>
      </c>
      <c r="L25" s="9">
        <f t="shared" ref="L25" si="26">SUM(H25:K25)</f>
        <v>7732.2908602150528</v>
      </c>
    </row>
    <row r="26" spans="1:12" s="15" customFormat="1">
      <c r="A26" s="33"/>
      <c r="B26" s="33" t="s">
        <v>95</v>
      </c>
      <c r="C26" s="13">
        <v>916650</v>
      </c>
      <c r="D26" s="13">
        <v>0</v>
      </c>
      <c r="E26" s="13">
        <v>1943852</v>
      </c>
      <c r="F26" s="13">
        <v>2141954</v>
      </c>
      <c r="G26" s="13">
        <f t="shared" ref="G26:L26" si="27">G25</f>
        <v>5002456</v>
      </c>
      <c r="H26" s="23">
        <v>1416.8649193548385</v>
      </c>
      <c r="I26" s="23" t="s">
        <v>86</v>
      </c>
      <c r="J26" s="23">
        <v>3004.6099462365587</v>
      </c>
      <c r="K26" s="23">
        <v>3310.8159946236556</v>
      </c>
      <c r="L26" s="23">
        <f t="shared" si="27"/>
        <v>7732.2908602150528</v>
      </c>
    </row>
    <row r="27" spans="1:12" s="15" customFormat="1">
      <c r="A27" s="12">
        <v>10</v>
      </c>
      <c r="B27" s="34" t="s">
        <v>18</v>
      </c>
      <c r="C27" s="8">
        <v>0</v>
      </c>
      <c r="D27" s="8">
        <v>0</v>
      </c>
      <c r="E27" s="8">
        <v>2401294</v>
      </c>
      <c r="F27" s="8">
        <v>729107</v>
      </c>
      <c r="G27" s="8">
        <f t="shared" ref="G27" si="28">SUM(C27:F27)</f>
        <v>3130401</v>
      </c>
      <c r="H27" s="9" t="s">
        <v>86</v>
      </c>
      <c r="I27" s="9" t="s">
        <v>86</v>
      </c>
      <c r="J27" s="9">
        <v>3711.6775537634408</v>
      </c>
      <c r="K27" s="9">
        <v>1126.9799059139784</v>
      </c>
      <c r="L27" s="9">
        <f t="shared" ref="L27" si="29">SUM(H27:K27)</f>
        <v>4838.657459677419</v>
      </c>
    </row>
    <row r="28" spans="1:12" s="15" customFormat="1">
      <c r="A28" s="33"/>
      <c r="B28" s="33" t="s">
        <v>96</v>
      </c>
      <c r="C28" s="13">
        <v>0</v>
      </c>
      <c r="D28" s="13">
        <v>0</v>
      </c>
      <c r="E28" s="13">
        <v>2401294</v>
      </c>
      <c r="F28" s="13">
        <v>729107</v>
      </c>
      <c r="G28" s="13">
        <f t="shared" ref="G28:L28" si="30">G27</f>
        <v>3130401</v>
      </c>
      <c r="H28" s="23" t="s">
        <v>86</v>
      </c>
      <c r="I28" s="23" t="s">
        <v>86</v>
      </c>
      <c r="J28" s="23">
        <v>3711.6775537634408</v>
      </c>
      <c r="K28" s="23">
        <v>1126.9799059139784</v>
      </c>
      <c r="L28" s="23">
        <f t="shared" si="30"/>
        <v>4838.657459677419</v>
      </c>
    </row>
    <row r="29" spans="1:12" s="15" customFormat="1" ht="15.75" customHeight="1">
      <c r="A29" s="12">
        <v>11</v>
      </c>
      <c r="B29" s="34" t="s">
        <v>19</v>
      </c>
      <c r="C29" s="8">
        <v>4458586</v>
      </c>
      <c r="D29" s="8">
        <v>615960</v>
      </c>
      <c r="E29" s="8">
        <v>2592183</v>
      </c>
      <c r="F29" s="8">
        <v>1186069</v>
      </c>
      <c r="G29" s="8">
        <f t="shared" ref="G29" si="31">SUM(C29:F29)</f>
        <v>8852798</v>
      </c>
      <c r="H29" s="9">
        <v>6891.6315860215045</v>
      </c>
      <c r="I29" s="9">
        <v>952.08870967741927</v>
      </c>
      <c r="J29" s="9">
        <v>4006.734475806451</v>
      </c>
      <c r="K29" s="9">
        <v>1833.3055779569891</v>
      </c>
      <c r="L29" s="9">
        <f t="shared" ref="L29" si="32">SUM(H29:K29)</f>
        <v>13683.760349462364</v>
      </c>
    </row>
    <row r="30" spans="1:12" s="15" customFormat="1">
      <c r="A30" s="33"/>
      <c r="B30" s="33" t="s">
        <v>40</v>
      </c>
      <c r="C30" s="13">
        <v>4458586</v>
      </c>
      <c r="D30" s="13">
        <v>615960</v>
      </c>
      <c r="E30" s="13">
        <v>2592183</v>
      </c>
      <c r="F30" s="13">
        <v>1186069</v>
      </c>
      <c r="G30" s="13">
        <f t="shared" ref="G30:L30" si="33">G29</f>
        <v>8852798</v>
      </c>
      <c r="H30" s="23">
        <v>6891.6315860215045</v>
      </c>
      <c r="I30" s="23">
        <v>952.08870967741927</v>
      </c>
      <c r="J30" s="23">
        <v>4006.734475806451</v>
      </c>
      <c r="K30" s="23">
        <v>1833.3055779569891</v>
      </c>
      <c r="L30" s="23">
        <f t="shared" si="33"/>
        <v>13683.760349462364</v>
      </c>
    </row>
    <row r="31" spans="1:12" s="15" customFormat="1">
      <c r="A31" s="12">
        <v>12</v>
      </c>
      <c r="B31" s="34" t="s">
        <v>20</v>
      </c>
      <c r="C31" s="8">
        <v>0</v>
      </c>
      <c r="D31" s="8">
        <v>29228</v>
      </c>
      <c r="E31" s="8">
        <v>1089091</v>
      </c>
      <c r="F31" s="8">
        <v>1572498</v>
      </c>
      <c r="G31" s="8">
        <f t="shared" ref="G31" si="34">SUM(C31:F31)</f>
        <v>2690817</v>
      </c>
      <c r="H31" s="9" t="s">
        <v>86</v>
      </c>
      <c r="I31" s="9">
        <v>45.177688172043005</v>
      </c>
      <c r="J31" s="9">
        <v>1683.4067876344086</v>
      </c>
      <c r="K31" s="9">
        <v>2430.6084677419353</v>
      </c>
      <c r="L31" s="9">
        <f t="shared" ref="L31" si="35">SUM(H31:K31)</f>
        <v>4159.1929435483871</v>
      </c>
    </row>
    <row r="32" spans="1:12" s="15" customFormat="1">
      <c r="A32" s="33"/>
      <c r="B32" s="33" t="s">
        <v>97</v>
      </c>
      <c r="C32" s="13">
        <v>0</v>
      </c>
      <c r="D32" s="13">
        <v>29228</v>
      </c>
      <c r="E32" s="13">
        <v>1089091</v>
      </c>
      <c r="F32" s="13">
        <v>1572498</v>
      </c>
      <c r="G32" s="13">
        <f t="shared" ref="G32:L32" si="36">G31</f>
        <v>2690817</v>
      </c>
      <c r="H32" s="23" t="s">
        <v>86</v>
      </c>
      <c r="I32" s="23">
        <v>45.177688172043005</v>
      </c>
      <c r="J32" s="23">
        <v>1683.4067876344086</v>
      </c>
      <c r="K32" s="23">
        <v>2430.6084677419353</v>
      </c>
      <c r="L32" s="23">
        <f t="shared" si="36"/>
        <v>4159.1929435483871</v>
      </c>
    </row>
    <row r="33" spans="1:12" s="15" customFormat="1">
      <c r="A33" s="12">
        <v>13</v>
      </c>
      <c r="B33" s="34" t="s">
        <v>21</v>
      </c>
      <c r="C33" s="8">
        <v>10418470</v>
      </c>
      <c r="D33" s="8">
        <v>1344036</v>
      </c>
      <c r="E33" s="8">
        <v>22649890</v>
      </c>
      <c r="F33" s="8">
        <v>5153063</v>
      </c>
      <c r="G33" s="8">
        <f t="shared" ref="G33" si="37">SUM(C33:F33)</f>
        <v>39565459</v>
      </c>
      <c r="H33" s="9">
        <v>16103.817876344085</v>
      </c>
      <c r="I33" s="9">
        <v>2077.4749999999999</v>
      </c>
      <c r="J33" s="9">
        <v>35009.910618279566</v>
      </c>
      <c r="K33" s="9">
        <v>7965.0839381720425</v>
      </c>
      <c r="L33" s="9">
        <f t="shared" ref="L33" si="38">SUM(H33:K33)</f>
        <v>61156.287432795696</v>
      </c>
    </row>
    <row r="34" spans="1:12" s="15" customFormat="1">
      <c r="A34" s="14"/>
      <c r="B34" s="14" t="s">
        <v>98</v>
      </c>
      <c r="C34" s="13">
        <v>10418470</v>
      </c>
      <c r="D34" s="13">
        <v>1344036</v>
      </c>
      <c r="E34" s="13">
        <v>22649890</v>
      </c>
      <c r="F34" s="13">
        <v>5153063</v>
      </c>
      <c r="G34" s="13">
        <f t="shared" ref="G34:L34" si="39">G33</f>
        <v>39565459</v>
      </c>
      <c r="H34" s="23">
        <v>16103.817876344085</v>
      </c>
      <c r="I34" s="23">
        <v>2077.4749999999999</v>
      </c>
      <c r="J34" s="23">
        <v>35009.910618279566</v>
      </c>
      <c r="K34" s="23">
        <v>7965.0839381720425</v>
      </c>
      <c r="L34" s="23">
        <f t="shared" si="39"/>
        <v>61156.287432795696</v>
      </c>
    </row>
    <row r="35" spans="1:12" s="15" customFormat="1">
      <c r="A35" s="12">
        <v>14</v>
      </c>
      <c r="B35" s="34" t="s">
        <v>22</v>
      </c>
      <c r="C35" s="8">
        <v>0</v>
      </c>
      <c r="D35" s="8">
        <v>0</v>
      </c>
      <c r="E35" s="8">
        <v>472576</v>
      </c>
      <c r="F35" s="8">
        <v>196135</v>
      </c>
      <c r="G35" s="8">
        <f t="shared" ref="G35" si="40">SUM(C35:F35)</f>
        <v>668711</v>
      </c>
      <c r="H35" s="9" t="s">
        <v>86</v>
      </c>
      <c r="I35" s="9" t="s">
        <v>86</v>
      </c>
      <c r="J35" s="9">
        <v>730.46021505376336</v>
      </c>
      <c r="K35" s="9">
        <v>303.16565860215053</v>
      </c>
      <c r="L35" s="9">
        <f t="shared" ref="L35" si="41">SUM(H35:K35)</f>
        <v>1033.6258736559139</v>
      </c>
    </row>
    <row r="36" spans="1:12" s="15" customFormat="1" ht="14.25" customHeight="1">
      <c r="A36" s="14"/>
      <c r="B36" s="14" t="s">
        <v>84</v>
      </c>
      <c r="C36" s="13">
        <v>0</v>
      </c>
      <c r="D36" s="13">
        <v>0</v>
      </c>
      <c r="E36" s="13">
        <v>472576</v>
      </c>
      <c r="F36" s="13">
        <v>196135</v>
      </c>
      <c r="G36" s="13">
        <f t="shared" ref="G36:L36" si="42">G35</f>
        <v>668711</v>
      </c>
      <c r="H36" s="23" t="s">
        <v>86</v>
      </c>
      <c r="I36" s="23" t="s">
        <v>86</v>
      </c>
      <c r="J36" s="23">
        <v>730.46021505376336</v>
      </c>
      <c r="K36" s="23">
        <v>303.16565860215053</v>
      </c>
      <c r="L36" s="23">
        <f t="shared" si="42"/>
        <v>1033.6258736559139</v>
      </c>
    </row>
    <row r="37" spans="1:12" s="15" customFormat="1" ht="14.25" customHeight="1">
      <c r="A37" s="12">
        <v>15</v>
      </c>
      <c r="B37" s="34" t="s">
        <v>23</v>
      </c>
      <c r="C37" s="8">
        <v>0</v>
      </c>
      <c r="D37" s="8">
        <v>225754</v>
      </c>
      <c r="E37" s="8">
        <v>1152843</v>
      </c>
      <c r="F37" s="8">
        <v>917094</v>
      </c>
      <c r="G37" s="8">
        <f t="shared" ref="G37" si="43">SUM(C37:F37)</f>
        <v>2295691</v>
      </c>
      <c r="H37" s="9" t="s">
        <v>86</v>
      </c>
      <c r="I37" s="9">
        <v>348.94771505376343</v>
      </c>
      <c r="J37" s="9">
        <v>1781.9481854838709</v>
      </c>
      <c r="K37" s="9">
        <v>1417.5512096774194</v>
      </c>
      <c r="L37" s="9">
        <f t="shared" ref="L37" si="44">SUM(H37:K37)</f>
        <v>3548.4471102150537</v>
      </c>
    </row>
    <row r="38" spans="1:12" s="15" customFormat="1">
      <c r="A38" s="14"/>
      <c r="B38" s="14" t="s">
        <v>99</v>
      </c>
      <c r="C38" s="13">
        <v>0</v>
      </c>
      <c r="D38" s="13">
        <v>225754</v>
      </c>
      <c r="E38" s="13">
        <v>1152843</v>
      </c>
      <c r="F38" s="13">
        <v>917094</v>
      </c>
      <c r="G38" s="13">
        <f t="shared" ref="G38:L38" si="45">G37</f>
        <v>2295691</v>
      </c>
      <c r="H38" s="23" t="s">
        <v>86</v>
      </c>
      <c r="I38" s="23">
        <v>348.94771505376343</v>
      </c>
      <c r="J38" s="23">
        <v>1781.9481854838709</v>
      </c>
      <c r="K38" s="23">
        <v>1417.5512096774194</v>
      </c>
      <c r="L38" s="23">
        <f t="shared" si="45"/>
        <v>3548.4471102150537</v>
      </c>
    </row>
    <row r="39" spans="1:12" s="15" customFormat="1">
      <c r="A39" s="12">
        <v>16</v>
      </c>
      <c r="B39" s="34" t="s">
        <v>24</v>
      </c>
      <c r="C39" s="8">
        <v>0</v>
      </c>
      <c r="D39" s="8">
        <v>0</v>
      </c>
      <c r="E39" s="8">
        <v>2538532</v>
      </c>
      <c r="F39" s="8">
        <v>737178</v>
      </c>
      <c r="G39" s="8">
        <f t="shared" ref="G39" si="46">SUM(C39:F39)</f>
        <v>3275710</v>
      </c>
      <c r="H39" s="9" t="s">
        <v>86</v>
      </c>
      <c r="I39" s="9" t="s">
        <v>86</v>
      </c>
      <c r="J39" s="9">
        <v>3923.8061827956985</v>
      </c>
      <c r="K39" s="9">
        <v>1139.4552419354839</v>
      </c>
      <c r="L39" s="9">
        <f t="shared" ref="L39" si="47">SUM(H39:K39)</f>
        <v>5063.2614247311822</v>
      </c>
    </row>
    <row r="40" spans="1:12" s="15" customFormat="1">
      <c r="A40" s="14"/>
      <c r="B40" s="14" t="s">
        <v>100</v>
      </c>
      <c r="C40" s="13">
        <v>0</v>
      </c>
      <c r="D40" s="13">
        <v>0</v>
      </c>
      <c r="E40" s="13">
        <v>2538532</v>
      </c>
      <c r="F40" s="13">
        <v>737178</v>
      </c>
      <c r="G40" s="13">
        <f t="shared" ref="G40:L40" si="48">G39</f>
        <v>3275710</v>
      </c>
      <c r="H40" s="23" t="s">
        <v>86</v>
      </c>
      <c r="I40" s="23" t="s">
        <v>86</v>
      </c>
      <c r="J40" s="23">
        <v>3923.8061827956985</v>
      </c>
      <c r="K40" s="23">
        <v>1139.4552419354839</v>
      </c>
      <c r="L40" s="23">
        <f t="shared" si="48"/>
        <v>5063.2614247311822</v>
      </c>
    </row>
    <row r="41" spans="1:12" s="15" customFormat="1">
      <c r="A41" s="25">
        <v>17</v>
      </c>
      <c r="B41" s="26" t="s">
        <v>25</v>
      </c>
      <c r="C41" s="8">
        <v>0</v>
      </c>
      <c r="D41" s="8">
        <v>0</v>
      </c>
      <c r="E41" s="8">
        <v>159135</v>
      </c>
      <c r="F41" s="8">
        <v>470439</v>
      </c>
      <c r="G41" s="8">
        <f t="shared" ref="G41" si="49">SUM(C41:F41)</f>
        <v>629574</v>
      </c>
      <c r="H41" s="9" t="s">
        <v>86</v>
      </c>
      <c r="I41" s="9" t="s">
        <v>86</v>
      </c>
      <c r="J41" s="9">
        <v>245.97479838709677</v>
      </c>
      <c r="K41" s="9">
        <v>727.15705645161279</v>
      </c>
      <c r="L41" s="9">
        <f t="shared" ref="L41" si="50">SUM(H41:K41)</f>
        <v>973.13185483870961</v>
      </c>
    </row>
    <row r="42" spans="1:12" s="15" customFormat="1">
      <c r="A42" s="14"/>
      <c r="B42" s="14" t="s">
        <v>101</v>
      </c>
      <c r="C42" s="13">
        <v>0</v>
      </c>
      <c r="D42" s="13">
        <v>0</v>
      </c>
      <c r="E42" s="13">
        <v>159135</v>
      </c>
      <c r="F42" s="13">
        <v>470439</v>
      </c>
      <c r="G42" s="13">
        <f t="shared" ref="G42:L42" si="51">G41</f>
        <v>629574</v>
      </c>
      <c r="H42" s="23" t="s">
        <v>86</v>
      </c>
      <c r="I42" s="23" t="s">
        <v>86</v>
      </c>
      <c r="J42" s="23">
        <v>245.97479838709677</v>
      </c>
      <c r="K42" s="23">
        <v>727.15705645161279</v>
      </c>
      <c r="L42" s="23">
        <f t="shared" si="51"/>
        <v>973.13185483870961</v>
      </c>
    </row>
    <row r="43" spans="1:12" s="15" customFormat="1">
      <c r="A43" s="12">
        <v>18</v>
      </c>
      <c r="B43" s="34" t="s">
        <v>26</v>
      </c>
      <c r="C43" s="8">
        <v>0</v>
      </c>
      <c r="D43" s="8">
        <v>0</v>
      </c>
      <c r="E43" s="8">
        <v>492492</v>
      </c>
      <c r="F43" s="8">
        <v>367098</v>
      </c>
      <c r="G43" s="8">
        <f t="shared" ref="G43" si="52">SUM(C43:F43)</f>
        <v>859590</v>
      </c>
      <c r="H43" s="9" t="s">
        <v>86</v>
      </c>
      <c r="I43" s="9" t="s">
        <v>86</v>
      </c>
      <c r="J43" s="9">
        <v>761.24435483870968</v>
      </c>
      <c r="K43" s="9">
        <v>567.42298387096776</v>
      </c>
      <c r="L43" s="9">
        <f t="shared" ref="L43" si="53">SUM(H43:K43)</f>
        <v>1328.6673387096776</v>
      </c>
    </row>
    <row r="44" spans="1:12" s="15" customFormat="1">
      <c r="A44" s="14"/>
      <c r="B44" s="33" t="s">
        <v>102</v>
      </c>
      <c r="C44" s="13">
        <v>0</v>
      </c>
      <c r="D44" s="13">
        <v>0</v>
      </c>
      <c r="E44" s="13">
        <v>492492</v>
      </c>
      <c r="F44" s="13">
        <v>367098</v>
      </c>
      <c r="G44" s="13">
        <f t="shared" ref="G44:L44" si="54">G43</f>
        <v>859590</v>
      </c>
      <c r="H44" s="23" t="s">
        <v>86</v>
      </c>
      <c r="I44" s="23" t="s">
        <v>86</v>
      </c>
      <c r="J44" s="23">
        <v>761.24435483870968</v>
      </c>
      <c r="K44" s="23">
        <v>567.42298387096776</v>
      </c>
      <c r="L44" s="23">
        <f t="shared" si="54"/>
        <v>1328.6673387096776</v>
      </c>
    </row>
    <row r="45" spans="1:12" s="15" customFormat="1">
      <c r="A45" s="12">
        <v>19</v>
      </c>
      <c r="B45" s="34" t="s">
        <v>27</v>
      </c>
      <c r="C45" s="8">
        <v>0</v>
      </c>
      <c r="D45" s="8">
        <v>0</v>
      </c>
      <c r="E45" s="8">
        <v>667104</v>
      </c>
      <c r="F45" s="8">
        <v>740545</v>
      </c>
      <c r="G45" s="8">
        <f t="shared" ref="G45" si="55">SUM(C45:F45)</f>
        <v>1407649</v>
      </c>
      <c r="H45" s="9" t="s">
        <v>86</v>
      </c>
      <c r="I45" s="9" t="s">
        <v>86</v>
      </c>
      <c r="J45" s="9">
        <v>1031.1419354838708</v>
      </c>
      <c r="K45" s="9">
        <v>1144.6596102150536</v>
      </c>
      <c r="L45" s="9">
        <f t="shared" ref="L45" si="56">SUM(H45:K45)</f>
        <v>2175.8015456989242</v>
      </c>
    </row>
    <row r="46" spans="1:12" s="15" customFormat="1">
      <c r="A46" s="14"/>
      <c r="B46" s="14" t="s">
        <v>103</v>
      </c>
      <c r="C46" s="13">
        <v>0</v>
      </c>
      <c r="D46" s="13">
        <v>0</v>
      </c>
      <c r="E46" s="13">
        <v>667104</v>
      </c>
      <c r="F46" s="13">
        <v>740545</v>
      </c>
      <c r="G46" s="13">
        <f t="shared" ref="G46:L46" si="57">G45</f>
        <v>1407649</v>
      </c>
      <c r="H46" s="23" t="s">
        <v>86</v>
      </c>
      <c r="I46" s="23" t="s">
        <v>86</v>
      </c>
      <c r="J46" s="23">
        <v>1031.1419354838708</v>
      </c>
      <c r="K46" s="23">
        <v>1144.6596102150536</v>
      </c>
      <c r="L46" s="23">
        <f t="shared" si="57"/>
        <v>2175.8015456989242</v>
      </c>
    </row>
    <row r="47" spans="1:12" s="15" customFormat="1">
      <c r="A47" s="12">
        <v>20</v>
      </c>
      <c r="B47" s="34" t="s">
        <v>28</v>
      </c>
      <c r="C47" s="8">
        <v>21449</v>
      </c>
      <c r="D47" s="8">
        <v>0</v>
      </c>
      <c r="E47" s="8">
        <v>4502691</v>
      </c>
      <c r="F47" s="8">
        <v>5845919</v>
      </c>
      <c r="G47" s="8">
        <f t="shared" ref="G47" si="58">SUM(C47:F47)</f>
        <v>10370059</v>
      </c>
      <c r="H47" s="9">
        <v>33.153696236559135</v>
      </c>
      <c r="I47" s="9" t="s">
        <v>86</v>
      </c>
      <c r="J47" s="9">
        <v>6959.8046370967731</v>
      </c>
      <c r="K47" s="9">
        <v>9036.0307123655912</v>
      </c>
      <c r="L47" s="9">
        <f t="shared" ref="L47" si="59">SUM(H47:K47)</f>
        <v>16028.989045698923</v>
      </c>
    </row>
    <row r="48" spans="1:12" s="15" customFormat="1">
      <c r="A48" s="14"/>
      <c r="B48" s="14" t="s">
        <v>104</v>
      </c>
      <c r="C48" s="13">
        <v>21449</v>
      </c>
      <c r="D48" s="13">
        <v>0</v>
      </c>
      <c r="E48" s="13">
        <v>4502691</v>
      </c>
      <c r="F48" s="13">
        <v>5845919</v>
      </c>
      <c r="G48" s="13">
        <f t="shared" ref="G48:L48" si="60">G47</f>
        <v>10370059</v>
      </c>
      <c r="H48" s="23">
        <v>33.153696236559135</v>
      </c>
      <c r="I48" s="23" t="s">
        <v>86</v>
      </c>
      <c r="J48" s="23">
        <v>6959.8046370967731</v>
      </c>
      <c r="K48" s="23">
        <v>9036.0307123655912</v>
      </c>
      <c r="L48" s="23">
        <f t="shared" si="60"/>
        <v>16028.989045698923</v>
      </c>
    </row>
    <row r="49" spans="1:16" s="15" customFormat="1">
      <c r="A49" s="12">
        <v>21</v>
      </c>
      <c r="B49" s="34" t="s">
        <v>29</v>
      </c>
      <c r="C49" s="8">
        <v>169965</v>
      </c>
      <c r="D49" s="8">
        <v>8230</v>
      </c>
      <c r="E49" s="8">
        <v>792972</v>
      </c>
      <c r="F49" s="8">
        <v>876817</v>
      </c>
      <c r="G49" s="8">
        <f t="shared" ref="G49" si="61">SUM(C49:F49)</f>
        <v>1847984</v>
      </c>
      <c r="H49" s="9">
        <v>262.71471774193543</v>
      </c>
      <c r="I49" s="9">
        <v>12.721102150537634</v>
      </c>
      <c r="J49" s="9">
        <v>1225.6959677419354</v>
      </c>
      <c r="K49" s="9">
        <v>1355.2950940860214</v>
      </c>
      <c r="L49" s="9">
        <f t="shared" ref="L49" si="62">SUM(H49:K49)</f>
        <v>2856.4268817204302</v>
      </c>
    </row>
    <row r="50" spans="1:16" s="15" customFormat="1">
      <c r="A50" s="14"/>
      <c r="B50" s="14" t="s">
        <v>105</v>
      </c>
      <c r="C50" s="13">
        <v>169965</v>
      </c>
      <c r="D50" s="13">
        <v>8230</v>
      </c>
      <c r="E50" s="13">
        <v>792972</v>
      </c>
      <c r="F50" s="13">
        <v>876817</v>
      </c>
      <c r="G50" s="13">
        <f t="shared" ref="G50:L50" si="63">G49</f>
        <v>1847984</v>
      </c>
      <c r="H50" s="23">
        <v>262.71471774193543</v>
      </c>
      <c r="I50" s="23">
        <v>12.721102150537634</v>
      </c>
      <c r="J50" s="23">
        <v>1225.6959677419354</v>
      </c>
      <c r="K50" s="23">
        <v>1355.2950940860214</v>
      </c>
      <c r="L50" s="23">
        <f t="shared" si="63"/>
        <v>2856.4268817204302</v>
      </c>
    </row>
    <row r="51" spans="1:16" s="15" customFormat="1" ht="15.75" customHeight="1">
      <c r="A51" s="12">
        <v>22</v>
      </c>
      <c r="B51" s="34" t="s">
        <v>30</v>
      </c>
      <c r="C51" s="8">
        <v>39778</v>
      </c>
      <c r="D51" s="8">
        <v>0</v>
      </c>
      <c r="E51" s="8">
        <v>12302672</v>
      </c>
      <c r="F51" s="8">
        <v>5167135</v>
      </c>
      <c r="G51" s="8">
        <f t="shared" ref="G51" si="64">SUM(C51:F51)</f>
        <v>17509585</v>
      </c>
      <c r="H51" s="9">
        <v>61.484811827956989</v>
      </c>
      <c r="I51" s="9" t="s">
        <v>86</v>
      </c>
      <c r="J51" s="9">
        <v>19016.226881720428</v>
      </c>
      <c r="K51" s="9">
        <v>7986.8350134408602</v>
      </c>
      <c r="L51" s="9">
        <f t="shared" ref="L51" si="65">SUM(H51:K51)</f>
        <v>27064.546706989247</v>
      </c>
    </row>
    <row r="52" spans="1:16" s="15" customFormat="1">
      <c r="A52" s="14"/>
      <c r="B52" s="14" t="s">
        <v>106</v>
      </c>
      <c r="C52" s="13">
        <v>39778</v>
      </c>
      <c r="D52" s="13">
        <v>0</v>
      </c>
      <c r="E52" s="13">
        <v>12302672</v>
      </c>
      <c r="F52" s="13">
        <v>5167135</v>
      </c>
      <c r="G52" s="13">
        <f t="shared" ref="G52:L52" si="66">G51</f>
        <v>17509585</v>
      </c>
      <c r="H52" s="23">
        <v>61.484811827956989</v>
      </c>
      <c r="I52" s="23" t="s">
        <v>86</v>
      </c>
      <c r="J52" s="23">
        <v>19016.226881720428</v>
      </c>
      <c r="K52" s="23">
        <v>7986.8350134408602</v>
      </c>
      <c r="L52" s="23">
        <f t="shared" si="66"/>
        <v>27064.546706989247</v>
      </c>
      <c r="M52" s="35"/>
    </row>
    <row r="53" spans="1:16" s="35" customFormat="1" ht="16.5" customHeight="1">
      <c r="A53" s="12">
        <v>23</v>
      </c>
      <c r="B53" s="34" t="s">
        <v>31</v>
      </c>
      <c r="C53" s="8">
        <v>0</v>
      </c>
      <c r="D53" s="8">
        <v>433464</v>
      </c>
      <c r="E53" s="8">
        <v>913303</v>
      </c>
      <c r="F53" s="8">
        <v>635104</v>
      </c>
      <c r="G53" s="8">
        <f t="shared" ref="G53" si="67">SUM(C53:F53)</f>
        <v>1981871</v>
      </c>
      <c r="H53" s="9" t="s">
        <v>86</v>
      </c>
      <c r="I53" s="9">
        <v>670.00483870967741</v>
      </c>
      <c r="J53" s="9">
        <v>1411.6914650537633</v>
      </c>
      <c r="K53" s="9">
        <v>981.67956989247307</v>
      </c>
      <c r="L53" s="9">
        <f t="shared" ref="L53" si="68">SUM(H53:K53)</f>
        <v>3063.3758736559134</v>
      </c>
      <c r="M53" s="15"/>
      <c r="P53" s="36"/>
    </row>
    <row r="54" spans="1:16" s="15" customFormat="1">
      <c r="A54" s="14"/>
      <c r="B54" s="14" t="s">
        <v>107</v>
      </c>
      <c r="C54" s="13">
        <v>0</v>
      </c>
      <c r="D54" s="13">
        <v>433464</v>
      </c>
      <c r="E54" s="13">
        <v>913303</v>
      </c>
      <c r="F54" s="13">
        <v>635104</v>
      </c>
      <c r="G54" s="13">
        <f t="shared" ref="G54:L54" si="69">G53</f>
        <v>1981871</v>
      </c>
      <c r="H54" s="23" t="s">
        <v>86</v>
      </c>
      <c r="I54" s="23">
        <v>670.00483870967741</v>
      </c>
      <c r="J54" s="23">
        <v>1411.6914650537633</v>
      </c>
      <c r="K54" s="23">
        <v>981.67956989247307</v>
      </c>
      <c r="L54" s="23">
        <f t="shared" si="69"/>
        <v>3063.3758736559134</v>
      </c>
    </row>
    <row r="55" spans="1:16" s="15" customFormat="1">
      <c r="A55" s="10">
        <v>24</v>
      </c>
      <c r="B55" s="11" t="s">
        <v>32</v>
      </c>
      <c r="C55" s="8">
        <v>72076</v>
      </c>
      <c r="D55" s="8">
        <v>0</v>
      </c>
      <c r="E55" s="8">
        <v>2607173</v>
      </c>
      <c r="F55" s="8">
        <v>979377</v>
      </c>
      <c r="G55" s="8">
        <f t="shared" ref="G55" si="70">SUM(C55:F55)</f>
        <v>3658626</v>
      </c>
      <c r="H55" s="9">
        <v>111.40779569892472</v>
      </c>
      <c r="I55" s="9" t="s">
        <v>86</v>
      </c>
      <c r="J55" s="9">
        <v>4029.9045026881718</v>
      </c>
      <c r="K55" s="9">
        <v>1513.8219758064515</v>
      </c>
      <c r="L55" s="9">
        <f t="shared" ref="L55" si="71">SUM(H55:K55)</f>
        <v>5655.1342741935478</v>
      </c>
    </row>
    <row r="56" spans="1:16" s="15" customFormat="1">
      <c r="A56" s="14"/>
      <c r="B56" s="14" t="s">
        <v>108</v>
      </c>
      <c r="C56" s="13">
        <v>72076</v>
      </c>
      <c r="D56" s="13">
        <v>0</v>
      </c>
      <c r="E56" s="13">
        <v>2607173</v>
      </c>
      <c r="F56" s="13">
        <v>979377</v>
      </c>
      <c r="G56" s="13">
        <f t="shared" ref="G56:L56" si="72">G55</f>
        <v>3658626</v>
      </c>
      <c r="H56" s="23">
        <v>111.40779569892472</v>
      </c>
      <c r="I56" s="23" t="s">
        <v>86</v>
      </c>
      <c r="J56" s="23">
        <v>4029.9045026881718</v>
      </c>
      <c r="K56" s="23">
        <v>1513.8219758064515</v>
      </c>
      <c r="L56" s="23">
        <f t="shared" si="72"/>
        <v>5655.1342741935478</v>
      </c>
    </row>
    <row r="57" spans="1:16" s="15" customFormat="1">
      <c r="A57" s="12">
        <v>25</v>
      </c>
      <c r="B57" s="34" t="s">
        <v>33</v>
      </c>
      <c r="C57" s="8">
        <v>845097</v>
      </c>
      <c r="D57" s="8">
        <v>1342</v>
      </c>
      <c r="E57" s="8">
        <v>513346</v>
      </c>
      <c r="F57" s="8">
        <v>640721</v>
      </c>
      <c r="G57" s="8">
        <f t="shared" ref="G57" si="73">SUM(C57:F57)</f>
        <v>2000506</v>
      </c>
      <c r="H57" s="9">
        <v>1306.2655241935483</v>
      </c>
      <c r="I57" s="9">
        <v>2.0743279569892472</v>
      </c>
      <c r="J57" s="9">
        <v>793.47836021505373</v>
      </c>
      <c r="K57" s="9">
        <v>990.36176075268804</v>
      </c>
      <c r="L57" s="9">
        <f t="shared" ref="L57" si="74">SUM(H57:K57)</f>
        <v>3092.1799731182796</v>
      </c>
    </row>
    <row r="58" spans="1:16" s="15" customFormat="1">
      <c r="A58" s="14"/>
      <c r="B58" s="14" t="s">
        <v>109</v>
      </c>
      <c r="C58" s="13">
        <v>845097</v>
      </c>
      <c r="D58" s="13">
        <v>1342</v>
      </c>
      <c r="E58" s="13">
        <v>513346</v>
      </c>
      <c r="F58" s="13">
        <v>640721</v>
      </c>
      <c r="G58" s="13">
        <f t="shared" ref="G58:L58" si="75">G57</f>
        <v>2000506</v>
      </c>
      <c r="H58" s="23">
        <v>1306.2655241935483</v>
      </c>
      <c r="I58" s="23">
        <v>2.0743279569892472</v>
      </c>
      <c r="J58" s="23">
        <v>793.47836021505373</v>
      </c>
      <c r="K58" s="23">
        <v>990.36176075268804</v>
      </c>
      <c r="L58" s="23">
        <f t="shared" si="75"/>
        <v>3092.1799731182796</v>
      </c>
    </row>
    <row r="59" spans="1:16" s="15" customFormat="1">
      <c r="A59" s="12">
        <v>26</v>
      </c>
      <c r="B59" s="34" t="s">
        <v>34</v>
      </c>
      <c r="C59" s="8">
        <v>10167</v>
      </c>
      <c r="D59" s="8">
        <v>0</v>
      </c>
      <c r="E59" s="8">
        <v>1137538</v>
      </c>
      <c r="F59" s="8">
        <v>987454</v>
      </c>
      <c r="G59" s="8">
        <f t="shared" ref="G59" si="76">SUM(C59:F59)</f>
        <v>2135159</v>
      </c>
      <c r="H59" s="9">
        <v>15.715120967741935</v>
      </c>
      <c r="I59" s="9" t="s">
        <v>86</v>
      </c>
      <c r="J59" s="9">
        <v>1758.2912634408601</v>
      </c>
      <c r="K59" s="9">
        <v>1526.3065860215054</v>
      </c>
      <c r="L59" s="9">
        <f t="shared" ref="L59" si="77">SUM(H59:K59)</f>
        <v>3300.3129704301073</v>
      </c>
    </row>
    <row r="60" spans="1:16" s="15" customFormat="1">
      <c r="A60" s="14"/>
      <c r="B60" s="14" t="s">
        <v>71</v>
      </c>
      <c r="C60" s="13">
        <v>10167</v>
      </c>
      <c r="D60" s="13">
        <v>0</v>
      </c>
      <c r="E60" s="13">
        <v>1137538</v>
      </c>
      <c r="F60" s="13">
        <v>987454</v>
      </c>
      <c r="G60" s="13">
        <f t="shared" ref="G60:L60" si="78">G59</f>
        <v>2135159</v>
      </c>
      <c r="H60" s="23">
        <v>15.715120967741935</v>
      </c>
      <c r="I60" s="23" t="s">
        <v>86</v>
      </c>
      <c r="J60" s="23">
        <v>1758.2912634408601</v>
      </c>
      <c r="K60" s="23">
        <v>1526.3065860215054</v>
      </c>
      <c r="L60" s="23">
        <f t="shared" si="78"/>
        <v>3300.3129704301073</v>
      </c>
    </row>
    <row r="61" spans="1:16" s="15" customFormat="1" ht="14.25" customHeight="1">
      <c r="A61" s="12">
        <v>27</v>
      </c>
      <c r="B61" s="34" t="s">
        <v>35</v>
      </c>
      <c r="C61" s="8">
        <v>277236</v>
      </c>
      <c r="D61" s="8">
        <v>0</v>
      </c>
      <c r="E61" s="8">
        <v>2192131</v>
      </c>
      <c r="F61" s="8">
        <v>1090511</v>
      </c>
      <c r="G61" s="8">
        <f t="shared" ref="G61" si="79">SUM(C61:F61)</f>
        <v>3559878</v>
      </c>
      <c r="H61" s="9">
        <v>428.52338709677417</v>
      </c>
      <c r="I61" s="9" t="s">
        <v>86</v>
      </c>
      <c r="J61" s="9">
        <v>3388.3745295698923</v>
      </c>
      <c r="K61" s="9">
        <v>1685.6016801075266</v>
      </c>
      <c r="L61" s="9">
        <f t="shared" ref="L61" si="80">SUM(H61:K61)</f>
        <v>5502.4995967741925</v>
      </c>
    </row>
    <row r="62" spans="1:16" s="15" customFormat="1">
      <c r="A62" s="14"/>
      <c r="B62" s="14" t="s">
        <v>110</v>
      </c>
      <c r="C62" s="13">
        <v>277236</v>
      </c>
      <c r="D62" s="13">
        <v>0</v>
      </c>
      <c r="E62" s="13">
        <v>2192131</v>
      </c>
      <c r="F62" s="13">
        <v>1090511</v>
      </c>
      <c r="G62" s="13">
        <f t="shared" ref="G62:L62" si="81">G61</f>
        <v>3559878</v>
      </c>
      <c r="H62" s="23">
        <v>428.52338709677417</v>
      </c>
      <c r="I62" s="23" t="s">
        <v>86</v>
      </c>
      <c r="J62" s="23">
        <v>3388.3745295698923</v>
      </c>
      <c r="K62" s="23">
        <v>1685.6016801075266</v>
      </c>
      <c r="L62" s="23">
        <f t="shared" si="81"/>
        <v>5502.4995967741925</v>
      </c>
    </row>
    <row r="63" spans="1:16" s="15" customFormat="1">
      <c r="A63" s="12">
        <v>28</v>
      </c>
      <c r="B63" s="34" t="s">
        <v>36</v>
      </c>
      <c r="C63" s="8">
        <v>791624</v>
      </c>
      <c r="D63" s="8">
        <v>0</v>
      </c>
      <c r="E63" s="8">
        <v>3078176</v>
      </c>
      <c r="F63" s="8">
        <v>1008072</v>
      </c>
      <c r="G63" s="8">
        <f t="shared" ref="G63" si="82">SUM(C63:F63)</f>
        <v>4877872</v>
      </c>
      <c r="H63" s="9">
        <v>1223.6123655913977</v>
      </c>
      <c r="I63" s="9" t="s">
        <v>86</v>
      </c>
      <c r="J63" s="9">
        <v>4757.9333333333325</v>
      </c>
      <c r="K63" s="9">
        <v>1558.1758064516127</v>
      </c>
      <c r="L63" s="9">
        <f t="shared" ref="L63" si="83">SUM(H63:K63)</f>
        <v>7539.721505376343</v>
      </c>
    </row>
    <row r="64" spans="1:16" s="15" customFormat="1">
      <c r="A64" s="14"/>
      <c r="B64" s="14" t="s">
        <v>111</v>
      </c>
      <c r="C64" s="13">
        <v>791624</v>
      </c>
      <c r="D64" s="13">
        <v>0</v>
      </c>
      <c r="E64" s="13">
        <v>3078176</v>
      </c>
      <c r="F64" s="13">
        <v>1008072</v>
      </c>
      <c r="G64" s="13">
        <f t="shared" ref="G64:L64" si="84">G63</f>
        <v>4877872</v>
      </c>
      <c r="H64" s="23">
        <v>1223.6123655913977</v>
      </c>
      <c r="I64" s="23" t="s">
        <v>86</v>
      </c>
      <c r="J64" s="23">
        <v>4757.9333333333325</v>
      </c>
      <c r="K64" s="23">
        <v>1558.1758064516127</v>
      </c>
      <c r="L64" s="23">
        <f t="shared" si="84"/>
        <v>7539.721505376343</v>
      </c>
    </row>
    <row r="65" spans="1:12" s="15" customFormat="1" ht="15" customHeight="1">
      <c r="A65" s="12">
        <v>29</v>
      </c>
      <c r="B65" s="34" t="s">
        <v>37</v>
      </c>
      <c r="C65" s="8">
        <v>449555</v>
      </c>
      <c r="D65" s="8">
        <v>0</v>
      </c>
      <c r="E65" s="8">
        <v>1077385</v>
      </c>
      <c r="F65" s="8">
        <v>729284</v>
      </c>
      <c r="G65" s="8">
        <f t="shared" ref="G65" si="85">SUM(C65:F65)</f>
        <v>2256224</v>
      </c>
      <c r="H65" s="9">
        <v>694.87668010752679</v>
      </c>
      <c r="I65" s="9" t="s">
        <v>86</v>
      </c>
      <c r="J65" s="9">
        <v>1665.3128360215053</v>
      </c>
      <c r="K65" s="9">
        <v>1127.2534946236558</v>
      </c>
      <c r="L65" s="9">
        <f t="shared" ref="L65" si="86">SUM(H65:K65)</f>
        <v>3487.4430107526878</v>
      </c>
    </row>
    <row r="66" spans="1:12" s="15" customFormat="1" ht="15" customHeight="1">
      <c r="A66" s="14"/>
      <c r="B66" s="14" t="s">
        <v>112</v>
      </c>
      <c r="C66" s="13">
        <v>449555</v>
      </c>
      <c r="D66" s="13">
        <v>0</v>
      </c>
      <c r="E66" s="13">
        <v>1077385</v>
      </c>
      <c r="F66" s="13">
        <v>729284</v>
      </c>
      <c r="G66" s="13">
        <f t="shared" ref="G66:L66" si="87">G65</f>
        <v>2256224</v>
      </c>
      <c r="H66" s="23">
        <v>694.87668010752679</v>
      </c>
      <c r="I66" s="23" t="s">
        <v>86</v>
      </c>
      <c r="J66" s="23">
        <v>1665.3128360215053</v>
      </c>
      <c r="K66" s="23">
        <v>1127.2534946236558</v>
      </c>
      <c r="L66" s="23">
        <f t="shared" si="87"/>
        <v>3487.4430107526878</v>
      </c>
    </row>
    <row r="67" spans="1:12" s="15" customFormat="1" ht="15" customHeight="1">
      <c r="A67" s="12">
        <v>30</v>
      </c>
      <c r="B67" s="34" t="s">
        <v>38</v>
      </c>
      <c r="C67" s="8">
        <v>351793</v>
      </c>
      <c r="D67" s="8">
        <v>0</v>
      </c>
      <c r="E67" s="8">
        <v>1283079</v>
      </c>
      <c r="F67" s="8">
        <v>646996</v>
      </c>
      <c r="G67" s="8">
        <f t="shared" ref="G67" si="88">SUM(C67:F67)</f>
        <v>2281868</v>
      </c>
      <c r="H67" s="9">
        <v>543.76606182795695</v>
      </c>
      <c r="I67" s="9" t="s">
        <v>86</v>
      </c>
      <c r="J67" s="9">
        <v>1983.2538306451611</v>
      </c>
      <c r="K67" s="9">
        <v>1000.0610215053763</v>
      </c>
      <c r="L67" s="9">
        <f t="shared" ref="L67" si="89">SUM(H67:K67)</f>
        <v>3527.0809139784942</v>
      </c>
    </row>
    <row r="68" spans="1:12" s="15" customFormat="1" ht="15" customHeight="1">
      <c r="A68" s="14"/>
      <c r="B68" s="14" t="s">
        <v>113</v>
      </c>
      <c r="C68" s="13">
        <v>351793</v>
      </c>
      <c r="D68" s="13">
        <v>0</v>
      </c>
      <c r="E68" s="13">
        <v>1283079</v>
      </c>
      <c r="F68" s="13">
        <v>646996</v>
      </c>
      <c r="G68" s="13">
        <f t="shared" ref="G68:L68" si="90">G67</f>
        <v>2281868</v>
      </c>
      <c r="H68" s="23">
        <v>543.76606182795695</v>
      </c>
      <c r="I68" s="23" t="s">
        <v>86</v>
      </c>
      <c r="J68" s="23">
        <v>1983.2538306451611</v>
      </c>
      <c r="K68" s="23">
        <v>1000.0610215053763</v>
      </c>
      <c r="L68" s="23">
        <f t="shared" si="90"/>
        <v>3527.0809139784942</v>
      </c>
    </row>
    <row r="69" spans="1:12" s="15" customFormat="1">
      <c r="A69" s="12">
        <v>31</v>
      </c>
      <c r="B69" s="34" t="s">
        <v>39</v>
      </c>
      <c r="C69" s="8">
        <v>24199</v>
      </c>
      <c r="D69" s="8">
        <v>0</v>
      </c>
      <c r="E69" s="8">
        <v>3457325</v>
      </c>
      <c r="F69" s="8">
        <v>1964942</v>
      </c>
      <c r="G69" s="8">
        <f t="shared" ref="G69" si="91">SUM(C69:F69)</f>
        <v>5446466</v>
      </c>
      <c r="H69" s="9">
        <v>37.404368279569887</v>
      </c>
      <c r="I69" s="9" t="s">
        <v>86</v>
      </c>
      <c r="J69" s="9">
        <v>5343.9835349462364</v>
      </c>
      <c r="K69" s="9">
        <v>3037.2087365591397</v>
      </c>
      <c r="L69" s="9">
        <f t="shared" ref="L69" si="92">SUM(H69:K69)</f>
        <v>8418.5966397849461</v>
      </c>
    </row>
    <row r="70" spans="1:12" s="15" customFormat="1">
      <c r="A70" s="14"/>
      <c r="B70" s="14" t="s">
        <v>114</v>
      </c>
      <c r="C70" s="13">
        <v>24199</v>
      </c>
      <c r="D70" s="13">
        <v>0</v>
      </c>
      <c r="E70" s="13">
        <v>3457325</v>
      </c>
      <c r="F70" s="13">
        <v>1964942</v>
      </c>
      <c r="G70" s="13">
        <f t="shared" ref="G70:L70" si="93">G69</f>
        <v>5446466</v>
      </c>
      <c r="H70" s="23">
        <v>37.404368279569887</v>
      </c>
      <c r="I70" s="23" t="s">
        <v>86</v>
      </c>
      <c r="J70" s="23">
        <v>5343.9835349462364</v>
      </c>
      <c r="K70" s="23">
        <v>3037.2087365591397</v>
      </c>
      <c r="L70" s="23">
        <f t="shared" si="93"/>
        <v>8418.5966397849461</v>
      </c>
    </row>
    <row r="71" spans="1:12" s="15" customFormat="1">
      <c r="A71" s="12">
        <v>32</v>
      </c>
      <c r="B71" s="34" t="s">
        <v>41</v>
      </c>
      <c r="C71" s="8">
        <v>8821</v>
      </c>
      <c r="D71" s="8">
        <v>0</v>
      </c>
      <c r="E71" s="8">
        <v>873404</v>
      </c>
      <c r="F71" s="8">
        <v>773201</v>
      </c>
      <c r="G71" s="8">
        <f t="shared" ref="G71" si="94">SUM(C71:F71)</f>
        <v>1655426</v>
      </c>
      <c r="H71" s="9">
        <v>13.634610215053762</v>
      </c>
      <c r="I71" s="9" t="s">
        <v>86</v>
      </c>
      <c r="J71" s="9">
        <v>1350.0196236559138</v>
      </c>
      <c r="K71" s="9">
        <v>1195.1359543010751</v>
      </c>
      <c r="L71" s="9">
        <f t="shared" ref="L71" si="95">SUM(H71:K71)</f>
        <v>2558.7901881720427</v>
      </c>
    </row>
    <row r="72" spans="1:12" s="15" customFormat="1">
      <c r="A72" s="14"/>
      <c r="B72" s="14" t="s">
        <v>115</v>
      </c>
      <c r="C72" s="13">
        <v>8821</v>
      </c>
      <c r="D72" s="13">
        <v>0</v>
      </c>
      <c r="E72" s="13">
        <v>873404</v>
      </c>
      <c r="F72" s="13">
        <v>773201</v>
      </c>
      <c r="G72" s="13">
        <f t="shared" ref="G72:L72" si="96">G71</f>
        <v>1655426</v>
      </c>
      <c r="H72" s="23">
        <v>13.634610215053762</v>
      </c>
      <c r="I72" s="23" t="s">
        <v>86</v>
      </c>
      <c r="J72" s="23">
        <v>1350.0196236559138</v>
      </c>
      <c r="K72" s="23">
        <v>1195.1359543010751</v>
      </c>
      <c r="L72" s="23">
        <f t="shared" si="96"/>
        <v>2558.7901881720427</v>
      </c>
    </row>
    <row r="73" spans="1:12" s="15" customFormat="1">
      <c r="A73" s="10">
        <v>33</v>
      </c>
      <c r="B73" s="11" t="s">
        <v>43</v>
      </c>
      <c r="C73" s="8">
        <v>0</v>
      </c>
      <c r="D73" s="8">
        <v>0</v>
      </c>
      <c r="E73" s="8">
        <v>14263</v>
      </c>
      <c r="F73" s="8">
        <v>18792</v>
      </c>
      <c r="G73" s="8">
        <f t="shared" ref="G73" si="97">SUM(C73:F73)</f>
        <v>33055</v>
      </c>
      <c r="H73" s="9" t="s">
        <v>86</v>
      </c>
      <c r="I73" s="9" t="s">
        <v>86</v>
      </c>
      <c r="J73" s="9">
        <v>22.046303763440861</v>
      </c>
      <c r="K73" s="9">
        <v>29.046774193548384</v>
      </c>
      <c r="L73" s="9">
        <f t="shared" ref="L73" si="98">SUM(H73:K73)</f>
        <v>51.093077956989248</v>
      </c>
    </row>
    <row r="74" spans="1:12" s="15" customFormat="1" ht="15" customHeight="1">
      <c r="A74" s="14"/>
      <c r="B74" s="14" t="s">
        <v>116</v>
      </c>
      <c r="C74" s="13">
        <v>0</v>
      </c>
      <c r="D74" s="13">
        <v>0</v>
      </c>
      <c r="E74" s="13">
        <v>14263</v>
      </c>
      <c r="F74" s="13">
        <v>18792</v>
      </c>
      <c r="G74" s="13">
        <f t="shared" ref="G74:L74" si="99">G73</f>
        <v>33055</v>
      </c>
      <c r="H74" s="23" t="s">
        <v>86</v>
      </c>
      <c r="I74" s="23" t="s">
        <v>86</v>
      </c>
      <c r="J74" s="23">
        <v>22.046303763440861</v>
      </c>
      <c r="K74" s="23">
        <v>29.046774193548384</v>
      </c>
      <c r="L74" s="23">
        <f t="shared" si="99"/>
        <v>51.093077956989248</v>
      </c>
    </row>
    <row r="75" spans="1:12" s="15" customFormat="1">
      <c r="A75" s="10">
        <v>34</v>
      </c>
      <c r="B75" s="11" t="s">
        <v>42</v>
      </c>
      <c r="C75" s="8">
        <v>647271</v>
      </c>
      <c r="D75" s="8">
        <v>78779</v>
      </c>
      <c r="E75" s="8">
        <v>4558500</v>
      </c>
      <c r="F75" s="8">
        <v>2299877</v>
      </c>
      <c r="G75" s="8">
        <f t="shared" ref="G75" si="100">SUM(C75:F75)</f>
        <v>7584427</v>
      </c>
      <c r="H75" s="9">
        <v>1000.4860887096773</v>
      </c>
      <c r="I75" s="9">
        <v>121.76861559139785</v>
      </c>
      <c r="J75" s="9">
        <v>7046.0685483870966</v>
      </c>
      <c r="K75" s="9">
        <v>3554.9174059139782</v>
      </c>
      <c r="L75" s="9">
        <f t="shared" ref="L75" si="101">SUM(H75:K75)</f>
        <v>11723.24065860215</v>
      </c>
    </row>
    <row r="76" spans="1:12" s="15" customFormat="1">
      <c r="A76" s="14"/>
      <c r="B76" s="14" t="s">
        <v>72</v>
      </c>
      <c r="C76" s="13">
        <v>647271</v>
      </c>
      <c r="D76" s="13">
        <v>78779</v>
      </c>
      <c r="E76" s="13">
        <v>4558500</v>
      </c>
      <c r="F76" s="13">
        <v>2299877</v>
      </c>
      <c r="G76" s="13">
        <f t="shared" ref="G76:L76" si="102">G75</f>
        <v>7584427</v>
      </c>
      <c r="H76" s="23">
        <v>1000.4860887096773</v>
      </c>
      <c r="I76" s="23">
        <v>121.76861559139785</v>
      </c>
      <c r="J76" s="23">
        <v>7046.0685483870966</v>
      </c>
      <c r="K76" s="23">
        <v>3554.9174059139782</v>
      </c>
      <c r="L76" s="23">
        <f t="shared" si="102"/>
        <v>11723.24065860215</v>
      </c>
    </row>
    <row r="77" spans="1:12" s="15" customFormat="1">
      <c r="A77" s="10">
        <v>35</v>
      </c>
      <c r="B77" s="24" t="s">
        <v>81</v>
      </c>
      <c r="C77" s="8">
        <v>0</v>
      </c>
      <c r="D77" s="8">
        <v>0</v>
      </c>
      <c r="E77" s="8">
        <v>345032.99999999988</v>
      </c>
      <c r="F77" s="8">
        <v>0</v>
      </c>
      <c r="G77" s="8">
        <f t="shared" ref="G77" si="103">SUM(C77:F77)</f>
        <v>345032.99999999988</v>
      </c>
      <c r="H77" s="9" t="s">
        <v>86</v>
      </c>
      <c r="I77" s="9" t="s">
        <v>86</v>
      </c>
      <c r="J77" s="9">
        <v>533.31713709677399</v>
      </c>
      <c r="K77" s="9" t="s">
        <v>86</v>
      </c>
      <c r="L77" s="9">
        <f t="shared" ref="L77" si="104">SUM(H77:K77)</f>
        <v>533.31713709677399</v>
      </c>
    </row>
    <row r="78" spans="1:12" s="15" customFormat="1">
      <c r="A78" s="14"/>
      <c r="B78" s="14" t="s">
        <v>82</v>
      </c>
      <c r="C78" s="13">
        <v>0</v>
      </c>
      <c r="D78" s="13">
        <v>0</v>
      </c>
      <c r="E78" s="13">
        <v>345032.99999999988</v>
      </c>
      <c r="F78" s="13">
        <v>0</v>
      </c>
      <c r="G78" s="13">
        <f t="shared" ref="G78:L78" si="105">G77</f>
        <v>345032.99999999988</v>
      </c>
      <c r="H78" s="23" t="s">
        <v>86</v>
      </c>
      <c r="I78" s="23" t="s">
        <v>86</v>
      </c>
      <c r="J78" s="23">
        <v>533.31713709677399</v>
      </c>
      <c r="K78" s="23" t="s">
        <v>86</v>
      </c>
      <c r="L78" s="23">
        <f t="shared" si="105"/>
        <v>533.31713709677399</v>
      </c>
    </row>
    <row r="79" spans="1:12" s="15" customFormat="1">
      <c r="A79" s="10">
        <v>36</v>
      </c>
      <c r="B79" s="24" t="s">
        <v>79</v>
      </c>
      <c r="C79" s="8">
        <v>0</v>
      </c>
      <c r="D79" s="8">
        <v>0</v>
      </c>
      <c r="E79" s="8">
        <v>47808</v>
      </c>
      <c r="F79" s="8">
        <v>82295</v>
      </c>
      <c r="G79" s="8">
        <f t="shared" ref="G79" si="106">SUM(C79:F79)</f>
        <v>130103</v>
      </c>
      <c r="H79" s="9" t="s">
        <v>86</v>
      </c>
      <c r="I79" s="9" t="s">
        <v>86</v>
      </c>
      <c r="J79" s="9">
        <v>73.896774193548396</v>
      </c>
      <c r="K79" s="9">
        <v>127.20329301075267</v>
      </c>
      <c r="L79" s="9">
        <f t="shared" ref="L79" si="107">SUM(H79:K79)</f>
        <v>201.10006720430107</v>
      </c>
    </row>
    <row r="80" spans="1:12" s="15" customFormat="1" ht="15" customHeight="1">
      <c r="A80" s="14"/>
      <c r="B80" s="14" t="s">
        <v>80</v>
      </c>
      <c r="C80" s="13">
        <v>0</v>
      </c>
      <c r="D80" s="13">
        <v>0</v>
      </c>
      <c r="E80" s="13">
        <v>47808</v>
      </c>
      <c r="F80" s="13">
        <v>82295</v>
      </c>
      <c r="G80" s="13">
        <f t="shared" ref="G80:L80" si="108">G79</f>
        <v>130103</v>
      </c>
      <c r="H80" s="23" t="s">
        <v>86</v>
      </c>
      <c r="I80" s="23" t="s">
        <v>86</v>
      </c>
      <c r="J80" s="23">
        <v>73.896774193548396</v>
      </c>
      <c r="K80" s="23">
        <v>127.20329301075267</v>
      </c>
      <c r="L80" s="23">
        <f t="shared" si="108"/>
        <v>201.10006720430107</v>
      </c>
    </row>
    <row r="81" spans="1:12" s="15" customFormat="1">
      <c r="A81" s="10">
        <v>37</v>
      </c>
      <c r="B81" s="11" t="s">
        <v>44</v>
      </c>
      <c r="C81" s="8">
        <v>0</v>
      </c>
      <c r="D81" s="8">
        <v>0</v>
      </c>
      <c r="E81" s="8">
        <v>466442</v>
      </c>
      <c r="F81" s="8">
        <v>93769</v>
      </c>
      <c r="G81" s="8">
        <f t="shared" ref="G81" si="109">SUM(C81:F81)</f>
        <v>560211</v>
      </c>
      <c r="H81" s="9" t="s">
        <v>86</v>
      </c>
      <c r="I81" s="9" t="s">
        <v>86</v>
      </c>
      <c r="J81" s="9">
        <v>720.97889784946233</v>
      </c>
      <c r="K81" s="9">
        <v>144.93864247311828</v>
      </c>
      <c r="L81" s="9">
        <f t="shared" ref="L81" si="110">SUM(H81:K81)</f>
        <v>865.91754032258063</v>
      </c>
    </row>
    <row r="82" spans="1:12" s="15" customFormat="1">
      <c r="A82" s="14"/>
      <c r="B82" s="16" t="s">
        <v>117</v>
      </c>
      <c r="C82" s="13">
        <v>0</v>
      </c>
      <c r="D82" s="13">
        <v>0</v>
      </c>
      <c r="E82" s="13">
        <v>466442</v>
      </c>
      <c r="F82" s="13">
        <v>93769</v>
      </c>
      <c r="G82" s="13">
        <f t="shared" ref="G82:L82" si="111">G81</f>
        <v>560211</v>
      </c>
      <c r="H82" s="23" t="s">
        <v>86</v>
      </c>
      <c r="I82" s="23" t="s">
        <v>86</v>
      </c>
      <c r="J82" s="23">
        <v>720.97889784946233</v>
      </c>
      <c r="K82" s="23">
        <v>144.93864247311828</v>
      </c>
      <c r="L82" s="23">
        <f t="shared" si="111"/>
        <v>865.91754032258063</v>
      </c>
    </row>
    <row r="83" spans="1:12" s="15" customFormat="1">
      <c r="A83" s="10">
        <v>38</v>
      </c>
      <c r="B83" s="11" t="s">
        <v>45</v>
      </c>
      <c r="C83" s="8">
        <v>177549</v>
      </c>
      <c r="D83" s="8">
        <v>0</v>
      </c>
      <c r="E83" s="8">
        <v>124593</v>
      </c>
      <c r="F83" s="8">
        <v>156910</v>
      </c>
      <c r="G83" s="8">
        <f t="shared" ref="G83" si="112">SUM(C83:F83)</f>
        <v>459052</v>
      </c>
      <c r="H83" s="9">
        <v>274.43729838709675</v>
      </c>
      <c r="I83" s="9" t="s">
        <v>86</v>
      </c>
      <c r="J83" s="9">
        <v>192.58326612903224</v>
      </c>
      <c r="K83" s="9">
        <v>242.53561827956989</v>
      </c>
      <c r="L83" s="9">
        <f t="shared" ref="L83" si="113">SUM(H83:K83)</f>
        <v>709.55618279569887</v>
      </c>
    </row>
    <row r="84" spans="1:12" s="15" customFormat="1">
      <c r="A84" s="14"/>
      <c r="B84" s="14" t="s">
        <v>118</v>
      </c>
      <c r="C84" s="13">
        <v>177549</v>
      </c>
      <c r="D84" s="13">
        <v>0</v>
      </c>
      <c r="E84" s="13">
        <v>124593</v>
      </c>
      <c r="F84" s="13">
        <v>156910</v>
      </c>
      <c r="G84" s="13">
        <f t="shared" ref="G84:L84" si="114">G83</f>
        <v>459052</v>
      </c>
      <c r="H84" s="23">
        <v>274.43729838709675</v>
      </c>
      <c r="I84" s="23" t="s">
        <v>86</v>
      </c>
      <c r="J84" s="23">
        <v>192.58326612903224</v>
      </c>
      <c r="K84" s="23">
        <v>242.53561827956989</v>
      </c>
      <c r="L84" s="23">
        <f t="shared" si="114"/>
        <v>709.55618279569887</v>
      </c>
    </row>
    <row r="85" spans="1:12" s="15" customFormat="1">
      <c r="A85" s="12">
        <v>39</v>
      </c>
      <c r="B85" s="34" t="s">
        <v>46</v>
      </c>
      <c r="C85" s="8">
        <v>0</v>
      </c>
      <c r="D85" s="8">
        <v>0</v>
      </c>
      <c r="E85" s="8">
        <v>93945</v>
      </c>
      <c r="F85" s="8">
        <v>65696</v>
      </c>
      <c r="G85" s="8">
        <f t="shared" ref="G85" si="115">SUM(C85:F85)</f>
        <v>159641</v>
      </c>
      <c r="H85" s="9" t="s">
        <v>86</v>
      </c>
      <c r="I85" s="9" t="s">
        <v>86</v>
      </c>
      <c r="J85" s="9">
        <v>145.21068548387095</v>
      </c>
      <c r="K85" s="9">
        <v>101.54623655913977</v>
      </c>
      <c r="L85" s="9">
        <f t="shared" ref="L85" si="116">SUM(H85:K85)</f>
        <v>246.75692204301072</v>
      </c>
    </row>
    <row r="86" spans="1:12" s="15" customFormat="1" ht="15" customHeight="1">
      <c r="A86" s="14"/>
      <c r="B86" s="16" t="s">
        <v>119</v>
      </c>
      <c r="C86" s="13">
        <v>0</v>
      </c>
      <c r="D86" s="13">
        <v>0</v>
      </c>
      <c r="E86" s="13">
        <v>93945</v>
      </c>
      <c r="F86" s="13">
        <v>65696</v>
      </c>
      <c r="G86" s="13">
        <f t="shared" ref="G86:L86" si="117">G85</f>
        <v>159641</v>
      </c>
      <c r="H86" s="23" t="s">
        <v>86</v>
      </c>
      <c r="I86" s="23" t="s">
        <v>86</v>
      </c>
      <c r="J86" s="23">
        <v>145.21068548387095</v>
      </c>
      <c r="K86" s="23">
        <v>101.54623655913977</v>
      </c>
      <c r="L86" s="23">
        <f t="shared" si="117"/>
        <v>246.75692204301072</v>
      </c>
    </row>
    <row r="87" spans="1:12" s="15" customFormat="1">
      <c r="A87" s="12">
        <v>40</v>
      </c>
      <c r="B87" s="34" t="s">
        <v>47</v>
      </c>
      <c r="C87" s="8">
        <v>0</v>
      </c>
      <c r="D87" s="8">
        <v>0</v>
      </c>
      <c r="E87" s="8">
        <v>991637</v>
      </c>
      <c r="F87" s="8">
        <v>935877</v>
      </c>
      <c r="G87" s="8">
        <f t="shared" ref="G87" si="118">SUM(C87:F87)</f>
        <v>1927514</v>
      </c>
      <c r="H87" s="9" t="s">
        <v>86</v>
      </c>
      <c r="I87" s="9" t="s">
        <v>86</v>
      </c>
      <c r="J87" s="9">
        <v>1532.7722446236558</v>
      </c>
      <c r="K87" s="9">
        <v>1446.5840725806449</v>
      </c>
      <c r="L87" s="9">
        <f t="shared" ref="L87" si="119">SUM(H87:K87)</f>
        <v>2979.3563172043005</v>
      </c>
    </row>
    <row r="88" spans="1:12" s="15" customFormat="1">
      <c r="A88" s="14">
        <v>1</v>
      </c>
      <c r="B88" s="14" t="s">
        <v>120</v>
      </c>
      <c r="C88" s="13">
        <v>0</v>
      </c>
      <c r="D88" s="13">
        <v>0</v>
      </c>
      <c r="E88" s="13">
        <v>991637</v>
      </c>
      <c r="F88" s="13">
        <v>935877</v>
      </c>
      <c r="G88" s="13">
        <f t="shared" ref="G88:L88" si="120">G87</f>
        <v>1927514</v>
      </c>
      <c r="H88" s="23" t="s">
        <v>86</v>
      </c>
      <c r="I88" s="23" t="s">
        <v>86</v>
      </c>
      <c r="J88" s="23">
        <v>1532.7722446236558</v>
      </c>
      <c r="K88" s="23">
        <v>1446.5840725806449</v>
      </c>
      <c r="L88" s="23">
        <f t="shared" si="120"/>
        <v>2979.3563172043005</v>
      </c>
    </row>
    <row r="89" spans="1:12" s="15" customFormat="1">
      <c r="A89" s="12">
        <v>41</v>
      </c>
      <c r="B89" s="34" t="s">
        <v>48</v>
      </c>
      <c r="C89" s="8">
        <v>0</v>
      </c>
      <c r="D89" s="8">
        <v>0</v>
      </c>
      <c r="E89" s="8">
        <v>427905</v>
      </c>
      <c r="F89" s="8">
        <v>812475</v>
      </c>
      <c r="G89" s="8">
        <f t="shared" ref="G89" si="121">SUM(C89:F89)</f>
        <v>1240380</v>
      </c>
      <c r="H89" s="9" t="s">
        <v>86</v>
      </c>
      <c r="I89" s="9" t="s">
        <v>86</v>
      </c>
      <c r="J89" s="9">
        <v>661.41229838709671</v>
      </c>
      <c r="K89" s="9">
        <v>1255.8417338709678</v>
      </c>
      <c r="L89" s="9">
        <f t="shared" ref="L89" si="122">SUM(H89:K89)</f>
        <v>1917.2540322580644</v>
      </c>
    </row>
    <row r="90" spans="1:12" s="15" customFormat="1">
      <c r="A90" s="14"/>
      <c r="B90" s="14" t="s">
        <v>121</v>
      </c>
      <c r="C90" s="13">
        <v>0</v>
      </c>
      <c r="D90" s="13">
        <v>0</v>
      </c>
      <c r="E90" s="13">
        <v>427905</v>
      </c>
      <c r="F90" s="13">
        <v>812475</v>
      </c>
      <c r="G90" s="13">
        <f t="shared" ref="G90:L90" si="123">G89</f>
        <v>1240380</v>
      </c>
      <c r="H90" s="23" t="s">
        <v>86</v>
      </c>
      <c r="I90" s="23" t="s">
        <v>86</v>
      </c>
      <c r="J90" s="23">
        <v>661.41229838709671</v>
      </c>
      <c r="K90" s="23">
        <v>1255.8417338709678</v>
      </c>
      <c r="L90" s="23">
        <f t="shared" si="123"/>
        <v>1917.2540322580644</v>
      </c>
    </row>
    <row r="91" spans="1:12" s="15" customFormat="1">
      <c r="A91" s="12">
        <v>42</v>
      </c>
      <c r="B91" s="34" t="s">
        <v>49</v>
      </c>
      <c r="C91" s="8">
        <v>116607</v>
      </c>
      <c r="D91" s="8">
        <v>0</v>
      </c>
      <c r="E91" s="8">
        <v>1280061</v>
      </c>
      <c r="F91" s="8">
        <v>459961</v>
      </c>
      <c r="G91" s="8">
        <f t="shared" ref="G91" si="124">SUM(C91:F91)</f>
        <v>1856629</v>
      </c>
      <c r="H91" s="9">
        <v>180.23931451612901</v>
      </c>
      <c r="I91" s="9" t="s">
        <v>86</v>
      </c>
      <c r="J91" s="9">
        <v>1978.5889112903226</v>
      </c>
      <c r="K91" s="9">
        <v>710.96122311827958</v>
      </c>
      <c r="L91" s="9">
        <f t="shared" ref="L91" si="125">SUM(H91:K91)</f>
        <v>2869.789448924731</v>
      </c>
    </row>
    <row r="92" spans="1:12" s="15" customFormat="1">
      <c r="A92" s="14"/>
      <c r="B92" s="14" t="s">
        <v>122</v>
      </c>
      <c r="C92" s="13">
        <v>116607</v>
      </c>
      <c r="D92" s="13">
        <v>0</v>
      </c>
      <c r="E92" s="13">
        <v>1280061</v>
      </c>
      <c r="F92" s="13">
        <v>459961</v>
      </c>
      <c r="G92" s="13">
        <f t="shared" ref="G92:L92" si="126">G91</f>
        <v>1856629</v>
      </c>
      <c r="H92" s="23">
        <v>180.23931451612901</v>
      </c>
      <c r="I92" s="23" t="s">
        <v>86</v>
      </c>
      <c r="J92" s="23">
        <v>1978.5889112903226</v>
      </c>
      <c r="K92" s="23">
        <v>710.96122311827958</v>
      </c>
      <c r="L92" s="23">
        <f t="shared" si="126"/>
        <v>2869.789448924731</v>
      </c>
    </row>
    <row r="93" spans="1:12" s="15" customFormat="1">
      <c r="A93" s="12">
        <v>43</v>
      </c>
      <c r="B93" s="37" t="s">
        <v>50</v>
      </c>
      <c r="C93" s="8">
        <v>0</v>
      </c>
      <c r="D93" s="8">
        <v>0</v>
      </c>
      <c r="E93" s="8">
        <v>614616</v>
      </c>
      <c r="F93" s="8">
        <v>207388</v>
      </c>
      <c r="G93" s="8">
        <f t="shared" ref="G93" si="127">SUM(C93:F93)</f>
        <v>822004</v>
      </c>
      <c r="H93" s="9" t="s">
        <v>86</v>
      </c>
      <c r="I93" s="9" t="s">
        <v>86</v>
      </c>
      <c r="J93" s="9">
        <v>950.01129032258063</v>
      </c>
      <c r="K93" s="9">
        <v>320.55940860215054</v>
      </c>
      <c r="L93" s="9">
        <f t="shared" ref="L93" si="128">SUM(H93:K93)</f>
        <v>1270.5706989247312</v>
      </c>
    </row>
    <row r="94" spans="1:12" s="15" customFormat="1">
      <c r="A94" s="14"/>
      <c r="B94" s="16" t="s">
        <v>123</v>
      </c>
      <c r="C94" s="13">
        <v>0</v>
      </c>
      <c r="D94" s="13">
        <v>0</v>
      </c>
      <c r="E94" s="13">
        <v>614616</v>
      </c>
      <c r="F94" s="13">
        <v>207388</v>
      </c>
      <c r="G94" s="13">
        <f t="shared" ref="G94:L94" si="129">G93</f>
        <v>822004</v>
      </c>
      <c r="H94" s="23" t="s">
        <v>86</v>
      </c>
      <c r="I94" s="23" t="s">
        <v>86</v>
      </c>
      <c r="J94" s="23">
        <v>950.01129032258063</v>
      </c>
      <c r="K94" s="23">
        <v>320.55940860215054</v>
      </c>
      <c r="L94" s="23">
        <f t="shared" si="129"/>
        <v>1270.5706989247312</v>
      </c>
    </row>
    <row r="95" spans="1:12" s="15" customFormat="1">
      <c r="A95" s="12">
        <v>44</v>
      </c>
      <c r="B95" s="34" t="s">
        <v>51</v>
      </c>
      <c r="C95" s="8">
        <v>10484</v>
      </c>
      <c r="D95" s="8">
        <v>0</v>
      </c>
      <c r="E95" s="8">
        <v>4066002</v>
      </c>
      <c r="F95" s="8">
        <v>3678522</v>
      </c>
      <c r="G95" s="8">
        <f t="shared" ref="G95" si="130">SUM(C95:F95)</f>
        <v>7755008</v>
      </c>
      <c r="H95" s="9">
        <v>16.205107526881719</v>
      </c>
      <c r="I95" s="9" t="s">
        <v>86</v>
      </c>
      <c r="J95" s="9">
        <v>6284.8149193548388</v>
      </c>
      <c r="K95" s="9">
        <v>5685.8874999999998</v>
      </c>
      <c r="L95" s="9">
        <f t="shared" ref="L95" si="131">SUM(H95:K95)</f>
        <v>11986.907526881721</v>
      </c>
    </row>
    <row r="96" spans="1:12" s="15" customFormat="1">
      <c r="A96" s="14"/>
      <c r="B96" s="14" t="s">
        <v>73</v>
      </c>
      <c r="C96" s="13">
        <v>10484</v>
      </c>
      <c r="D96" s="13">
        <v>0</v>
      </c>
      <c r="E96" s="13">
        <v>4066002</v>
      </c>
      <c r="F96" s="13">
        <v>3678522</v>
      </c>
      <c r="G96" s="13">
        <f t="shared" ref="G96:L96" si="132">G95</f>
        <v>7755008</v>
      </c>
      <c r="H96" s="23">
        <v>16.205107526881719</v>
      </c>
      <c r="I96" s="23" t="s">
        <v>86</v>
      </c>
      <c r="J96" s="23">
        <v>6284.8149193548388</v>
      </c>
      <c r="K96" s="23">
        <v>5685.8874999999998</v>
      </c>
      <c r="L96" s="23">
        <f t="shared" si="132"/>
        <v>11986.907526881721</v>
      </c>
    </row>
    <row r="97" spans="1:12" s="15" customFormat="1">
      <c r="A97" s="12">
        <v>45</v>
      </c>
      <c r="B97" s="34" t="s">
        <v>83</v>
      </c>
      <c r="C97" s="8">
        <v>0</v>
      </c>
      <c r="D97" s="8">
        <v>0</v>
      </c>
      <c r="E97" s="8">
        <v>284191</v>
      </c>
      <c r="F97" s="8">
        <v>0</v>
      </c>
      <c r="G97" s="8">
        <f t="shared" ref="G97" si="133">SUM(C97:F97)</f>
        <v>284191</v>
      </c>
      <c r="H97" s="9" t="s">
        <v>86</v>
      </c>
      <c r="I97" s="9" t="s">
        <v>86</v>
      </c>
      <c r="J97" s="9">
        <v>439.27372311827958</v>
      </c>
      <c r="K97" s="9" t="s">
        <v>86</v>
      </c>
      <c r="L97" s="9">
        <f t="shared" ref="L97" si="134">SUM(H97:K97)</f>
        <v>439.27372311827958</v>
      </c>
    </row>
    <row r="98" spans="1:12" s="15" customFormat="1">
      <c r="A98" s="14"/>
      <c r="B98" s="14" t="s">
        <v>74</v>
      </c>
      <c r="C98" s="13">
        <v>0</v>
      </c>
      <c r="D98" s="13">
        <v>0</v>
      </c>
      <c r="E98" s="13">
        <v>284191</v>
      </c>
      <c r="F98" s="13">
        <v>0</v>
      </c>
      <c r="G98" s="13">
        <f t="shared" ref="G98:L98" si="135">G97</f>
        <v>284191</v>
      </c>
      <c r="H98" s="23" t="s">
        <v>86</v>
      </c>
      <c r="I98" s="23" t="s">
        <v>86</v>
      </c>
      <c r="J98" s="23">
        <v>439.27372311827958</v>
      </c>
      <c r="K98" s="23" t="s">
        <v>86</v>
      </c>
      <c r="L98" s="23">
        <f t="shared" si="135"/>
        <v>439.27372311827958</v>
      </c>
    </row>
    <row r="99" spans="1:12" s="15" customFormat="1">
      <c r="A99" s="12">
        <v>46</v>
      </c>
      <c r="B99" s="34" t="s">
        <v>52</v>
      </c>
      <c r="C99" s="8">
        <v>657167</v>
      </c>
      <c r="D99" s="8">
        <v>0</v>
      </c>
      <c r="E99" s="8">
        <v>10151611</v>
      </c>
      <c r="F99" s="8">
        <v>4955852</v>
      </c>
      <c r="G99" s="8">
        <f t="shared" ref="G99" si="136">SUM(C99:F99)</f>
        <v>15764630</v>
      </c>
      <c r="H99" s="9">
        <v>1015.7823252688171</v>
      </c>
      <c r="I99" s="9" t="s">
        <v>86</v>
      </c>
      <c r="J99" s="9">
        <v>15691.334206989246</v>
      </c>
      <c r="K99" s="9">
        <v>7660.2551075268811</v>
      </c>
      <c r="L99" s="9">
        <f t="shared" ref="L99" si="137">SUM(H99:K99)</f>
        <v>24367.371639784946</v>
      </c>
    </row>
    <row r="100" spans="1:12" s="15" customFormat="1">
      <c r="A100" s="14"/>
      <c r="B100" s="14" t="s">
        <v>124</v>
      </c>
      <c r="C100" s="13">
        <v>657167</v>
      </c>
      <c r="D100" s="13">
        <v>0</v>
      </c>
      <c r="E100" s="13">
        <v>10151611</v>
      </c>
      <c r="F100" s="13">
        <v>4955852</v>
      </c>
      <c r="G100" s="13">
        <f t="shared" ref="G100:L100" si="138">G99</f>
        <v>15764630</v>
      </c>
      <c r="H100" s="23">
        <v>1015.7823252688171</v>
      </c>
      <c r="I100" s="23" t="s">
        <v>86</v>
      </c>
      <c r="J100" s="23">
        <v>15691.334206989246</v>
      </c>
      <c r="K100" s="23">
        <v>7660.2551075268811</v>
      </c>
      <c r="L100" s="23">
        <f t="shared" si="138"/>
        <v>24367.371639784946</v>
      </c>
    </row>
    <row r="101" spans="1:12" s="15" customFormat="1">
      <c r="A101" s="12">
        <v>47</v>
      </c>
      <c r="B101" s="34" t="s">
        <v>53</v>
      </c>
      <c r="C101" s="8">
        <v>23721</v>
      </c>
      <c r="D101" s="8">
        <v>0</v>
      </c>
      <c r="E101" s="8">
        <v>1208591</v>
      </c>
      <c r="F101" s="8">
        <v>859968</v>
      </c>
      <c r="G101" s="8">
        <f t="shared" ref="G101" si="139">SUM(C101:F101)</f>
        <v>2092280</v>
      </c>
      <c r="H101" s="9">
        <v>36.665524193548386</v>
      </c>
      <c r="I101" s="9" t="s">
        <v>86</v>
      </c>
      <c r="J101" s="9">
        <v>1868.1178091397846</v>
      </c>
      <c r="K101" s="9">
        <v>1329.2516129032256</v>
      </c>
      <c r="L101" s="9">
        <f t="shared" ref="L101" si="140">SUM(H101:K101)</f>
        <v>3234.0349462365584</v>
      </c>
    </row>
    <row r="102" spans="1:12" s="15" customFormat="1">
      <c r="A102" s="14"/>
      <c r="B102" s="14" t="s">
        <v>75</v>
      </c>
      <c r="C102" s="13">
        <v>23721</v>
      </c>
      <c r="D102" s="13">
        <v>0</v>
      </c>
      <c r="E102" s="13">
        <v>1208591</v>
      </c>
      <c r="F102" s="13">
        <v>859968</v>
      </c>
      <c r="G102" s="13">
        <f t="shared" ref="G102:L102" si="141">G101</f>
        <v>2092280</v>
      </c>
      <c r="H102" s="23">
        <v>36.665524193548386</v>
      </c>
      <c r="I102" s="23" t="s">
        <v>86</v>
      </c>
      <c r="J102" s="23">
        <v>1868.1178091397846</v>
      </c>
      <c r="K102" s="23">
        <v>1329.2516129032256</v>
      </c>
      <c r="L102" s="23">
        <f t="shared" si="141"/>
        <v>3234.0349462365584</v>
      </c>
    </row>
    <row r="103" spans="1:12" s="15" customFormat="1">
      <c r="A103" s="12">
        <v>48</v>
      </c>
      <c r="B103" s="34" t="s">
        <v>54</v>
      </c>
      <c r="C103" s="8">
        <v>799601</v>
      </c>
      <c r="D103" s="8">
        <v>0</v>
      </c>
      <c r="E103" s="8">
        <v>4538869</v>
      </c>
      <c r="F103" s="8">
        <v>3694135</v>
      </c>
      <c r="G103" s="8">
        <f t="shared" ref="G103" si="142">SUM(C103:F103)</f>
        <v>9032605</v>
      </c>
      <c r="H103" s="9">
        <v>1235.9424059139783</v>
      </c>
      <c r="I103" s="9" t="s">
        <v>86</v>
      </c>
      <c r="J103" s="9">
        <v>7015.7249327956988</v>
      </c>
      <c r="K103" s="9">
        <v>5710.020497311828</v>
      </c>
      <c r="L103" s="9">
        <f t="shared" ref="L103" si="143">SUM(H103:K103)</f>
        <v>13961.687836021505</v>
      </c>
    </row>
    <row r="104" spans="1:12" s="15" customFormat="1">
      <c r="A104" s="14"/>
      <c r="B104" s="14" t="s">
        <v>125</v>
      </c>
      <c r="C104" s="13">
        <v>799601</v>
      </c>
      <c r="D104" s="13">
        <v>0</v>
      </c>
      <c r="E104" s="13">
        <v>4538869</v>
      </c>
      <c r="F104" s="13">
        <v>3694135</v>
      </c>
      <c r="G104" s="13">
        <f t="shared" ref="G104:L104" si="144">G103</f>
        <v>9032605</v>
      </c>
      <c r="H104" s="23">
        <v>1235.9424059139783</v>
      </c>
      <c r="I104" s="23" t="s">
        <v>86</v>
      </c>
      <c r="J104" s="23">
        <v>7015.7249327956988</v>
      </c>
      <c r="K104" s="23">
        <v>5710.020497311828</v>
      </c>
      <c r="L104" s="23">
        <f t="shared" si="144"/>
        <v>13961.687836021505</v>
      </c>
    </row>
    <row r="105" spans="1:12" s="15" customFormat="1">
      <c r="A105" s="12">
        <v>49</v>
      </c>
      <c r="B105" s="34" t="s">
        <v>55</v>
      </c>
      <c r="C105" s="8">
        <v>1340745</v>
      </c>
      <c r="D105" s="8">
        <v>118000</v>
      </c>
      <c r="E105" s="8">
        <v>4100913</v>
      </c>
      <c r="F105" s="8">
        <v>1558986</v>
      </c>
      <c r="G105" s="8">
        <f t="shared" ref="G105" si="145">SUM(C105:F105)</f>
        <v>7118644</v>
      </c>
      <c r="H105" s="9">
        <v>2072.3881048387098</v>
      </c>
      <c r="I105" s="9">
        <v>182.39247311827955</v>
      </c>
      <c r="J105" s="9">
        <v>6338.7768145161281</v>
      </c>
      <c r="K105" s="9">
        <v>2409.7229838709673</v>
      </c>
      <c r="L105" s="9">
        <f t="shared" ref="L105" si="146">SUM(H105:K105)</f>
        <v>11003.280376344086</v>
      </c>
    </row>
    <row r="106" spans="1:12" s="15" customFormat="1">
      <c r="A106" s="14"/>
      <c r="B106" s="14" t="s">
        <v>126</v>
      </c>
      <c r="C106" s="13">
        <v>1340745</v>
      </c>
      <c r="D106" s="13">
        <v>118000</v>
      </c>
      <c r="E106" s="13">
        <v>4100913</v>
      </c>
      <c r="F106" s="13">
        <v>1558986</v>
      </c>
      <c r="G106" s="13">
        <f t="shared" ref="G106:L106" si="147">G105</f>
        <v>7118644</v>
      </c>
      <c r="H106" s="23">
        <v>2072.3881048387098</v>
      </c>
      <c r="I106" s="23">
        <v>182.39247311827955</v>
      </c>
      <c r="J106" s="23">
        <v>6338.7768145161281</v>
      </c>
      <c r="K106" s="23">
        <v>2409.7229838709673</v>
      </c>
      <c r="L106" s="23">
        <f t="shared" si="147"/>
        <v>11003.280376344086</v>
      </c>
    </row>
    <row r="107" spans="1:12" s="15" customFormat="1">
      <c r="A107" s="12">
        <v>50</v>
      </c>
      <c r="B107" s="34" t="s">
        <v>56</v>
      </c>
      <c r="C107" s="8">
        <v>180026</v>
      </c>
      <c r="D107" s="8">
        <v>7050</v>
      </c>
      <c r="E107" s="8">
        <v>5766602</v>
      </c>
      <c r="F107" s="8">
        <v>4199855</v>
      </c>
      <c r="G107" s="8">
        <f t="shared" ref="G107" si="148">SUM(C107:F107)</f>
        <v>10153533</v>
      </c>
      <c r="H107" s="9">
        <v>278.2659946236559</v>
      </c>
      <c r="I107" s="9">
        <v>10.897177419354838</v>
      </c>
      <c r="J107" s="9">
        <v>8913.430510752687</v>
      </c>
      <c r="K107" s="9">
        <v>6491.7113575268813</v>
      </c>
      <c r="L107" s="9">
        <f t="shared" ref="L107" si="149">SUM(H107:K107)</f>
        <v>15694.305040322579</v>
      </c>
    </row>
    <row r="108" spans="1:12" s="15" customFormat="1">
      <c r="A108" s="14"/>
      <c r="B108" s="14" t="s">
        <v>127</v>
      </c>
      <c r="C108" s="13">
        <v>180026</v>
      </c>
      <c r="D108" s="13">
        <v>7050</v>
      </c>
      <c r="E108" s="13">
        <v>5766602</v>
      </c>
      <c r="F108" s="13">
        <v>4199855</v>
      </c>
      <c r="G108" s="13">
        <f t="shared" ref="G108:L108" si="150">G107</f>
        <v>10153533</v>
      </c>
      <c r="H108" s="23">
        <v>278.2659946236559</v>
      </c>
      <c r="I108" s="23">
        <v>10.897177419354838</v>
      </c>
      <c r="J108" s="23">
        <v>8913.430510752687</v>
      </c>
      <c r="K108" s="23">
        <v>6491.7113575268813</v>
      </c>
      <c r="L108" s="23">
        <f t="shared" si="150"/>
        <v>15694.305040322579</v>
      </c>
    </row>
    <row r="109" spans="1:12" s="15" customFormat="1">
      <c r="A109" s="12">
        <v>51</v>
      </c>
      <c r="B109" s="34" t="s">
        <v>57</v>
      </c>
      <c r="C109" s="8">
        <v>14443</v>
      </c>
      <c r="D109" s="8">
        <v>22628</v>
      </c>
      <c r="E109" s="8">
        <v>922489</v>
      </c>
      <c r="F109" s="8">
        <v>1118242</v>
      </c>
      <c r="G109" s="8">
        <f t="shared" ref="G109" si="151">SUM(C109:F109)</f>
        <v>2077802</v>
      </c>
      <c r="H109" s="9">
        <v>22.324529569892473</v>
      </c>
      <c r="I109" s="9">
        <v>34.976075268817205</v>
      </c>
      <c r="J109" s="9">
        <v>1425.8902553763439</v>
      </c>
      <c r="K109" s="9">
        <v>1728.4654569892471</v>
      </c>
      <c r="L109" s="9">
        <f t="shared" ref="L109" si="152">SUM(H109:K109)</f>
        <v>3211.6563172043006</v>
      </c>
    </row>
    <row r="110" spans="1:12" s="15" customFormat="1">
      <c r="A110" s="14"/>
      <c r="B110" s="14" t="s">
        <v>128</v>
      </c>
      <c r="C110" s="13">
        <v>14443</v>
      </c>
      <c r="D110" s="13">
        <v>22628</v>
      </c>
      <c r="E110" s="13">
        <v>922489</v>
      </c>
      <c r="F110" s="13">
        <v>1118242</v>
      </c>
      <c r="G110" s="13">
        <f t="shared" ref="G110:L110" si="153">G109</f>
        <v>2077802</v>
      </c>
      <c r="H110" s="23">
        <v>22.324529569892473</v>
      </c>
      <c r="I110" s="23">
        <v>34.976075268817205</v>
      </c>
      <c r="J110" s="23">
        <v>1425.8902553763439</v>
      </c>
      <c r="K110" s="23">
        <v>1728.4654569892471</v>
      </c>
      <c r="L110" s="23">
        <f t="shared" si="153"/>
        <v>3211.6563172043006</v>
      </c>
    </row>
    <row r="111" spans="1:12" s="15" customFormat="1">
      <c r="A111" s="12">
        <v>52</v>
      </c>
      <c r="B111" s="34" t="s">
        <v>58</v>
      </c>
      <c r="C111" s="8">
        <v>130134</v>
      </c>
      <c r="D111" s="8">
        <v>0</v>
      </c>
      <c r="E111" s="8">
        <v>3261717</v>
      </c>
      <c r="F111" s="8">
        <v>1481361</v>
      </c>
      <c r="G111" s="8">
        <f t="shared" ref="G111" si="154">SUM(C111:F111)</f>
        <v>4873212</v>
      </c>
      <c r="H111" s="9">
        <v>201.14798387096772</v>
      </c>
      <c r="I111" s="9" t="s">
        <v>86</v>
      </c>
      <c r="J111" s="9">
        <v>5041.6324596774193</v>
      </c>
      <c r="K111" s="9">
        <v>2289.7381048387097</v>
      </c>
      <c r="L111" s="9">
        <f t="shared" ref="L111" si="155">SUM(H111:K111)</f>
        <v>7532.5185483870964</v>
      </c>
    </row>
    <row r="112" spans="1:12" s="15" customFormat="1">
      <c r="A112" s="14"/>
      <c r="B112" s="14" t="s">
        <v>129</v>
      </c>
      <c r="C112" s="13">
        <v>130134</v>
      </c>
      <c r="D112" s="13">
        <v>0</v>
      </c>
      <c r="E112" s="13">
        <v>3261717</v>
      </c>
      <c r="F112" s="13">
        <v>1481361</v>
      </c>
      <c r="G112" s="13">
        <f t="shared" ref="G112:L112" si="156">G111</f>
        <v>4873212</v>
      </c>
      <c r="H112" s="23">
        <v>201.14798387096772</v>
      </c>
      <c r="I112" s="23" t="s">
        <v>86</v>
      </c>
      <c r="J112" s="23">
        <v>5041.6324596774193</v>
      </c>
      <c r="K112" s="23">
        <v>2289.7381048387097</v>
      </c>
      <c r="L112" s="23">
        <f t="shared" si="156"/>
        <v>7532.5185483870964</v>
      </c>
    </row>
    <row r="113" spans="1:12" s="15" customFormat="1">
      <c r="A113" s="12">
        <v>53</v>
      </c>
      <c r="B113" s="34" t="s">
        <v>59</v>
      </c>
      <c r="C113" s="8">
        <v>281283</v>
      </c>
      <c r="D113" s="8">
        <v>0</v>
      </c>
      <c r="E113" s="8">
        <v>1460651</v>
      </c>
      <c r="F113" s="8">
        <v>658823</v>
      </c>
      <c r="G113" s="8">
        <f t="shared" ref="G113" si="157">SUM(C113:F113)</f>
        <v>2400757</v>
      </c>
      <c r="H113" s="9">
        <v>434.77883064516124</v>
      </c>
      <c r="I113" s="9" t="s">
        <v>86</v>
      </c>
      <c r="J113" s="9">
        <v>2257.7266801075266</v>
      </c>
      <c r="K113" s="9">
        <v>1018.342002688172</v>
      </c>
      <c r="L113" s="9">
        <f t="shared" ref="L113" si="158">SUM(H113:K113)</f>
        <v>3710.84751344086</v>
      </c>
    </row>
    <row r="114" spans="1:12" s="15" customFormat="1">
      <c r="A114" s="14"/>
      <c r="B114" s="14" t="s">
        <v>130</v>
      </c>
      <c r="C114" s="13">
        <v>281283</v>
      </c>
      <c r="D114" s="13">
        <v>0</v>
      </c>
      <c r="E114" s="13">
        <v>1460651</v>
      </c>
      <c r="F114" s="13">
        <v>658823</v>
      </c>
      <c r="G114" s="13">
        <f t="shared" ref="G114:L114" si="159">G113</f>
        <v>2400757</v>
      </c>
      <c r="H114" s="23">
        <v>434.77883064516124</v>
      </c>
      <c r="I114" s="23" t="s">
        <v>86</v>
      </c>
      <c r="J114" s="23">
        <v>2257.7266801075266</v>
      </c>
      <c r="K114" s="23">
        <v>1018.342002688172</v>
      </c>
      <c r="L114" s="23">
        <f t="shared" si="159"/>
        <v>3710.84751344086</v>
      </c>
    </row>
    <row r="115" spans="1:12" s="15" customFormat="1">
      <c r="A115" s="12">
        <v>54</v>
      </c>
      <c r="B115" s="34" t="s">
        <v>60</v>
      </c>
      <c r="C115" s="8">
        <v>7492</v>
      </c>
      <c r="D115" s="8">
        <v>26539</v>
      </c>
      <c r="E115" s="8">
        <v>1837981</v>
      </c>
      <c r="F115" s="8">
        <v>1104298</v>
      </c>
      <c r="G115" s="8">
        <f t="shared" ref="G115" si="160">SUM(C115:F115)</f>
        <v>2976310</v>
      </c>
      <c r="H115" s="9">
        <v>11.580376344086021</v>
      </c>
      <c r="I115" s="9">
        <v>41.021303763440855</v>
      </c>
      <c r="J115" s="9">
        <v>2840.965255376344</v>
      </c>
      <c r="K115" s="9">
        <v>1706.9122311827955</v>
      </c>
      <c r="L115" s="9">
        <f t="shared" ref="L115" si="161">SUM(H115:K115)</f>
        <v>4600.4791666666661</v>
      </c>
    </row>
    <row r="116" spans="1:12" s="15" customFormat="1">
      <c r="A116" s="14">
        <v>1</v>
      </c>
      <c r="B116" s="14" t="s">
        <v>131</v>
      </c>
      <c r="C116" s="13">
        <v>7492</v>
      </c>
      <c r="D116" s="13">
        <v>26539</v>
      </c>
      <c r="E116" s="13">
        <v>1837981</v>
      </c>
      <c r="F116" s="13">
        <v>1104298</v>
      </c>
      <c r="G116" s="13">
        <f t="shared" ref="G116:L116" si="162">G115</f>
        <v>2976310</v>
      </c>
      <c r="H116" s="23">
        <v>11.580376344086021</v>
      </c>
      <c r="I116" s="23">
        <v>41.021303763440855</v>
      </c>
      <c r="J116" s="23">
        <v>2840.965255376344</v>
      </c>
      <c r="K116" s="23">
        <v>1706.9122311827955</v>
      </c>
      <c r="L116" s="23">
        <f t="shared" si="162"/>
        <v>4600.4791666666661</v>
      </c>
    </row>
    <row r="117" spans="1:12" s="15" customFormat="1">
      <c r="A117" s="12">
        <v>55</v>
      </c>
      <c r="B117" s="34" t="s">
        <v>61</v>
      </c>
      <c r="C117" s="8">
        <v>0</v>
      </c>
      <c r="D117" s="8">
        <v>0</v>
      </c>
      <c r="E117" s="8">
        <v>340907</v>
      </c>
      <c r="F117" s="8">
        <v>178372</v>
      </c>
      <c r="G117" s="8">
        <f t="shared" ref="G117" si="163">SUM(C117:F117)</f>
        <v>519279</v>
      </c>
      <c r="H117" s="9" t="s">
        <v>86</v>
      </c>
      <c r="I117" s="9" t="s">
        <v>86</v>
      </c>
      <c r="J117" s="9">
        <v>526.9395833333333</v>
      </c>
      <c r="K117" s="9">
        <v>275.70940860215052</v>
      </c>
      <c r="L117" s="9">
        <f t="shared" ref="L117" si="164">SUM(H117:K117)</f>
        <v>802.64899193548376</v>
      </c>
    </row>
    <row r="118" spans="1:12" s="15" customFormat="1">
      <c r="A118" s="14"/>
      <c r="B118" s="14" t="s">
        <v>132</v>
      </c>
      <c r="C118" s="13">
        <v>0</v>
      </c>
      <c r="D118" s="13">
        <v>0</v>
      </c>
      <c r="E118" s="13">
        <v>340907</v>
      </c>
      <c r="F118" s="13">
        <v>178372</v>
      </c>
      <c r="G118" s="13">
        <f t="shared" ref="G118:L118" si="165">G117</f>
        <v>519279</v>
      </c>
      <c r="H118" s="23" t="s">
        <v>86</v>
      </c>
      <c r="I118" s="23" t="s">
        <v>86</v>
      </c>
      <c r="J118" s="23">
        <v>526.9395833333333</v>
      </c>
      <c r="K118" s="23">
        <v>275.70940860215052</v>
      </c>
      <c r="L118" s="23">
        <f t="shared" si="165"/>
        <v>802.64899193548376</v>
      </c>
    </row>
    <row r="119" spans="1:12" s="15" customFormat="1">
      <c r="A119" s="12">
        <v>56</v>
      </c>
      <c r="B119" s="34" t="s">
        <v>62</v>
      </c>
      <c r="C119" s="8">
        <v>906626</v>
      </c>
      <c r="D119" s="8">
        <v>0</v>
      </c>
      <c r="E119" s="8">
        <v>5446779</v>
      </c>
      <c r="F119" s="8">
        <v>1204844</v>
      </c>
      <c r="G119" s="8">
        <f t="shared" ref="G119" si="166">SUM(C119:F119)</f>
        <v>7558249</v>
      </c>
      <c r="H119" s="9">
        <v>1401.3708333333332</v>
      </c>
      <c r="I119" s="9" t="s">
        <v>86</v>
      </c>
      <c r="J119" s="9">
        <v>8419.080443548386</v>
      </c>
      <c r="K119" s="9">
        <v>1862.3260752688172</v>
      </c>
      <c r="L119" s="9">
        <f t="shared" ref="L119" si="167">SUM(H119:K119)</f>
        <v>11682.777352150535</v>
      </c>
    </row>
    <row r="120" spans="1:12" s="15" customFormat="1">
      <c r="A120" s="14"/>
      <c r="B120" s="14" t="s">
        <v>76</v>
      </c>
      <c r="C120" s="13">
        <v>906626</v>
      </c>
      <c r="D120" s="13">
        <v>0</v>
      </c>
      <c r="E120" s="13">
        <v>5446779</v>
      </c>
      <c r="F120" s="13">
        <v>1204844</v>
      </c>
      <c r="G120" s="13">
        <f t="shared" ref="G120:L120" si="168">G119</f>
        <v>7558249</v>
      </c>
      <c r="H120" s="23">
        <v>1401.3708333333332</v>
      </c>
      <c r="I120" s="23" t="s">
        <v>86</v>
      </c>
      <c r="J120" s="23">
        <v>8419.080443548386</v>
      </c>
      <c r="K120" s="23">
        <v>1862.3260752688172</v>
      </c>
      <c r="L120" s="23">
        <f t="shared" si="168"/>
        <v>11682.777352150535</v>
      </c>
    </row>
    <row r="121" spans="1:12" s="15" customFormat="1" ht="14.25" customHeight="1">
      <c r="A121" s="12">
        <v>57</v>
      </c>
      <c r="B121" s="34" t="s">
        <v>63</v>
      </c>
      <c r="C121" s="8">
        <v>663651</v>
      </c>
      <c r="D121" s="8">
        <v>0</v>
      </c>
      <c r="E121" s="8">
        <v>3813499</v>
      </c>
      <c r="F121" s="8">
        <v>2873216</v>
      </c>
      <c r="G121" s="8">
        <f t="shared" ref="G121" si="169">SUM(C121:F121)</f>
        <v>7350366</v>
      </c>
      <c r="H121" s="9">
        <v>1025.8046370967741</v>
      </c>
      <c r="I121" s="9" t="s">
        <v>86</v>
      </c>
      <c r="J121" s="9">
        <v>5894.5213037634403</v>
      </c>
      <c r="K121" s="9">
        <v>4441.12688172043</v>
      </c>
      <c r="L121" s="9">
        <f t="shared" ref="L121" si="170">SUM(H121:K121)</f>
        <v>11361.452822580644</v>
      </c>
    </row>
    <row r="122" spans="1:12" s="15" customFormat="1">
      <c r="A122" s="14"/>
      <c r="B122" s="14" t="s">
        <v>85</v>
      </c>
      <c r="C122" s="13">
        <v>663651</v>
      </c>
      <c r="D122" s="13">
        <v>0</v>
      </c>
      <c r="E122" s="13">
        <v>3813499</v>
      </c>
      <c r="F122" s="13">
        <v>2873216</v>
      </c>
      <c r="G122" s="13">
        <f t="shared" ref="G122:L122" si="171">G121</f>
        <v>7350366</v>
      </c>
      <c r="H122" s="23">
        <v>1025.8046370967741</v>
      </c>
      <c r="I122" s="23" t="s">
        <v>86</v>
      </c>
      <c r="J122" s="23">
        <v>5894.5213037634403</v>
      </c>
      <c r="K122" s="23">
        <v>4441.12688172043</v>
      </c>
      <c r="L122" s="23">
        <f t="shared" si="171"/>
        <v>11361.452822580644</v>
      </c>
    </row>
    <row r="123" spans="1:12" s="15" customFormat="1">
      <c r="A123" s="12">
        <v>58</v>
      </c>
      <c r="B123" s="34" t="s">
        <v>64</v>
      </c>
      <c r="C123" s="8">
        <v>711126</v>
      </c>
      <c r="D123" s="8">
        <v>0</v>
      </c>
      <c r="E123" s="8">
        <v>1784549</v>
      </c>
      <c r="F123" s="8">
        <v>1693573</v>
      </c>
      <c r="G123" s="8">
        <f t="shared" ref="G123" si="172">SUM(C123:F123)</f>
        <v>4189248</v>
      </c>
      <c r="H123" s="9">
        <v>1099.186693548387</v>
      </c>
      <c r="I123" s="9" t="s">
        <v>86</v>
      </c>
      <c r="J123" s="9">
        <v>2758.3754704301073</v>
      </c>
      <c r="K123" s="9">
        <v>2617.7539650537628</v>
      </c>
      <c r="L123" s="9">
        <f t="shared" ref="L123" si="173">SUM(H123:K123)</f>
        <v>6475.3161290322569</v>
      </c>
    </row>
    <row r="124" spans="1:12" s="15" customFormat="1">
      <c r="A124" s="14"/>
      <c r="B124" s="14" t="s">
        <v>133</v>
      </c>
      <c r="C124" s="13">
        <v>711126</v>
      </c>
      <c r="D124" s="13">
        <v>0</v>
      </c>
      <c r="E124" s="13">
        <v>1784549</v>
      </c>
      <c r="F124" s="13">
        <v>1693573</v>
      </c>
      <c r="G124" s="13">
        <f t="shared" ref="G124:L124" si="174">G123</f>
        <v>4189248</v>
      </c>
      <c r="H124" s="23">
        <v>1099.186693548387</v>
      </c>
      <c r="I124" s="23" t="s">
        <v>86</v>
      </c>
      <c r="J124" s="23">
        <v>2758.3754704301073</v>
      </c>
      <c r="K124" s="23">
        <v>2617.7539650537628</v>
      </c>
      <c r="L124" s="23">
        <f t="shared" si="174"/>
        <v>6475.3161290322569</v>
      </c>
    </row>
    <row r="125" spans="1:12" s="15" customFormat="1">
      <c r="A125" s="12">
        <v>59</v>
      </c>
      <c r="B125" s="34" t="s">
        <v>65</v>
      </c>
      <c r="C125" s="8">
        <v>132384</v>
      </c>
      <c r="D125" s="8">
        <v>0</v>
      </c>
      <c r="E125" s="8">
        <v>1779667</v>
      </c>
      <c r="F125" s="8">
        <v>775154</v>
      </c>
      <c r="G125" s="8">
        <f t="shared" ref="G125" si="175">SUM(C125:F125)</f>
        <v>2687205</v>
      </c>
      <c r="H125" s="9">
        <v>204.6258064516129</v>
      </c>
      <c r="I125" s="9" t="s">
        <v>86</v>
      </c>
      <c r="J125" s="9">
        <v>2750.8293682795697</v>
      </c>
      <c r="K125" s="9">
        <v>1198.1547043010751</v>
      </c>
      <c r="L125" s="9">
        <f t="shared" ref="L125" si="176">SUM(H125:K125)</f>
        <v>4153.6098790322576</v>
      </c>
    </row>
    <row r="126" spans="1:12" s="15" customFormat="1">
      <c r="A126" s="14"/>
      <c r="B126" s="14" t="s">
        <v>134</v>
      </c>
      <c r="C126" s="13">
        <v>132384</v>
      </c>
      <c r="D126" s="13">
        <v>0</v>
      </c>
      <c r="E126" s="13">
        <v>1779667</v>
      </c>
      <c r="F126" s="13">
        <v>775154</v>
      </c>
      <c r="G126" s="13">
        <f t="shared" ref="G126:L126" si="177">G125</f>
        <v>2687205</v>
      </c>
      <c r="H126" s="23">
        <v>204.6258064516129</v>
      </c>
      <c r="I126" s="23" t="s">
        <v>86</v>
      </c>
      <c r="J126" s="23">
        <v>2750.8293682795697</v>
      </c>
      <c r="K126" s="23">
        <v>1198.1547043010751</v>
      </c>
      <c r="L126" s="23">
        <f t="shared" si="177"/>
        <v>4153.6098790322576</v>
      </c>
    </row>
    <row r="127" spans="1:12" s="15" customFormat="1">
      <c r="A127" s="10">
        <v>60</v>
      </c>
      <c r="B127" s="17" t="s">
        <v>141</v>
      </c>
      <c r="C127" s="8">
        <v>0</v>
      </c>
      <c r="D127" s="8">
        <v>0</v>
      </c>
      <c r="E127" s="8">
        <v>372739</v>
      </c>
      <c r="F127" s="8">
        <v>338861</v>
      </c>
      <c r="G127" s="8">
        <f t="shared" ref="G127" si="178">SUM(C127:F127)</f>
        <v>711600</v>
      </c>
      <c r="H127" s="9" t="s">
        <v>86</v>
      </c>
      <c r="I127" s="9" t="s">
        <v>86</v>
      </c>
      <c r="J127" s="9">
        <v>576.14227150537636</v>
      </c>
      <c r="K127" s="9">
        <v>523.77708333333328</v>
      </c>
      <c r="L127" s="9">
        <f t="shared" ref="L127" si="179">SUM(H127:K127)</f>
        <v>1099.9193548387098</v>
      </c>
    </row>
    <row r="128" spans="1:12" s="15" customFormat="1">
      <c r="A128" s="14"/>
      <c r="B128" s="14" t="s">
        <v>142</v>
      </c>
      <c r="C128" s="13">
        <v>0</v>
      </c>
      <c r="D128" s="13">
        <v>0</v>
      </c>
      <c r="E128" s="13">
        <v>372739</v>
      </c>
      <c r="F128" s="13">
        <v>338861</v>
      </c>
      <c r="G128" s="13">
        <f t="shared" ref="G128:L128" si="180">G127</f>
        <v>711600</v>
      </c>
      <c r="H128" s="23" t="s">
        <v>86</v>
      </c>
      <c r="I128" s="23" t="s">
        <v>86</v>
      </c>
      <c r="J128" s="23">
        <v>576.14227150537636</v>
      </c>
      <c r="K128" s="23">
        <v>523.77708333333328</v>
      </c>
      <c r="L128" s="23">
        <f t="shared" si="180"/>
        <v>1099.9193548387098</v>
      </c>
    </row>
    <row r="129" spans="1:13" s="15" customFormat="1">
      <c r="A129" s="10">
        <v>61</v>
      </c>
      <c r="B129" s="17" t="s">
        <v>66</v>
      </c>
      <c r="C129" s="8">
        <v>907555</v>
      </c>
      <c r="D129" s="8">
        <v>53297</v>
      </c>
      <c r="E129" s="8">
        <v>2948505</v>
      </c>
      <c r="F129" s="8">
        <v>907555</v>
      </c>
      <c r="G129" s="8">
        <f t="shared" ref="G129" si="181">SUM(C129:F129)</f>
        <v>4816912</v>
      </c>
      <c r="H129" s="9">
        <v>1402.8067876344085</v>
      </c>
      <c r="I129" s="9">
        <v>82.381115591397844</v>
      </c>
      <c r="J129" s="9">
        <v>4557.5010080645161</v>
      </c>
      <c r="K129" s="9">
        <v>1402.8067876344085</v>
      </c>
      <c r="L129" s="9">
        <f t="shared" ref="L129" si="182">SUM(H129:K129)</f>
        <v>7445.4956989247312</v>
      </c>
    </row>
    <row r="130" spans="1:13" s="15" customFormat="1">
      <c r="A130" s="14"/>
      <c r="B130" s="14" t="s">
        <v>85</v>
      </c>
      <c r="C130" s="13">
        <v>907555</v>
      </c>
      <c r="D130" s="13">
        <v>53297</v>
      </c>
      <c r="E130" s="13">
        <v>2948505</v>
      </c>
      <c r="F130" s="13">
        <v>907555</v>
      </c>
      <c r="G130" s="13">
        <f t="shared" ref="G130:L130" si="183">G129</f>
        <v>4816912</v>
      </c>
      <c r="H130" s="23">
        <v>1402.8067876344085</v>
      </c>
      <c r="I130" s="23">
        <v>82.381115591397844</v>
      </c>
      <c r="J130" s="23">
        <v>4557.5010080645161</v>
      </c>
      <c r="K130" s="23">
        <v>1402.8067876344085</v>
      </c>
      <c r="L130" s="23">
        <f t="shared" si="183"/>
        <v>7445.4956989247312</v>
      </c>
    </row>
    <row r="131" spans="1:13" s="15" customFormat="1">
      <c r="A131" s="27">
        <v>62</v>
      </c>
      <c r="B131" s="28" t="s">
        <v>67</v>
      </c>
      <c r="C131" s="8">
        <v>646000</v>
      </c>
      <c r="D131" s="8">
        <v>0</v>
      </c>
      <c r="E131" s="8">
        <v>3633921</v>
      </c>
      <c r="F131" s="8">
        <v>2408500</v>
      </c>
      <c r="G131" s="8">
        <f t="shared" ref="G131" si="184">SUM(C131:F131)</f>
        <v>6688421</v>
      </c>
      <c r="H131" s="9">
        <v>998.52150537634395</v>
      </c>
      <c r="I131" s="9" t="s">
        <v>86</v>
      </c>
      <c r="J131" s="9">
        <v>5616.9477822580648</v>
      </c>
      <c r="K131" s="9">
        <v>3722.8158602150534</v>
      </c>
      <c r="L131" s="9">
        <f t="shared" ref="L131" si="185">SUM(H131:K131)</f>
        <v>10338.285147849463</v>
      </c>
    </row>
    <row r="132" spans="1:13" s="15" customFormat="1">
      <c r="A132" s="38"/>
      <c r="B132" s="39" t="s">
        <v>135</v>
      </c>
      <c r="C132" s="13">
        <v>646000</v>
      </c>
      <c r="D132" s="13">
        <v>0</v>
      </c>
      <c r="E132" s="13">
        <v>3633921</v>
      </c>
      <c r="F132" s="13">
        <v>2408500</v>
      </c>
      <c r="G132" s="13">
        <f t="shared" ref="G132:L132" si="186">G131</f>
        <v>6688421</v>
      </c>
      <c r="H132" s="23">
        <v>998.52150537634395</v>
      </c>
      <c r="I132" s="23" t="s">
        <v>86</v>
      </c>
      <c r="J132" s="23">
        <v>5616.9477822580648</v>
      </c>
      <c r="K132" s="23">
        <v>3722.8158602150534</v>
      </c>
      <c r="L132" s="23">
        <f t="shared" si="186"/>
        <v>10338.285147849463</v>
      </c>
    </row>
    <row r="133" spans="1:13" s="15" customFormat="1">
      <c r="A133" s="18">
        <v>63</v>
      </c>
      <c r="B133" s="19" t="s">
        <v>68</v>
      </c>
      <c r="C133" s="8">
        <v>462708</v>
      </c>
      <c r="D133" s="8">
        <v>0</v>
      </c>
      <c r="E133" s="8">
        <v>859916</v>
      </c>
      <c r="F133" s="8">
        <v>799022</v>
      </c>
      <c r="G133" s="8">
        <f t="shared" ref="G133" si="187">SUM(C133:F133)</f>
        <v>2121646</v>
      </c>
      <c r="H133" s="9">
        <v>715.20725806451605</v>
      </c>
      <c r="I133" s="9" t="s">
        <v>86</v>
      </c>
      <c r="J133" s="9">
        <v>1329.1712365591395</v>
      </c>
      <c r="K133" s="9">
        <v>1235.0474462365592</v>
      </c>
      <c r="L133" s="9">
        <f t="shared" ref="L133" si="188">SUM(H133:K133)</f>
        <v>3279.4259408602147</v>
      </c>
    </row>
    <row r="134" spans="1:13" s="15" customFormat="1" ht="15.75" customHeight="1">
      <c r="A134" s="40"/>
      <c r="B134" s="41" t="s">
        <v>136</v>
      </c>
      <c r="C134" s="13">
        <v>462708</v>
      </c>
      <c r="D134" s="13">
        <v>0</v>
      </c>
      <c r="E134" s="13">
        <v>859916</v>
      </c>
      <c r="F134" s="13">
        <v>799022</v>
      </c>
      <c r="G134" s="13">
        <f t="shared" ref="G134:L134" si="189">G133</f>
        <v>2121646</v>
      </c>
      <c r="H134" s="23">
        <v>715.20725806451605</v>
      </c>
      <c r="I134" s="23" t="s">
        <v>86</v>
      </c>
      <c r="J134" s="23">
        <v>1329.1712365591395</v>
      </c>
      <c r="K134" s="23">
        <v>1235.0474462365592</v>
      </c>
      <c r="L134" s="23">
        <f t="shared" si="189"/>
        <v>3279.4259408602147</v>
      </c>
    </row>
    <row r="135" spans="1:13" s="15" customFormat="1">
      <c r="A135" s="20">
        <v>64</v>
      </c>
      <c r="B135" s="17" t="s">
        <v>143</v>
      </c>
      <c r="C135" s="8">
        <v>0</v>
      </c>
      <c r="D135" s="8">
        <v>0</v>
      </c>
      <c r="E135" s="8">
        <v>303315</v>
      </c>
      <c r="F135" s="8">
        <v>53703</v>
      </c>
      <c r="G135" s="8">
        <f t="shared" ref="G135" si="190">SUM(C135:F135)</f>
        <v>357018</v>
      </c>
      <c r="H135" s="9" t="s">
        <v>86</v>
      </c>
      <c r="I135" s="9" t="s">
        <v>86</v>
      </c>
      <c r="J135" s="9">
        <v>468.83366935483866</v>
      </c>
      <c r="K135" s="9">
        <v>83.008669354838716</v>
      </c>
      <c r="L135" s="9">
        <f t="shared" ref="L135" si="191">SUM(H135:K135)</f>
        <v>551.84233870967739</v>
      </c>
    </row>
    <row r="136" spans="1:13" s="15" customFormat="1">
      <c r="A136" s="14"/>
      <c r="B136" s="14" t="s">
        <v>85</v>
      </c>
      <c r="C136" s="13">
        <v>0</v>
      </c>
      <c r="D136" s="13">
        <v>0</v>
      </c>
      <c r="E136" s="13">
        <v>303315</v>
      </c>
      <c r="F136" s="13">
        <v>53703</v>
      </c>
      <c r="G136" s="13">
        <f t="shared" ref="G136:L136" si="192">G135</f>
        <v>357018</v>
      </c>
      <c r="H136" s="23" t="s">
        <v>86</v>
      </c>
      <c r="I136" s="23" t="s">
        <v>86</v>
      </c>
      <c r="J136" s="23">
        <v>468.83366935483866</v>
      </c>
      <c r="K136" s="23">
        <v>83.008669354838716</v>
      </c>
      <c r="L136" s="23">
        <f t="shared" si="192"/>
        <v>551.84233870967739</v>
      </c>
    </row>
    <row r="137" spans="1:13" s="15" customFormat="1">
      <c r="A137" s="20">
        <v>65</v>
      </c>
      <c r="B137" s="21" t="s">
        <v>69</v>
      </c>
      <c r="C137" s="8">
        <v>1438657</v>
      </c>
      <c r="D137" s="8">
        <v>0</v>
      </c>
      <c r="E137" s="8">
        <v>2321868</v>
      </c>
      <c r="F137" s="8">
        <v>1839310</v>
      </c>
      <c r="G137" s="8">
        <f t="shared" ref="G137" si="193">SUM(C137:F137)</f>
        <v>5599835</v>
      </c>
      <c r="H137" s="9">
        <v>2223.7305779569892</v>
      </c>
      <c r="I137" s="9" t="s">
        <v>86</v>
      </c>
      <c r="J137" s="9">
        <v>3588.9088709677417</v>
      </c>
      <c r="K137" s="9">
        <v>2843.0194892473119</v>
      </c>
      <c r="L137" s="9">
        <f t="shared" ref="L137" si="194">SUM(H137:K137)</f>
        <v>8655.6589381720423</v>
      </c>
    </row>
    <row r="138" spans="1:13" s="15" customFormat="1">
      <c r="A138" s="42"/>
      <c r="B138" s="43" t="s">
        <v>137</v>
      </c>
      <c r="C138" s="13">
        <v>1438657</v>
      </c>
      <c r="D138" s="13">
        <v>0</v>
      </c>
      <c r="E138" s="13">
        <v>2321868</v>
      </c>
      <c r="F138" s="13">
        <v>1839310</v>
      </c>
      <c r="G138" s="13">
        <f t="shared" ref="G138:L138" si="195">G137</f>
        <v>5599835</v>
      </c>
      <c r="H138" s="23">
        <v>2223.7305779569892</v>
      </c>
      <c r="I138" s="23" t="s">
        <v>86</v>
      </c>
      <c r="J138" s="23">
        <v>3588.9088709677417</v>
      </c>
      <c r="K138" s="23">
        <v>2843.0194892473119</v>
      </c>
      <c r="L138" s="23">
        <f t="shared" si="195"/>
        <v>8655.6589381720423</v>
      </c>
    </row>
    <row r="139" spans="1:13" s="15" customFormat="1">
      <c r="A139" s="29"/>
      <c r="B139" s="22" t="s">
        <v>70</v>
      </c>
      <c r="C139" s="44">
        <f>C7+C9+C11+C13+C15+C17+C19+C21+C23+C25+C27+C29+C31+C33+C35+C37+C39+C41+C43+C45+C47+C49+C51+C53+C55+C57+C59+C61+C63+C65+C67+C69+C71+C73+C75+C81+C83+C85+C87+C89+C91+C93+C95+C97+C99+C101+C103+C105+C107+C109+C111+C113+C115+C117+C119+C121+C123+C125+C129+C131+C133+C137+C79+C77+C135+C127</f>
        <v>30860603</v>
      </c>
      <c r="D139" s="44">
        <f t="shared" ref="D139:G139" si="196">D7+D9+D11+D13+D15+D17+D19+D21+D23+D25+D27+D29+D31+D33+D35+D37+D39+D41+D43+D45+D47+D49+D51+D53+D55+D57+D59+D61+D63+D65+D67+D69+D71+D73+D75+D81+D83+D85+D87+D89+D91+D93+D95+D97+D99+D101+D103+D105+D107+D109+D111+D113+D115+D117+D119+D121+D123+D125+D129+D131+D133+D137+D79+D77+D135+D127</f>
        <v>6079790</v>
      </c>
      <c r="E139" s="44">
        <f t="shared" si="196"/>
        <v>154788885.63</v>
      </c>
      <c r="F139" s="44">
        <f t="shared" si="196"/>
        <v>84794159.799999997</v>
      </c>
      <c r="G139" s="44">
        <f t="shared" si="196"/>
        <v>276523438.43000001</v>
      </c>
      <c r="H139" s="44">
        <f>H7+H9+H11+H13+H15+H17+H19+H21+H23+H25+H27+H29+H31+H33+H35+H37+H39+H41+H43+H45+H47+H49+H51+H53+H55+H57+H59+H61+H63+H65+H67+H69+H71+H73+H75+H81+H83+H85+H87+H89+H91+H93+H95+H97+H99+H101+H103+H105+H107+H109+H111+H113+H115+H117+H119+H121+H123+H125+H129+H131+H133+H137+H79+H77+H135+H127</f>
        <v>47701.200873655922</v>
      </c>
      <c r="I139" s="44">
        <f t="shared" ref="I139:L139" si="197">I7+I9+I11+I13+I15+I17+I19+I21+I23+I25+I27+I29+I31+I33+I35+I37+I39+I41+I43+I45+I47+I49+I51+I53+I55+I57+I59+I61+I63+I65+I67+I69+I71+I73+I75+I81+I83+I85+I87+I89+I91+I93+I95+I97+I99+I101+I103+I105+I107+I109+I111+I113+I115+I117+I119+I121+I123+I125+I129+I131+I133+I137+I79+I77+I135+I127</f>
        <v>9397.5248655913983</v>
      </c>
      <c r="J139" s="44">
        <f t="shared" si="197"/>
        <v>239257.01407862897</v>
      </c>
      <c r="K139" s="44">
        <f t="shared" si="197"/>
        <v>131066.24162634405</v>
      </c>
      <c r="L139" s="44">
        <f t="shared" si="197"/>
        <v>427421.98144422064</v>
      </c>
    </row>
    <row r="140" spans="1:13" s="15" customForma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3" s="15" customForma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3" s="15" customFormat="1">
      <c r="A142" s="1"/>
      <c r="B142" s="1"/>
      <c r="C142" s="1" t="s">
        <v>77</v>
      </c>
      <c r="D142" s="1"/>
      <c r="E142" s="1"/>
      <c r="F142" s="1"/>
      <c r="G142" s="1"/>
      <c r="H142" s="1"/>
      <c r="I142" s="1"/>
      <c r="J142" s="1"/>
      <c r="K142" s="1"/>
      <c r="L142" s="1"/>
    </row>
    <row r="143" spans="1:13" s="15" customForma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pans="1:13" s="15" customFormat="1"/>
    <row r="210" spans="1:13" s="15" customFormat="1"/>
    <row r="211" spans="1:13" s="15" customFormat="1"/>
    <row r="212" spans="1:13" s="15" customFormat="1"/>
    <row r="213" spans="1:13" s="15" customFormat="1"/>
    <row r="214" spans="1:13" s="15" customFormat="1"/>
    <row r="215" spans="1:13" s="15" customFormat="1"/>
    <row r="216" spans="1:13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</row>
    <row r="217" spans="1:13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</row>
    <row r="218" spans="1:13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</row>
    <row r="219" spans="1:13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</row>
    <row r="220" spans="1:13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</row>
    <row r="221" spans="1:13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</row>
    <row r="222" spans="1:13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</row>
    <row r="223" spans="1:1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</row>
    <row r="224" spans="1:13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</row>
    <row r="225" spans="1:13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</row>
    <row r="226" spans="1:13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</row>
    <row r="228" spans="1:13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</row>
    <row r="229" spans="1:13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</row>
    <row r="230" spans="1:13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</row>
    <row r="231" spans="1:13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</row>
    <row r="232" spans="1:13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</row>
    <row r="233" spans="1:1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</row>
    <row r="234" spans="1:13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</row>
    <row r="235" spans="1:13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</row>
    <row r="236" spans="1:13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</row>
    <row r="237" spans="1:13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</row>
    <row r="238" spans="1:13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</row>
    <row r="239" spans="1:13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</row>
    <row r="240" spans="1:13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</row>
    <row r="241" spans="1:13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</row>
    <row r="242" spans="1:13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2"/>
  <sheetViews>
    <sheetView zoomScale="90" zoomScaleNormal="90" workbookViewId="0">
      <pane xSplit="1" ySplit="6" topLeftCell="B127" activePane="bottomRight" state="frozen"/>
      <selection pane="topRight" activeCell="I1" sqref="I1"/>
      <selection pane="bottomLeft" activeCell="A29" sqref="A29"/>
      <selection pane="bottomRight" activeCell="G159" sqref="G159"/>
    </sheetView>
  </sheetViews>
  <sheetFormatPr defaultColWidth="9" defaultRowHeight="15"/>
  <cols>
    <col min="1" max="1" width="4.5703125" style="1" customWidth="1"/>
    <col min="2" max="2" width="58.140625" style="1" customWidth="1"/>
    <col min="3" max="12" width="12.7109375" style="1" customWidth="1"/>
    <col min="13" max="16384" width="9" style="1"/>
  </cols>
  <sheetData>
    <row r="1" spans="1:13" ht="15.75"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30"/>
    </row>
    <row r="2" spans="1:13" ht="15.75">
      <c r="B2" s="58" t="s">
        <v>151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30"/>
    </row>
    <row r="3" spans="1:13">
      <c r="C3" s="2" t="s">
        <v>1</v>
      </c>
      <c r="D3" s="3"/>
      <c r="E3" s="3"/>
      <c r="F3" s="3"/>
      <c r="G3" s="3"/>
      <c r="H3" s="4"/>
      <c r="M3" s="5"/>
    </row>
    <row r="4" spans="1:13" ht="15" customHeight="1">
      <c r="A4" s="59" t="s">
        <v>2</v>
      </c>
      <c r="B4" s="60" t="s">
        <v>3</v>
      </c>
      <c r="C4" s="61" t="s">
        <v>4</v>
      </c>
      <c r="D4" s="61"/>
      <c r="E4" s="61"/>
      <c r="F4" s="61"/>
      <c r="G4" s="61"/>
      <c r="H4" s="61" t="s">
        <v>5</v>
      </c>
      <c r="I4" s="61"/>
      <c r="J4" s="61"/>
      <c r="K4" s="61"/>
      <c r="L4" s="61"/>
    </row>
    <row r="5" spans="1:13">
      <c r="A5" s="59"/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3">
      <c r="A6" s="59"/>
      <c r="B6" s="60"/>
      <c r="C6" s="31" t="s">
        <v>6</v>
      </c>
      <c r="D6" s="31" t="s">
        <v>7</v>
      </c>
      <c r="E6" s="31" t="s">
        <v>8</v>
      </c>
      <c r="F6" s="31" t="s">
        <v>9</v>
      </c>
      <c r="G6" s="55" t="s">
        <v>10</v>
      </c>
      <c r="H6" s="55" t="s">
        <v>6</v>
      </c>
      <c r="I6" s="55" t="s">
        <v>7</v>
      </c>
      <c r="J6" s="55" t="s">
        <v>8</v>
      </c>
      <c r="K6" s="55" t="s">
        <v>9</v>
      </c>
      <c r="L6" s="55" t="s">
        <v>10</v>
      </c>
    </row>
    <row r="7" spans="1:13" s="15" customFormat="1">
      <c r="A7" s="6">
        <v>1</v>
      </c>
      <c r="B7" s="7" t="s">
        <v>78</v>
      </c>
      <c r="C7" s="8">
        <v>104643</v>
      </c>
      <c r="D7" s="8">
        <v>0</v>
      </c>
      <c r="E7" s="8">
        <v>143261</v>
      </c>
      <c r="F7" s="8">
        <v>0</v>
      </c>
      <c r="G7" s="8">
        <f>SUM(C7:F7)</f>
        <v>247904</v>
      </c>
      <c r="H7" s="9">
        <v>161.74657258064516</v>
      </c>
      <c r="I7" s="9" t="s">
        <v>86</v>
      </c>
      <c r="J7" s="9">
        <v>221.43837365591398</v>
      </c>
      <c r="K7" s="9" t="s">
        <v>86</v>
      </c>
      <c r="L7" s="9">
        <f>SUM(H7:K7)</f>
        <v>383.18494623655914</v>
      </c>
    </row>
    <row r="8" spans="1:13" s="15" customFormat="1">
      <c r="A8" s="32"/>
      <c r="B8" s="33" t="s">
        <v>88</v>
      </c>
      <c r="C8" s="13">
        <v>104643</v>
      </c>
      <c r="D8" s="13">
        <v>0</v>
      </c>
      <c r="E8" s="13">
        <v>143261</v>
      </c>
      <c r="F8" s="13">
        <v>0</v>
      </c>
      <c r="G8" s="13">
        <f>G7</f>
        <v>247904</v>
      </c>
      <c r="H8" s="23">
        <v>161.74657258064516</v>
      </c>
      <c r="I8" s="23" t="s">
        <v>86</v>
      </c>
      <c r="J8" s="23">
        <v>221.43837365591398</v>
      </c>
      <c r="K8" s="23" t="s">
        <v>86</v>
      </c>
      <c r="L8" s="23">
        <f t="shared" ref="L8" si="0">L7</f>
        <v>383.18494623655914</v>
      </c>
    </row>
    <row r="9" spans="1:13" s="15" customFormat="1">
      <c r="A9" s="6">
        <v>2</v>
      </c>
      <c r="B9" s="7" t="s">
        <v>11</v>
      </c>
      <c r="C9" s="8">
        <v>645253</v>
      </c>
      <c r="D9" s="8">
        <v>763868</v>
      </c>
      <c r="E9" s="8">
        <v>1651244</v>
      </c>
      <c r="F9" s="8">
        <v>510023</v>
      </c>
      <c r="G9" s="8">
        <f t="shared" ref="G9" si="1">SUM(C9:F9)</f>
        <v>3570388</v>
      </c>
      <c r="H9" s="9">
        <v>997.36686827956976</v>
      </c>
      <c r="I9" s="9">
        <v>1180.7099462365591</v>
      </c>
      <c r="J9" s="9">
        <v>2552.326075268817</v>
      </c>
      <c r="K9" s="9">
        <v>788.34200268817199</v>
      </c>
      <c r="L9" s="9">
        <f t="shared" ref="L9" si="2">SUM(H9:K9)</f>
        <v>5518.7448924731179</v>
      </c>
    </row>
    <row r="10" spans="1:13" s="15" customFormat="1">
      <c r="A10" s="32"/>
      <c r="B10" s="33" t="s">
        <v>89</v>
      </c>
      <c r="C10" s="13">
        <v>104643</v>
      </c>
      <c r="D10" s="13">
        <v>0</v>
      </c>
      <c r="E10" s="13">
        <v>143261</v>
      </c>
      <c r="F10" s="13">
        <v>0</v>
      </c>
      <c r="G10" s="13">
        <f t="shared" ref="G10:L10" si="3">G8</f>
        <v>247904</v>
      </c>
      <c r="H10" s="23">
        <v>161.74657258064516</v>
      </c>
      <c r="I10" s="23" t="s">
        <v>86</v>
      </c>
      <c r="J10" s="23">
        <v>221.43837365591398</v>
      </c>
      <c r="K10" s="23" t="s">
        <v>86</v>
      </c>
      <c r="L10" s="23">
        <f t="shared" si="3"/>
        <v>383.18494623655914</v>
      </c>
    </row>
    <row r="11" spans="1:13" s="15" customFormat="1">
      <c r="A11" s="6">
        <v>3</v>
      </c>
      <c r="B11" s="11" t="s">
        <v>146</v>
      </c>
      <c r="C11" s="8">
        <v>0</v>
      </c>
      <c r="D11" s="8">
        <v>0</v>
      </c>
      <c r="E11" s="8">
        <v>43071</v>
      </c>
      <c r="F11" s="8">
        <v>29763</v>
      </c>
      <c r="G11" s="8">
        <f t="shared" ref="G11" si="4">SUM(C11:F11)</f>
        <v>72834</v>
      </c>
      <c r="H11" s="9" t="s">
        <v>86</v>
      </c>
      <c r="I11" s="9" t="s">
        <v>86</v>
      </c>
      <c r="J11" s="9">
        <v>66.574798387096763</v>
      </c>
      <c r="K11" s="9">
        <v>46.004637096774196</v>
      </c>
      <c r="L11" s="9">
        <f t="shared" ref="L11" si="5">SUM(H11:K11)</f>
        <v>112.57943548387095</v>
      </c>
    </row>
    <row r="12" spans="1:13" s="15" customFormat="1">
      <c r="A12" s="32"/>
      <c r="B12" s="14" t="s">
        <v>142</v>
      </c>
      <c r="C12" s="13">
        <v>0</v>
      </c>
      <c r="D12" s="13">
        <v>0</v>
      </c>
      <c r="E12" s="13">
        <v>43071</v>
      </c>
      <c r="F12" s="13">
        <v>29763</v>
      </c>
      <c r="G12" s="13">
        <f t="shared" ref="G12:L12" si="6">G11</f>
        <v>72834</v>
      </c>
      <c r="H12" s="23" t="s">
        <v>86</v>
      </c>
      <c r="I12" s="23" t="s">
        <v>86</v>
      </c>
      <c r="J12" s="23">
        <v>66.574798387096763</v>
      </c>
      <c r="K12" s="23">
        <v>46.004637096774196</v>
      </c>
      <c r="L12" s="23">
        <f t="shared" si="6"/>
        <v>112.57943548387095</v>
      </c>
    </row>
    <row r="13" spans="1:13" s="15" customFormat="1">
      <c r="A13" s="6">
        <v>4</v>
      </c>
      <c r="B13" s="11" t="s">
        <v>12</v>
      </c>
      <c r="C13" s="8">
        <v>0</v>
      </c>
      <c r="D13" s="8">
        <v>0</v>
      </c>
      <c r="E13" s="8">
        <v>584483.53</v>
      </c>
      <c r="F13" s="8">
        <v>998864</v>
      </c>
      <c r="G13" s="8">
        <f t="shared" ref="G13" si="7">SUM(C13:F13)</f>
        <v>1583347.53</v>
      </c>
      <c r="H13" s="9" t="s">
        <v>86</v>
      </c>
      <c r="I13" s="9" t="s">
        <v>86</v>
      </c>
      <c r="J13" s="9">
        <v>903.435563844086</v>
      </c>
      <c r="K13" s="9">
        <v>1543.943010752688</v>
      </c>
      <c r="L13" s="9">
        <f t="shared" ref="L13" si="8">SUM(H13:K13)</f>
        <v>2447.3785745967739</v>
      </c>
    </row>
    <row r="14" spans="1:13" s="15" customFormat="1">
      <c r="A14" s="32"/>
      <c r="B14" s="33" t="s">
        <v>90</v>
      </c>
      <c r="C14" s="13">
        <v>0</v>
      </c>
      <c r="D14" s="13">
        <v>0</v>
      </c>
      <c r="E14" s="13">
        <v>584483.53</v>
      </c>
      <c r="F14" s="13">
        <v>998864</v>
      </c>
      <c r="G14" s="13">
        <f t="shared" ref="G14:L14" si="9">G13</f>
        <v>1583347.53</v>
      </c>
      <c r="H14" s="23" t="s">
        <v>86</v>
      </c>
      <c r="I14" s="23" t="s">
        <v>86</v>
      </c>
      <c r="J14" s="23">
        <v>903.435563844086</v>
      </c>
      <c r="K14" s="23">
        <v>1543.943010752688</v>
      </c>
      <c r="L14" s="23">
        <f t="shared" si="9"/>
        <v>2447.3785745967739</v>
      </c>
    </row>
    <row r="15" spans="1:13" s="15" customFormat="1">
      <c r="A15" s="12">
        <v>5</v>
      </c>
      <c r="B15" s="34" t="s">
        <v>13</v>
      </c>
      <c r="C15" s="8">
        <v>8853</v>
      </c>
      <c r="D15" s="8">
        <v>0</v>
      </c>
      <c r="E15" s="8">
        <v>1365376</v>
      </c>
      <c r="F15" s="8">
        <v>1671568</v>
      </c>
      <c r="G15" s="8">
        <f t="shared" ref="G15" si="10">SUM(C15:F15)</f>
        <v>3045797</v>
      </c>
      <c r="H15" s="9">
        <v>13.684072580645159</v>
      </c>
      <c r="I15" s="9" t="s">
        <v>86</v>
      </c>
      <c r="J15" s="9">
        <v>2110.4602150537635</v>
      </c>
      <c r="K15" s="9">
        <v>2583.7408602150535</v>
      </c>
      <c r="L15" s="9">
        <f t="shared" ref="L15" si="11">SUM(H15:K15)</f>
        <v>4707.8851478494616</v>
      </c>
    </row>
    <row r="16" spans="1:13" s="15" customFormat="1">
      <c r="A16" s="33"/>
      <c r="B16" s="33" t="s">
        <v>91</v>
      </c>
      <c r="C16" s="13">
        <v>8853</v>
      </c>
      <c r="D16" s="13">
        <v>0</v>
      </c>
      <c r="E16" s="13">
        <v>1365376</v>
      </c>
      <c r="F16" s="13">
        <v>1671568</v>
      </c>
      <c r="G16" s="13">
        <f t="shared" ref="G16:L16" si="12">G15</f>
        <v>3045797</v>
      </c>
      <c r="H16" s="23">
        <v>13.684072580645159</v>
      </c>
      <c r="I16" s="23" t="s">
        <v>86</v>
      </c>
      <c r="J16" s="23">
        <v>2110.4602150537635</v>
      </c>
      <c r="K16" s="23">
        <v>2583.7408602150535</v>
      </c>
      <c r="L16" s="23">
        <f t="shared" si="12"/>
        <v>4707.8851478494616</v>
      </c>
    </row>
    <row r="17" spans="1:12" s="15" customFormat="1">
      <c r="A17" s="12">
        <v>5</v>
      </c>
      <c r="B17" s="34" t="s">
        <v>149</v>
      </c>
      <c r="C17" s="8">
        <v>0</v>
      </c>
      <c r="D17" s="8">
        <v>0</v>
      </c>
      <c r="E17" s="8">
        <v>388338</v>
      </c>
      <c r="F17" s="8">
        <v>12798</v>
      </c>
      <c r="G17" s="8">
        <f t="shared" ref="G17" si="13">SUM(C17:F17)</f>
        <v>401136</v>
      </c>
      <c r="H17" s="9" t="s">
        <v>86</v>
      </c>
      <c r="I17" s="9" t="s">
        <v>86</v>
      </c>
      <c r="J17" s="9">
        <v>600.253629032258</v>
      </c>
      <c r="K17" s="9">
        <v>19.781854838709677</v>
      </c>
      <c r="L17" s="9">
        <f t="shared" ref="L17" si="14">SUM(H17:K17)</f>
        <v>620.03548387096771</v>
      </c>
    </row>
    <row r="18" spans="1:12" s="15" customFormat="1">
      <c r="A18" s="33"/>
      <c r="B18" s="33" t="s">
        <v>142</v>
      </c>
      <c r="C18" s="13">
        <v>0</v>
      </c>
      <c r="D18" s="13">
        <v>0</v>
      </c>
      <c r="E18" s="13">
        <v>388338</v>
      </c>
      <c r="F18" s="13">
        <v>12798</v>
      </c>
      <c r="G18" s="13">
        <f t="shared" ref="G18:L18" si="15">G17</f>
        <v>401136</v>
      </c>
      <c r="H18" s="23" t="s">
        <v>86</v>
      </c>
      <c r="I18" s="23" t="s">
        <v>86</v>
      </c>
      <c r="J18" s="23">
        <v>600.253629032258</v>
      </c>
      <c r="K18" s="23">
        <v>19.781854838709677</v>
      </c>
      <c r="L18" s="23">
        <f t="shared" si="15"/>
        <v>620.03548387096771</v>
      </c>
    </row>
    <row r="19" spans="1:12" s="15" customFormat="1">
      <c r="A19" s="12">
        <v>6</v>
      </c>
      <c r="B19" s="34" t="s">
        <v>14</v>
      </c>
      <c r="C19" s="8">
        <v>698100</v>
      </c>
      <c r="D19" s="8">
        <v>8149</v>
      </c>
      <c r="E19" s="8">
        <v>2317985</v>
      </c>
      <c r="F19" s="8">
        <v>1073881</v>
      </c>
      <c r="G19" s="8">
        <f t="shared" ref="G19" si="16">SUM(C19:F19)</f>
        <v>4098115</v>
      </c>
      <c r="H19" s="9">
        <v>1079.0524193548385</v>
      </c>
      <c r="I19" s="9">
        <v>12.595900537634408</v>
      </c>
      <c r="J19" s="9">
        <v>3582.9069220430106</v>
      </c>
      <c r="K19" s="9">
        <v>1659.8967069892471</v>
      </c>
      <c r="L19" s="9">
        <f t="shared" ref="L19" si="17">SUM(H19:K19)</f>
        <v>6334.4519489247305</v>
      </c>
    </row>
    <row r="20" spans="1:12" s="15" customFormat="1">
      <c r="A20" s="33"/>
      <c r="B20" s="33" t="s">
        <v>92</v>
      </c>
      <c r="C20" s="13">
        <v>698100</v>
      </c>
      <c r="D20" s="13">
        <v>8149</v>
      </c>
      <c r="E20" s="13">
        <v>2317985</v>
      </c>
      <c r="F20" s="13">
        <v>1073881</v>
      </c>
      <c r="G20" s="13">
        <f t="shared" ref="G20:L20" si="18">G19</f>
        <v>4098115</v>
      </c>
      <c r="H20" s="23">
        <v>1079.0524193548385</v>
      </c>
      <c r="I20" s="23">
        <v>12.595900537634408</v>
      </c>
      <c r="J20" s="23">
        <v>3582.9069220430106</v>
      </c>
      <c r="K20" s="23">
        <v>1659.8967069892471</v>
      </c>
      <c r="L20" s="23">
        <f t="shared" si="18"/>
        <v>6334.4519489247305</v>
      </c>
    </row>
    <row r="21" spans="1:12" s="15" customFormat="1" ht="15" customHeight="1">
      <c r="A21" s="12">
        <v>7</v>
      </c>
      <c r="B21" s="34" t="s">
        <v>15</v>
      </c>
      <c r="C21" s="8">
        <v>293856</v>
      </c>
      <c r="D21" s="8">
        <v>79189</v>
      </c>
      <c r="E21" s="8">
        <v>5104596</v>
      </c>
      <c r="F21" s="8">
        <v>2195967</v>
      </c>
      <c r="G21" s="8">
        <f t="shared" ref="G21" si="19">SUM(C21:F21)</f>
        <v>7673608</v>
      </c>
      <c r="H21" s="9">
        <v>454.21290322580637</v>
      </c>
      <c r="I21" s="9">
        <v>122.40235215053762</v>
      </c>
      <c r="J21" s="9">
        <v>7890.168548387097</v>
      </c>
      <c r="K21" s="9">
        <v>3394.3038306451608</v>
      </c>
      <c r="L21" s="9">
        <f t="shared" ref="L21" si="20">SUM(H21:K21)</f>
        <v>11861.087634408603</v>
      </c>
    </row>
    <row r="22" spans="1:12" s="15" customFormat="1">
      <c r="A22" s="33"/>
      <c r="B22" s="33" t="s">
        <v>93</v>
      </c>
      <c r="C22" s="13">
        <v>293856</v>
      </c>
      <c r="D22" s="13">
        <v>79189</v>
      </c>
      <c r="E22" s="13">
        <v>5104596</v>
      </c>
      <c r="F22" s="13">
        <v>2195967</v>
      </c>
      <c r="G22" s="13">
        <f t="shared" ref="G22:L22" si="21">G21</f>
        <v>7673608</v>
      </c>
      <c r="H22" s="23">
        <v>454.21290322580637</v>
      </c>
      <c r="I22" s="23">
        <v>122.40235215053762</v>
      </c>
      <c r="J22" s="23">
        <v>7890.168548387097</v>
      </c>
      <c r="K22" s="23">
        <v>3394.3038306451608</v>
      </c>
      <c r="L22" s="23">
        <f t="shared" si="21"/>
        <v>11861.087634408603</v>
      </c>
    </row>
    <row r="23" spans="1:12" s="15" customFormat="1">
      <c r="A23" s="12">
        <v>8</v>
      </c>
      <c r="B23" s="34" t="s">
        <v>16</v>
      </c>
      <c r="C23" s="8">
        <v>0</v>
      </c>
      <c r="D23" s="8">
        <v>0</v>
      </c>
      <c r="E23" s="8">
        <v>1560480</v>
      </c>
      <c r="F23" s="8">
        <v>1218147</v>
      </c>
      <c r="G23" s="8">
        <f t="shared" ref="G23" si="22">SUM(C23:F23)</f>
        <v>2778627</v>
      </c>
      <c r="H23" s="9" t="s">
        <v>86</v>
      </c>
      <c r="I23" s="9" t="s">
        <v>86</v>
      </c>
      <c r="J23" s="9">
        <v>2412.0322580645161</v>
      </c>
      <c r="K23" s="9">
        <v>1882.8885080645161</v>
      </c>
      <c r="L23" s="9">
        <f t="shared" ref="L23" si="23">SUM(H23:K23)</f>
        <v>4294.920766129032</v>
      </c>
    </row>
    <row r="24" spans="1:12" s="15" customFormat="1">
      <c r="A24" s="33"/>
      <c r="B24" s="33" t="s">
        <v>94</v>
      </c>
      <c r="C24" s="13">
        <v>0</v>
      </c>
      <c r="D24" s="13">
        <v>0</v>
      </c>
      <c r="E24" s="13">
        <v>1560480</v>
      </c>
      <c r="F24" s="13">
        <v>1218147</v>
      </c>
      <c r="G24" s="13">
        <f t="shared" ref="G24:L24" si="24">G23</f>
        <v>2778627</v>
      </c>
      <c r="H24" s="23" t="s">
        <v>86</v>
      </c>
      <c r="I24" s="23" t="s">
        <v>86</v>
      </c>
      <c r="J24" s="23">
        <v>2412.0322580645161</v>
      </c>
      <c r="K24" s="23">
        <v>1882.8885080645161</v>
      </c>
      <c r="L24" s="23">
        <f t="shared" si="24"/>
        <v>4294.920766129032</v>
      </c>
    </row>
    <row r="25" spans="1:12" s="15" customFormat="1">
      <c r="A25" s="12">
        <v>9</v>
      </c>
      <c r="B25" s="34" t="s">
        <v>17</v>
      </c>
      <c r="C25" s="8">
        <v>865543</v>
      </c>
      <c r="D25" s="8">
        <v>0</v>
      </c>
      <c r="E25" s="8">
        <v>2048809</v>
      </c>
      <c r="F25" s="8">
        <v>2073334</v>
      </c>
      <c r="G25" s="8">
        <f t="shared" ref="G25" si="25">SUM(C25:F25)</f>
        <v>4987686</v>
      </c>
      <c r="H25" s="9">
        <v>1337.8688844086021</v>
      </c>
      <c r="I25" s="9" t="s">
        <v>86</v>
      </c>
      <c r="J25" s="9">
        <v>3166.8418682795696</v>
      </c>
      <c r="K25" s="9">
        <v>3204.7501344086018</v>
      </c>
      <c r="L25" s="9">
        <f t="shared" ref="L25" si="26">SUM(H25:K25)</f>
        <v>7709.4608870967731</v>
      </c>
    </row>
    <row r="26" spans="1:12" s="15" customFormat="1">
      <c r="A26" s="33"/>
      <c r="B26" s="33" t="s">
        <v>95</v>
      </c>
      <c r="C26" s="13">
        <v>865543</v>
      </c>
      <c r="D26" s="13">
        <v>0</v>
      </c>
      <c r="E26" s="13">
        <v>2048809</v>
      </c>
      <c r="F26" s="13">
        <v>2073334</v>
      </c>
      <c r="G26" s="13">
        <f t="shared" ref="G26:L26" si="27">G25</f>
        <v>4987686</v>
      </c>
      <c r="H26" s="23">
        <v>1337.8688844086021</v>
      </c>
      <c r="I26" s="23" t="s">
        <v>86</v>
      </c>
      <c r="J26" s="23">
        <v>3166.8418682795696</v>
      </c>
      <c r="K26" s="23">
        <v>3204.7501344086018</v>
      </c>
      <c r="L26" s="23">
        <f t="shared" si="27"/>
        <v>7709.4608870967731</v>
      </c>
    </row>
    <row r="27" spans="1:12" s="15" customFormat="1">
      <c r="A27" s="12">
        <v>10</v>
      </c>
      <c r="B27" s="34" t="s">
        <v>18</v>
      </c>
      <c r="C27" s="8">
        <v>0</v>
      </c>
      <c r="D27" s="8">
        <v>0</v>
      </c>
      <c r="E27" s="8">
        <v>2496832</v>
      </c>
      <c r="F27" s="8">
        <v>765882</v>
      </c>
      <c r="G27" s="8">
        <f t="shared" ref="G27" si="28">SUM(C27:F27)</f>
        <v>3262714</v>
      </c>
      <c r="H27" s="9" t="s">
        <v>86</v>
      </c>
      <c r="I27" s="9" t="s">
        <v>86</v>
      </c>
      <c r="J27" s="9">
        <v>3859.3505376344083</v>
      </c>
      <c r="K27" s="9">
        <v>1183.8229838709678</v>
      </c>
      <c r="L27" s="9">
        <f t="shared" ref="L27" si="29">SUM(H27:K27)</f>
        <v>5043.1735215053759</v>
      </c>
    </row>
    <row r="28" spans="1:12" s="15" customFormat="1">
      <c r="A28" s="33"/>
      <c r="B28" s="33" t="s">
        <v>96</v>
      </c>
      <c r="C28" s="13">
        <v>0</v>
      </c>
      <c r="D28" s="13">
        <v>0</v>
      </c>
      <c r="E28" s="13">
        <v>2496832</v>
      </c>
      <c r="F28" s="13">
        <v>765882</v>
      </c>
      <c r="G28" s="13">
        <f t="shared" ref="G28:L28" si="30">G27</f>
        <v>3262714</v>
      </c>
      <c r="H28" s="23" t="s">
        <v>86</v>
      </c>
      <c r="I28" s="23" t="s">
        <v>86</v>
      </c>
      <c r="J28" s="23">
        <v>3859.3505376344083</v>
      </c>
      <c r="K28" s="23">
        <v>1183.8229838709678</v>
      </c>
      <c r="L28" s="23">
        <f t="shared" si="30"/>
        <v>5043.1735215053759</v>
      </c>
    </row>
    <row r="29" spans="1:12" s="15" customFormat="1" ht="15.75" customHeight="1">
      <c r="A29" s="12">
        <v>11</v>
      </c>
      <c r="B29" s="34" t="s">
        <v>19</v>
      </c>
      <c r="C29" s="8">
        <v>4769786</v>
      </c>
      <c r="D29" s="8">
        <v>1648825</v>
      </c>
      <c r="E29" s="8">
        <v>2771215</v>
      </c>
      <c r="F29" s="8">
        <v>1594279</v>
      </c>
      <c r="G29" s="8">
        <f t="shared" ref="G29" si="31">SUM(C29:F29)</f>
        <v>10784105</v>
      </c>
      <c r="H29" s="9">
        <v>7372.6530913978495</v>
      </c>
      <c r="I29" s="9">
        <v>2548.5870295698924</v>
      </c>
      <c r="J29" s="9">
        <v>4283.4640456989246</v>
      </c>
      <c r="K29" s="9">
        <v>2464.2753360215052</v>
      </c>
      <c r="L29" s="9">
        <f t="shared" ref="L29" si="32">SUM(H29:K29)</f>
        <v>16668.979502688173</v>
      </c>
    </row>
    <row r="30" spans="1:12" s="15" customFormat="1">
      <c r="A30" s="33"/>
      <c r="B30" s="33" t="s">
        <v>40</v>
      </c>
      <c r="C30" s="13">
        <v>4769786</v>
      </c>
      <c r="D30" s="13">
        <v>1648825</v>
      </c>
      <c r="E30" s="13">
        <v>2771215</v>
      </c>
      <c r="F30" s="13">
        <v>1594279</v>
      </c>
      <c r="G30" s="13">
        <f t="shared" ref="G30:L30" si="33">G29</f>
        <v>10784105</v>
      </c>
      <c r="H30" s="23">
        <v>7372.6530913978495</v>
      </c>
      <c r="I30" s="23">
        <v>2548.5870295698924</v>
      </c>
      <c r="J30" s="23">
        <v>4283.4640456989246</v>
      </c>
      <c r="K30" s="23">
        <v>2464.2753360215052</v>
      </c>
      <c r="L30" s="23">
        <f t="shared" si="33"/>
        <v>16668.979502688173</v>
      </c>
    </row>
    <row r="31" spans="1:12" s="15" customFormat="1">
      <c r="A31" s="12">
        <v>12</v>
      </c>
      <c r="B31" s="34" t="s">
        <v>20</v>
      </c>
      <c r="C31" s="8">
        <v>0</v>
      </c>
      <c r="D31" s="8">
        <v>27662</v>
      </c>
      <c r="E31" s="8">
        <v>1129483</v>
      </c>
      <c r="F31" s="8">
        <v>1680475</v>
      </c>
      <c r="G31" s="8">
        <f t="shared" ref="G31" si="34">SUM(C31:F31)</f>
        <v>2837620</v>
      </c>
      <c r="H31" s="9" t="s">
        <v>86</v>
      </c>
      <c r="I31" s="9">
        <v>42.757123655913972</v>
      </c>
      <c r="J31" s="9">
        <v>1745.8406586021504</v>
      </c>
      <c r="K31" s="9">
        <v>2597.5084005376343</v>
      </c>
      <c r="L31" s="9">
        <f t="shared" ref="L31" si="35">SUM(H31:K31)</f>
        <v>4386.1061827956983</v>
      </c>
    </row>
    <row r="32" spans="1:12" s="15" customFormat="1">
      <c r="A32" s="33"/>
      <c r="B32" s="33" t="s">
        <v>97</v>
      </c>
      <c r="C32" s="13">
        <v>0</v>
      </c>
      <c r="D32" s="13">
        <v>27662</v>
      </c>
      <c r="E32" s="13">
        <v>1129483</v>
      </c>
      <c r="F32" s="13">
        <v>1680475</v>
      </c>
      <c r="G32" s="13">
        <f t="shared" ref="G32:L32" si="36">G31</f>
        <v>2837620</v>
      </c>
      <c r="H32" s="23" t="s">
        <v>86</v>
      </c>
      <c r="I32" s="23">
        <v>42.757123655913972</v>
      </c>
      <c r="J32" s="23">
        <v>1745.8406586021504</v>
      </c>
      <c r="K32" s="23">
        <v>2597.5084005376343</v>
      </c>
      <c r="L32" s="23">
        <f t="shared" si="36"/>
        <v>4386.1061827956983</v>
      </c>
    </row>
    <row r="33" spans="1:12" s="15" customFormat="1">
      <c r="A33" s="12">
        <v>13</v>
      </c>
      <c r="B33" s="34" t="s">
        <v>21</v>
      </c>
      <c r="C33" s="8">
        <v>20639015</v>
      </c>
      <c r="D33" s="8">
        <v>1349031</v>
      </c>
      <c r="E33" s="8">
        <v>20443360</v>
      </c>
      <c r="F33" s="8">
        <v>4755236</v>
      </c>
      <c r="G33" s="8">
        <f t="shared" ref="G33" si="37">SUM(C33:F33)</f>
        <v>47186642</v>
      </c>
      <c r="H33" s="9">
        <v>31901.703293010753</v>
      </c>
      <c r="I33" s="9">
        <v>2085.1957661290321</v>
      </c>
      <c r="J33" s="9">
        <v>31599.279569892467</v>
      </c>
      <c r="K33" s="9">
        <v>7350.1631720430105</v>
      </c>
      <c r="L33" s="9">
        <f t="shared" ref="L33" si="38">SUM(H33:K33)</f>
        <v>72936.341801075265</v>
      </c>
    </row>
    <row r="34" spans="1:12" s="15" customFormat="1">
      <c r="A34" s="14"/>
      <c r="B34" s="14" t="s">
        <v>98</v>
      </c>
      <c r="C34" s="13">
        <v>20639015</v>
      </c>
      <c r="D34" s="13">
        <v>1349031</v>
      </c>
      <c r="E34" s="13">
        <v>20443360</v>
      </c>
      <c r="F34" s="13">
        <v>4755236</v>
      </c>
      <c r="G34" s="13">
        <f t="shared" ref="G34:L34" si="39">G33</f>
        <v>47186642</v>
      </c>
      <c r="H34" s="23">
        <v>31901.703293010753</v>
      </c>
      <c r="I34" s="23">
        <v>2085.1957661290321</v>
      </c>
      <c r="J34" s="23">
        <v>31599.279569892467</v>
      </c>
      <c r="K34" s="23">
        <v>7350.1631720430105</v>
      </c>
      <c r="L34" s="23">
        <f t="shared" si="39"/>
        <v>72936.341801075265</v>
      </c>
    </row>
    <row r="35" spans="1:12" s="15" customFormat="1">
      <c r="A35" s="12">
        <v>14</v>
      </c>
      <c r="B35" s="34" t="s">
        <v>22</v>
      </c>
      <c r="C35" s="8">
        <v>0</v>
      </c>
      <c r="D35" s="8">
        <v>0</v>
      </c>
      <c r="E35" s="8">
        <v>415404</v>
      </c>
      <c r="F35" s="8">
        <v>180508</v>
      </c>
      <c r="G35" s="8">
        <f t="shared" ref="G35" si="40">SUM(C35:F35)</f>
        <v>595912</v>
      </c>
      <c r="H35" s="9" t="s">
        <v>86</v>
      </c>
      <c r="I35" s="9" t="s">
        <v>86</v>
      </c>
      <c r="J35" s="9">
        <v>642.08951612903229</v>
      </c>
      <c r="K35" s="9">
        <v>279.01102150537633</v>
      </c>
      <c r="L35" s="9">
        <f t="shared" ref="L35" si="41">SUM(H35:K35)</f>
        <v>921.10053763440862</v>
      </c>
    </row>
    <row r="36" spans="1:12" s="15" customFormat="1" ht="14.25" customHeight="1">
      <c r="A36" s="14"/>
      <c r="B36" s="14" t="s">
        <v>84</v>
      </c>
      <c r="C36" s="13">
        <v>0</v>
      </c>
      <c r="D36" s="13">
        <v>0</v>
      </c>
      <c r="E36" s="13">
        <v>415404</v>
      </c>
      <c r="F36" s="13">
        <v>180508</v>
      </c>
      <c r="G36" s="13">
        <f t="shared" ref="G36:L36" si="42">G35</f>
        <v>595912</v>
      </c>
      <c r="H36" s="23" t="s">
        <v>86</v>
      </c>
      <c r="I36" s="23" t="s">
        <v>86</v>
      </c>
      <c r="J36" s="23">
        <v>642.08951612903229</v>
      </c>
      <c r="K36" s="23">
        <v>279.01102150537633</v>
      </c>
      <c r="L36" s="23">
        <f t="shared" si="42"/>
        <v>921.10053763440862</v>
      </c>
    </row>
    <row r="37" spans="1:12" s="15" customFormat="1" ht="14.25" customHeight="1">
      <c r="A37" s="12">
        <v>15</v>
      </c>
      <c r="B37" s="34" t="s">
        <v>23</v>
      </c>
      <c r="C37" s="8">
        <v>0</v>
      </c>
      <c r="D37" s="8">
        <v>245828</v>
      </c>
      <c r="E37" s="8">
        <v>1133381</v>
      </c>
      <c r="F37" s="8">
        <v>939018</v>
      </c>
      <c r="G37" s="8">
        <f t="shared" ref="G37" si="43">SUM(C37:F37)</f>
        <v>2318227</v>
      </c>
      <c r="H37" s="9" t="s">
        <v>86</v>
      </c>
      <c r="I37" s="9">
        <v>379.97607526881723</v>
      </c>
      <c r="J37" s="9">
        <v>1751.8657930107527</v>
      </c>
      <c r="K37" s="9">
        <v>1451.4391129032256</v>
      </c>
      <c r="L37" s="9">
        <f t="shared" ref="L37" si="44">SUM(H37:K37)</f>
        <v>3583.2809811827956</v>
      </c>
    </row>
    <row r="38" spans="1:12" s="15" customFormat="1">
      <c r="A38" s="14"/>
      <c r="B38" s="14" t="s">
        <v>99</v>
      </c>
      <c r="C38" s="13">
        <v>0</v>
      </c>
      <c r="D38" s="13">
        <v>245828</v>
      </c>
      <c r="E38" s="13">
        <v>1133381</v>
      </c>
      <c r="F38" s="13">
        <v>939018</v>
      </c>
      <c r="G38" s="13">
        <f t="shared" ref="G38:L38" si="45">G37</f>
        <v>2318227</v>
      </c>
      <c r="H38" s="23" t="s">
        <v>86</v>
      </c>
      <c r="I38" s="23">
        <v>379.97607526881723</v>
      </c>
      <c r="J38" s="23">
        <v>1751.8657930107527</v>
      </c>
      <c r="K38" s="23">
        <v>1451.4391129032256</v>
      </c>
      <c r="L38" s="23">
        <f t="shared" si="45"/>
        <v>3583.2809811827956</v>
      </c>
    </row>
    <row r="39" spans="1:12" s="15" customFormat="1">
      <c r="A39" s="12">
        <v>16</v>
      </c>
      <c r="B39" s="34" t="s">
        <v>24</v>
      </c>
      <c r="C39" s="8">
        <v>0</v>
      </c>
      <c r="D39" s="8">
        <v>0</v>
      </c>
      <c r="E39" s="8">
        <v>2724259</v>
      </c>
      <c r="F39" s="8">
        <v>783635</v>
      </c>
      <c r="G39" s="8">
        <f t="shared" ref="G39" si="46">SUM(C39:F39)</f>
        <v>3507894</v>
      </c>
      <c r="H39" s="9" t="s">
        <v>86</v>
      </c>
      <c r="I39" s="9" t="s">
        <v>86</v>
      </c>
      <c r="J39" s="9">
        <v>4210.8842069892471</v>
      </c>
      <c r="K39" s="9">
        <v>1211.2637768817203</v>
      </c>
      <c r="L39" s="9">
        <f t="shared" ref="L39" si="47">SUM(H39:K39)</f>
        <v>5422.1479838709674</v>
      </c>
    </row>
    <row r="40" spans="1:12" s="15" customFormat="1">
      <c r="A40" s="14"/>
      <c r="B40" s="14" t="s">
        <v>100</v>
      </c>
      <c r="C40" s="13">
        <v>0</v>
      </c>
      <c r="D40" s="13">
        <v>0</v>
      </c>
      <c r="E40" s="13">
        <v>2724259</v>
      </c>
      <c r="F40" s="13">
        <v>783635</v>
      </c>
      <c r="G40" s="13">
        <f t="shared" ref="G40:L40" si="48">G39</f>
        <v>3507894</v>
      </c>
      <c r="H40" s="23" t="s">
        <v>86</v>
      </c>
      <c r="I40" s="23" t="s">
        <v>86</v>
      </c>
      <c r="J40" s="23">
        <v>4210.8842069892471</v>
      </c>
      <c r="K40" s="23">
        <v>1211.2637768817203</v>
      </c>
      <c r="L40" s="23">
        <f t="shared" si="48"/>
        <v>5422.1479838709674</v>
      </c>
    </row>
    <row r="41" spans="1:12" s="15" customFormat="1">
      <c r="A41" s="25">
        <v>17</v>
      </c>
      <c r="B41" s="26" t="s">
        <v>25</v>
      </c>
      <c r="C41" s="8">
        <v>0</v>
      </c>
      <c r="D41" s="8">
        <v>0</v>
      </c>
      <c r="E41" s="8">
        <v>168705</v>
      </c>
      <c r="F41" s="8">
        <v>401700</v>
      </c>
      <c r="G41" s="8">
        <f t="shared" ref="G41" si="49">SUM(C41:F41)</f>
        <v>570405</v>
      </c>
      <c r="H41" s="9" t="s">
        <v>86</v>
      </c>
      <c r="I41" s="9" t="s">
        <v>86</v>
      </c>
      <c r="J41" s="9">
        <v>260.76713709677415</v>
      </c>
      <c r="K41" s="9">
        <v>620.90725806451599</v>
      </c>
      <c r="L41" s="9">
        <f t="shared" ref="L41" si="50">SUM(H41:K41)</f>
        <v>881.67439516129014</v>
      </c>
    </row>
    <row r="42" spans="1:12" s="15" customFormat="1">
      <c r="A42" s="14"/>
      <c r="B42" s="14" t="s">
        <v>101</v>
      </c>
      <c r="C42" s="13">
        <v>0</v>
      </c>
      <c r="D42" s="13">
        <v>0</v>
      </c>
      <c r="E42" s="13">
        <v>168705</v>
      </c>
      <c r="F42" s="13">
        <v>401700</v>
      </c>
      <c r="G42" s="13">
        <f t="shared" ref="G42:L42" si="51">G41</f>
        <v>570405</v>
      </c>
      <c r="H42" s="23" t="s">
        <v>86</v>
      </c>
      <c r="I42" s="23" t="s">
        <v>86</v>
      </c>
      <c r="J42" s="23">
        <v>260.76713709677415</v>
      </c>
      <c r="K42" s="23">
        <v>620.90725806451599</v>
      </c>
      <c r="L42" s="23">
        <f t="shared" si="51"/>
        <v>881.67439516129014</v>
      </c>
    </row>
    <row r="43" spans="1:12" s="15" customFormat="1">
      <c r="A43" s="12">
        <v>18</v>
      </c>
      <c r="B43" s="34" t="s">
        <v>26</v>
      </c>
      <c r="C43" s="8">
        <v>0</v>
      </c>
      <c r="D43" s="8">
        <v>0</v>
      </c>
      <c r="E43" s="8">
        <v>497670</v>
      </c>
      <c r="F43" s="8">
        <v>398233</v>
      </c>
      <c r="G43" s="8">
        <f t="shared" ref="G43" si="52">SUM(C43:F43)</f>
        <v>895903</v>
      </c>
      <c r="H43" s="9" t="s">
        <v>86</v>
      </c>
      <c r="I43" s="9" t="s">
        <v>86</v>
      </c>
      <c r="J43" s="9">
        <v>769.24798387096769</v>
      </c>
      <c r="K43" s="9">
        <v>615.54831989247305</v>
      </c>
      <c r="L43" s="9">
        <f t="shared" ref="L43" si="53">SUM(H43:K43)</f>
        <v>1384.7963037634408</v>
      </c>
    </row>
    <row r="44" spans="1:12" s="15" customFormat="1">
      <c r="A44" s="14"/>
      <c r="B44" s="33" t="s">
        <v>102</v>
      </c>
      <c r="C44" s="13">
        <v>0</v>
      </c>
      <c r="D44" s="13">
        <v>0</v>
      </c>
      <c r="E44" s="13">
        <v>497670</v>
      </c>
      <c r="F44" s="13">
        <v>398233</v>
      </c>
      <c r="G44" s="13">
        <f t="shared" ref="G44:L44" si="54">G43</f>
        <v>895903</v>
      </c>
      <c r="H44" s="23" t="s">
        <v>86</v>
      </c>
      <c r="I44" s="23" t="s">
        <v>86</v>
      </c>
      <c r="J44" s="23">
        <v>769.24798387096769</v>
      </c>
      <c r="K44" s="23">
        <v>615.54831989247305</v>
      </c>
      <c r="L44" s="23">
        <f t="shared" si="54"/>
        <v>1384.7963037634408</v>
      </c>
    </row>
    <row r="45" spans="1:12" s="15" customFormat="1">
      <c r="A45" s="12">
        <v>19</v>
      </c>
      <c r="B45" s="34" t="s">
        <v>27</v>
      </c>
      <c r="C45" s="8">
        <v>0</v>
      </c>
      <c r="D45" s="8">
        <v>0</v>
      </c>
      <c r="E45" s="8">
        <v>692888</v>
      </c>
      <c r="F45" s="8">
        <v>789431</v>
      </c>
      <c r="G45" s="8">
        <f t="shared" ref="G45" si="55">SUM(C45:F45)</f>
        <v>1482319</v>
      </c>
      <c r="H45" s="9" t="s">
        <v>86</v>
      </c>
      <c r="I45" s="9" t="s">
        <v>86</v>
      </c>
      <c r="J45" s="9">
        <v>1070.9962365591396</v>
      </c>
      <c r="K45" s="9">
        <v>1220.2226478494624</v>
      </c>
      <c r="L45" s="9">
        <f t="shared" ref="L45" si="56">SUM(H45:K45)</f>
        <v>2291.2188844086022</v>
      </c>
    </row>
    <row r="46" spans="1:12" s="15" customFormat="1">
      <c r="A46" s="14"/>
      <c r="B46" s="14" t="s">
        <v>103</v>
      </c>
      <c r="C46" s="13">
        <v>0</v>
      </c>
      <c r="D46" s="13">
        <v>0</v>
      </c>
      <c r="E46" s="13">
        <v>692888</v>
      </c>
      <c r="F46" s="13">
        <v>789431</v>
      </c>
      <c r="G46" s="13">
        <f t="shared" ref="G46:L46" si="57">G45</f>
        <v>1482319</v>
      </c>
      <c r="H46" s="23" t="s">
        <v>86</v>
      </c>
      <c r="I46" s="23" t="s">
        <v>86</v>
      </c>
      <c r="J46" s="23">
        <v>1070.9962365591396</v>
      </c>
      <c r="K46" s="23">
        <v>1220.2226478494624</v>
      </c>
      <c r="L46" s="23">
        <f t="shared" si="57"/>
        <v>2291.2188844086022</v>
      </c>
    </row>
    <row r="47" spans="1:12" s="15" customFormat="1">
      <c r="A47" s="12">
        <v>20</v>
      </c>
      <c r="B47" s="34" t="s">
        <v>28</v>
      </c>
      <c r="C47" s="8">
        <v>19061</v>
      </c>
      <c r="D47" s="8">
        <v>0</v>
      </c>
      <c r="E47" s="8">
        <v>4243626</v>
      </c>
      <c r="F47" s="8">
        <v>5288513</v>
      </c>
      <c r="G47" s="8">
        <f t="shared" ref="G47" si="58">SUM(C47:F47)</f>
        <v>9551200</v>
      </c>
      <c r="H47" s="9">
        <v>29.462567204301074</v>
      </c>
      <c r="I47" s="9" t="s">
        <v>86</v>
      </c>
      <c r="J47" s="9">
        <v>6559.3681451612902</v>
      </c>
      <c r="K47" s="9">
        <v>8174.4488575268815</v>
      </c>
      <c r="L47" s="9">
        <f t="shared" ref="L47" si="59">SUM(H47:K47)</f>
        <v>14763.279569892473</v>
      </c>
    </row>
    <row r="48" spans="1:12" s="15" customFormat="1">
      <c r="A48" s="14"/>
      <c r="B48" s="14" t="s">
        <v>104</v>
      </c>
      <c r="C48" s="13">
        <v>19061</v>
      </c>
      <c r="D48" s="13">
        <v>0</v>
      </c>
      <c r="E48" s="13">
        <v>4243626</v>
      </c>
      <c r="F48" s="13">
        <v>5288513</v>
      </c>
      <c r="G48" s="13">
        <f t="shared" ref="G48:L48" si="60">G47</f>
        <v>9551200</v>
      </c>
      <c r="H48" s="23">
        <v>29.462567204301074</v>
      </c>
      <c r="I48" s="23" t="s">
        <v>86</v>
      </c>
      <c r="J48" s="23">
        <v>6559.3681451612902</v>
      </c>
      <c r="K48" s="23">
        <v>8174.4488575268815</v>
      </c>
      <c r="L48" s="23">
        <f t="shared" si="60"/>
        <v>14763.279569892473</v>
      </c>
    </row>
    <row r="49" spans="1:16" s="15" customFormat="1">
      <c r="A49" s="12">
        <v>21</v>
      </c>
      <c r="B49" s="34" t="s">
        <v>29</v>
      </c>
      <c r="C49" s="8">
        <v>186080</v>
      </c>
      <c r="D49" s="8">
        <v>6221</v>
      </c>
      <c r="E49" s="8">
        <v>722401</v>
      </c>
      <c r="F49" s="8">
        <v>824010</v>
      </c>
      <c r="G49" s="8">
        <f t="shared" ref="G49" si="61">SUM(C49:F49)</f>
        <v>1738712</v>
      </c>
      <c r="H49" s="9">
        <v>287.62365591397844</v>
      </c>
      <c r="I49" s="9">
        <v>9.6157930107526877</v>
      </c>
      <c r="J49" s="9">
        <v>1116.6144489247311</v>
      </c>
      <c r="K49" s="9">
        <v>1273.6713709677417</v>
      </c>
      <c r="L49" s="9">
        <f t="shared" ref="L49" si="62">SUM(H49:K49)</f>
        <v>2687.5252688172041</v>
      </c>
    </row>
    <row r="50" spans="1:16" s="15" customFormat="1">
      <c r="A50" s="14"/>
      <c r="B50" s="14" t="s">
        <v>105</v>
      </c>
      <c r="C50" s="13">
        <v>186080</v>
      </c>
      <c r="D50" s="13">
        <v>6221</v>
      </c>
      <c r="E50" s="13">
        <v>722401</v>
      </c>
      <c r="F50" s="13">
        <v>824010</v>
      </c>
      <c r="G50" s="13">
        <f t="shared" ref="G50:L50" si="63">G49</f>
        <v>1738712</v>
      </c>
      <c r="H50" s="23">
        <v>287.62365591397844</v>
      </c>
      <c r="I50" s="23">
        <v>9.6157930107526877</v>
      </c>
      <c r="J50" s="23">
        <v>1116.6144489247311</v>
      </c>
      <c r="K50" s="23">
        <v>1273.6713709677417</v>
      </c>
      <c r="L50" s="23">
        <f t="shared" si="63"/>
        <v>2687.5252688172041</v>
      </c>
    </row>
    <row r="51" spans="1:16" s="15" customFormat="1" ht="15.75" customHeight="1">
      <c r="A51" s="12">
        <v>22</v>
      </c>
      <c r="B51" s="34" t="s">
        <v>30</v>
      </c>
      <c r="C51" s="8">
        <v>37128</v>
      </c>
      <c r="D51" s="8">
        <v>0</v>
      </c>
      <c r="E51" s="8">
        <v>12526721</v>
      </c>
      <c r="F51" s="8">
        <v>4036166</v>
      </c>
      <c r="G51" s="8">
        <f t="shared" ref="G51" si="64">SUM(C51:F51)</f>
        <v>16600015</v>
      </c>
      <c r="H51" s="9">
        <v>57.388709677419357</v>
      </c>
      <c r="I51" s="9" t="s">
        <v>86</v>
      </c>
      <c r="J51" s="9">
        <v>19362.539180107527</v>
      </c>
      <c r="K51" s="9">
        <v>6238.6974462365588</v>
      </c>
      <c r="L51" s="9">
        <f t="shared" ref="L51" si="65">SUM(H51:K51)</f>
        <v>25658.625336021505</v>
      </c>
    </row>
    <row r="52" spans="1:16" s="15" customFormat="1">
      <c r="A52" s="14"/>
      <c r="B52" s="14" t="s">
        <v>106</v>
      </c>
      <c r="C52" s="13">
        <v>37128</v>
      </c>
      <c r="D52" s="13">
        <v>0</v>
      </c>
      <c r="E52" s="13">
        <v>12526721</v>
      </c>
      <c r="F52" s="13">
        <v>4036166</v>
      </c>
      <c r="G52" s="13">
        <f t="shared" ref="G52:L52" si="66">G51</f>
        <v>16600015</v>
      </c>
      <c r="H52" s="23">
        <v>57.388709677419357</v>
      </c>
      <c r="I52" s="23" t="s">
        <v>86</v>
      </c>
      <c r="J52" s="23">
        <v>19362.539180107527</v>
      </c>
      <c r="K52" s="23">
        <v>6238.6974462365588</v>
      </c>
      <c r="L52" s="23">
        <f t="shared" si="66"/>
        <v>25658.625336021505</v>
      </c>
      <c r="M52" s="35"/>
    </row>
    <row r="53" spans="1:16" s="35" customFormat="1" ht="16.5" customHeight="1">
      <c r="A53" s="12">
        <v>23</v>
      </c>
      <c r="B53" s="34" t="s">
        <v>31</v>
      </c>
      <c r="C53" s="8">
        <v>0</v>
      </c>
      <c r="D53" s="8">
        <v>505600</v>
      </c>
      <c r="E53" s="8">
        <v>1109882</v>
      </c>
      <c r="F53" s="8">
        <v>795009</v>
      </c>
      <c r="G53" s="8">
        <f t="shared" ref="G53" si="67">SUM(C53:F53)</f>
        <v>2410491</v>
      </c>
      <c r="H53" s="9" t="s">
        <v>86</v>
      </c>
      <c r="I53" s="9">
        <v>781.50537634408602</v>
      </c>
      <c r="J53" s="9">
        <v>1715.5434139784945</v>
      </c>
      <c r="K53" s="9">
        <v>1228.8445564516128</v>
      </c>
      <c r="L53" s="9">
        <f t="shared" ref="L53" si="68">SUM(H53:K53)</f>
        <v>3725.8933467741931</v>
      </c>
      <c r="M53" s="15"/>
      <c r="P53" s="36"/>
    </row>
    <row r="54" spans="1:16" s="15" customFormat="1">
      <c r="A54" s="14"/>
      <c r="B54" s="14" t="s">
        <v>107</v>
      </c>
      <c r="C54" s="13">
        <v>0</v>
      </c>
      <c r="D54" s="13">
        <v>505600</v>
      </c>
      <c r="E54" s="13">
        <v>1109882</v>
      </c>
      <c r="F54" s="13">
        <v>795009</v>
      </c>
      <c r="G54" s="13">
        <f t="shared" ref="G54:L54" si="69">G53</f>
        <v>2410491</v>
      </c>
      <c r="H54" s="23" t="s">
        <v>86</v>
      </c>
      <c r="I54" s="23">
        <v>781.50537634408602</v>
      </c>
      <c r="J54" s="23">
        <v>1715.5434139784945</v>
      </c>
      <c r="K54" s="23">
        <v>1228.8445564516128</v>
      </c>
      <c r="L54" s="23">
        <f t="shared" si="69"/>
        <v>3725.8933467741931</v>
      </c>
    </row>
    <row r="55" spans="1:16" s="15" customFormat="1">
      <c r="A55" s="10">
        <v>24</v>
      </c>
      <c r="B55" s="11" t="s">
        <v>32</v>
      </c>
      <c r="C55" s="8">
        <v>39207</v>
      </c>
      <c r="D55" s="8">
        <v>0</v>
      </c>
      <c r="E55" s="8">
        <v>2488233</v>
      </c>
      <c r="F55" s="8">
        <v>875326</v>
      </c>
      <c r="G55" s="8">
        <f t="shared" ref="G55" si="70">SUM(C55:F55)</f>
        <v>3402766</v>
      </c>
      <c r="H55" s="9">
        <v>60.602217741935476</v>
      </c>
      <c r="I55" s="9" t="s">
        <v>86</v>
      </c>
      <c r="J55" s="9">
        <v>3846.0590725806451</v>
      </c>
      <c r="K55" s="9">
        <v>1352.9904569892471</v>
      </c>
      <c r="L55" s="9">
        <f t="shared" ref="L55" si="71">SUM(H55:K55)</f>
        <v>5259.6517473118274</v>
      </c>
    </row>
    <row r="56" spans="1:16" s="15" customFormat="1">
      <c r="A56" s="14"/>
      <c r="B56" s="14" t="s">
        <v>108</v>
      </c>
      <c r="C56" s="13">
        <v>39207</v>
      </c>
      <c r="D56" s="13">
        <v>0</v>
      </c>
      <c r="E56" s="13">
        <v>2488233</v>
      </c>
      <c r="F56" s="13">
        <v>875326</v>
      </c>
      <c r="G56" s="13">
        <f t="shared" ref="G56:L56" si="72">G55</f>
        <v>3402766</v>
      </c>
      <c r="H56" s="23">
        <v>60.602217741935476</v>
      </c>
      <c r="I56" s="23" t="s">
        <v>86</v>
      </c>
      <c r="J56" s="23">
        <v>3846.0590725806451</v>
      </c>
      <c r="K56" s="23">
        <v>1352.9904569892471</v>
      </c>
      <c r="L56" s="23">
        <f t="shared" si="72"/>
        <v>5259.6517473118274</v>
      </c>
    </row>
    <row r="57" spans="1:16" s="15" customFormat="1">
      <c r="A57" s="12">
        <v>25</v>
      </c>
      <c r="B57" s="34" t="s">
        <v>33</v>
      </c>
      <c r="C57" s="8">
        <v>776619</v>
      </c>
      <c r="D57" s="8">
        <v>8294</v>
      </c>
      <c r="E57" s="8">
        <v>536084</v>
      </c>
      <c r="F57" s="8">
        <v>658612</v>
      </c>
      <c r="G57" s="8">
        <f t="shared" ref="G57" si="73">SUM(C57:F57)</f>
        <v>1979609</v>
      </c>
      <c r="H57" s="9">
        <v>1200.4191532258064</v>
      </c>
      <c r="I57" s="9">
        <v>12.82002688172043</v>
      </c>
      <c r="J57" s="9">
        <v>828.62446236559128</v>
      </c>
      <c r="K57" s="9">
        <v>1018.0158602150537</v>
      </c>
      <c r="L57" s="9">
        <f t="shared" ref="L57" si="74">SUM(H57:K57)</f>
        <v>3059.8795026881717</v>
      </c>
    </row>
    <row r="58" spans="1:16" s="15" customFormat="1">
      <c r="A58" s="14"/>
      <c r="B58" s="14" t="s">
        <v>109</v>
      </c>
      <c r="C58" s="13">
        <v>776619</v>
      </c>
      <c r="D58" s="13">
        <v>8294</v>
      </c>
      <c r="E58" s="13">
        <v>536084</v>
      </c>
      <c r="F58" s="13">
        <v>658612</v>
      </c>
      <c r="G58" s="13">
        <f t="shared" ref="G58:L58" si="75">G57</f>
        <v>1979609</v>
      </c>
      <c r="H58" s="23">
        <v>1200.4191532258064</v>
      </c>
      <c r="I58" s="23">
        <v>12.82002688172043</v>
      </c>
      <c r="J58" s="23">
        <v>828.62446236559128</v>
      </c>
      <c r="K58" s="23">
        <v>1018.0158602150537</v>
      </c>
      <c r="L58" s="23">
        <f t="shared" si="75"/>
        <v>3059.8795026881717</v>
      </c>
    </row>
    <row r="59" spans="1:16" s="15" customFormat="1">
      <c r="A59" s="12">
        <v>26</v>
      </c>
      <c r="B59" s="34" t="s">
        <v>34</v>
      </c>
      <c r="C59" s="8">
        <v>10857</v>
      </c>
      <c r="D59" s="8">
        <v>0</v>
      </c>
      <c r="E59" s="8">
        <v>1156866</v>
      </c>
      <c r="F59" s="8">
        <v>1076156</v>
      </c>
      <c r="G59" s="8">
        <f t="shared" ref="G59" si="76">SUM(C59:F59)</f>
        <v>2243879</v>
      </c>
      <c r="H59" s="9">
        <v>16.781653225806448</v>
      </c>
      <c r="I59" s="9" t="s">
        <v>86</v>
      </c>
      <c r="J59" s="9">
        <v>1788.1665322580645</v>
      </c>
      <c r="K59" s="9">
        <v>1663.4131720430107</v>
      </c>
      <c r="L59" s="9">
        <f t="shared" ref="L59" si="77">SUM(H59:K59)</f>
        <v>3468.3613575268819</v>
      </c>
    </row>
    <row r="60" spans="1:16" s="15" customFormat="1">
      <c r="A60" s="14"/>
      <c r="B60" s="14" t="s">
        <v>71</v>
      </c>
      <c r="C60" s="13">
        <v>10857</v>
      </c>
      <c r="D60" s="13">
        <v>0</v>
      </c>
      <c r="E60" s="13">
        <v>1156866</v>
      </c>
      <c r="F60" s="13">
        <v>1076156</v>
      </c>
      <c r="G60" s="13">
        <f t="shared" ref="G60:L60" si="78">G59</f>
        <v>2243879</v>
      </c>
      <c r="H60" s="23">
        <v>16.781653225806448</v>
      </c>
      <c r="I60" s="23" t="s">
        <v>86</v>
      </c>
      <c r="J60" s="23">
        <v>1788.1665322580645</v>
      </c>
      <c r="K60" s="23">
        <v>1663.4131720430107</v>
      </c>
      <c r="L60" s="23">
        <f t="shared" si="78"/>
        <v>3468.3613575268819</v>
      </c>
    </row>
    <row r="61" spans="1:16" s="15" customFormat="1" ht="14.25" customHeight="1">
      <c r="A61" s="12">
        <v>27</v>
      </c>
      <c r="B61" s="34" t="s">
        <v>35</v>
      </c>
      <c r="C61" s="8">
        <v>261117</v>
      </c>
      <c r="D61" s="8">
        <v>0</v>
      </c>
      <c r="E61" s="8">
        <v>2403402.0984</v>
      </c>
      <c r="F61" s="8">
        <v>1231287.7120000001</v>
      </c>
      <c r="G61" s="8">
        <f t="shared" ref="G61" si="79">SUM(C61:F61)</f>
        <v>3895806.8103999998</v>
      </c>
      <c r="H61" s="9">
        <v>403.60826612903219</v>
      </c>
      <c r="I61" s="9" t="s">
        <v>86</v>
      </c>
      <c r="J61" s="9">
        <v>3714.9360391935484</v>
      </c>
      <c r="K61" s="9">
        <v>1903.2000924731183</v>
      </c>
      <c r="L61" s="9">
        <f t="shared" ref="L61" si="80">SUM(H61:K61)</f>
        <v>6021.7443977956991</v>
      </c>
    </row>
    <row r="62" spans="1:16" s="15" customFormat="1">
      <c r="A62" s="14"/>
      <c r="B62" s="14" t="s">
        <v>110</v>
      </c>
      <c r="C62" s="13">
        <v>261117</v>
      </c>
      <c r="D62" s="13">
        <v>0</v>
      </c>
      <c r="E62" s="13">
        <v>2403402.0984</v>
      </c>
      <c r="F62" s="13">
        <v>1231287.7120000001</v>
      </c>
      <c r="G62" s="13">
        <f t="shared" ref="G62:L62" si="81">G61</f>
        <v>3895806.8103999998</v>
      </c>
      <c r="H62" s="23">
        <v>403.60826612903219</v>
      </c>
      <c r="I62" s="23" t="s">
        <v>86</v>
      </c>
      <c r="J62" s="23">
        <v>3714.9360391935484</v>
      </c>
      <c r="K62" s="23">
        <v>1903.2000924731183</v>
      </c>
      <c r="L62" s="23">
        <f t="shared" si="81"/>
        <v>6021.7443977956991</v>
      </c>
    </row>
    <row r="63" spans="1:16" s="15" customFormat="1">
      <c r="A63" s="12">
        <v>28</v>
      </c>
      <c r="B63" s="34" t="s">
        <v>36</v>
      </c>
      <c r="C63" s="8">
        <v>796815</v>
      </c>
      <c r="D63" s="8">
        <v>0</v>
      </c>
      <c r="E63" s="8">
        <v>3149409</v>
      </c>
      <c r="F63" s="8">
        <v>985200</v>
      </c>
      <c r="G63" s="8">
        <f t="shared" ref="G63" si="82">SUM(C63:F63)</f>
        <v>4931424</v>
      </c>
      <c r="H63" s="9">
        <v>1231.6360887096771</v>
      </c>
      <c r="I63" s="9" t="s">
        <v>86</v>
      </c>
      <c r="J63" s="9">
        <v>4868.0381048387089</v>
      </c>
      <c r="K63" s="9">
        <v>1522.8225806451612</v>
      </c>
      <c r="L63" s="9">
        <f t="shared" ref="L63" si="83">SUM(H63:K63)</f>
        <v>7622.496774193547</v>
      </c>
    </row>
    <row r="64" spans="1:16" s="15" customFormat="1">
      <c r="A64" s="14"/>
      <c r="B64" s="14" t="s">
        <v>111</v>
      </c>
      <c r="C64" s="13">
        <v>796815</v>
      </c>
      <c r="D64" s="13">
        <v>0</v>
      </c>
      <c r="E64" s="13">
        <v>3149409</v>
      </c>
      <c r="F64" s="13">
        <v>985200</v>
      </c>
      <c r="G64" s="13">
        <f t="shared" ref="G64:L64" si="84">G63</f>
        <v>4931424</v>
      </c>
      <c r="H64" s="23">
        <v>1231.6360887096771</v>
      </c>
      <c r="I64" s="23" t="s">
        <v>86</v>
      </c>
      <c r="J64" s="23">
        <v>4868.0381048387089</v>
      </c>
      <c r="K64" s="23">
        <v>1522.8225806451612</v>
      </c>
      <c r="L64" s="23">
        <f t="shared" si="84"/>
        <v>7622.496774193547</v>
      </c>
    </row>
    <row r="65" spans="1:12" s="15" customFormat="1" ht="15" customHeight="1">
      <c r="A65" s="12">
        <v>29</v>
      </c>
      <c r="B65" s="34" t="s">
        <v>37</v>
      </c>
      <c r="C65" s="8">
        <v>496562</v>
      </c>
      <c r="D65" s="8">
        <v>0</v>
      </c>
      <c r="E65" s="8">
        <v>1100650</v>
      </c>
      <c r="F65" s="8">
        <v>734299</v>
      </c>
      <c r="G65" s="8">
        <f t="shared" ref="G65" si="85">SUM(C65:F65)</f>
        <v>2331511</v>
      </c>
      <c r="H65" s="9">
        <v>767.5353494623655</v>
      </c>
      <c r="I65" s="9" t="s">
        <v>86</v>
      </c>
      <c r="J65" s="9">
        <v>1701.273521505376</v>
      </c>
      <c r="K65" s="9">
        <v>1135.0051747311827</v>
      </c>
      <c r="L65" s="9">
        <f t="shared" ref="L65" si="86">SUM(H65:K65)</f>
        <v>3603.814045698924</v>
      </c>
    </row>
    <row r="66" spans="1:12" s="15" customFormat="1" ht="15" customHeight="1">
      <c r="A66" s="14"/>
      <c r="B66" s="14" t="s">
        <v>112</v>
      </c>
      <c r="C66" s="13">
        <v>496562</v>
      </c>
      <c r="D66" s="13">
        <v>0</v>
      </c>
      <c r="E66" s="13">
        <v>1100650</v>
      </c>
      <c r="F66" s="13">
        <v>734299</v>
      </c>
      <c r="G66" s="13">
        <f t="shared" ref="G66:L66" si="87">G65</f>
        <v>2331511</v>
      </c>
      <c r="H66" s="23">
        <v>767.5353494623655</v>
      </c>
      <c r="I66" s="23" t="s">
        <v>86</v>
      </c>
      <c r="J66" s="23">
        <v>1701.273521505376</v>
      </c>
      <c r="K66" s="23">
        <v>1135.0051747311827</v>
      </c>
      <c r="L66" s="23">
        <f t="shared" si="87"/>
        <v>3603.814045698924</v>
      </c>
    </row>
    <row r="67" spans="1:12" s="15" customFormat="1" ht="15" customHeight="1">
      <c r="A67" s="12">
        <v>30</v>
      </c>
      <c r="B67" s="34" t="s">
        <v>38</v>
      </c>
      <c r="C67" s="8">
        <v>299961</v>
      </c>
      <c r="D67" s="8">
        <v>0</v>
      </c>
      <c r="E67" s="8">
        <v>1137963</v>
      </c>
      <c r="F67" s="8">
        <v>556934</v>
      </c>
      <c r="G67" s="8">
        <f t="shared" ref="G67" si="88">SUM(C67:F67)</f>
        <v>1994858</v>
      </c>
      <c r="H67" s="9">
        <v>463.64939516129033</v>
      </c>
      <c r="I67" s="9" t="s">
        <v>86</v>
      </c>
      <c r="J67" s="9">
        <v>1758.9481854838709</v>
      </c>
      <c r="K67" s="9">
        <v>860.85228494623652</v>
      </c>
      <c r="L67" s="9">
        <f t="shared" ref="L67" si="89">SUM(H67:K67)</f>
        <v>3083.4498655913976</v>
      </c>
    </row>
    <row r="68" spans="1:12" s="15" customFormat="1" ht="15" customHeight="1">
      <c r="A68" s="14"/>
      <c r="B68" s="14" t="s">
        <v>113</v>
      </c>
      <c r="C68" s="13">
        <v>299961</v>
      </c>
      <c r="D68" s="13">
        <v>0</v>
      </c>
      <c r="E68" s="13">
        <v>1137963</v>
      </c>
      <c r="F68" s="13">
        <v>556934</v>
      </c>
      <c r="G68" s="13">
        <f t="shared" ref="G68:L68" si="90">G67</f>
        <v>1994858</v>
      </c>
      <c r="H68" s="23">
        <v>463.64939516129033</v>
      </c>
      <c r="I68" s="23" t="s">
        <v>86</v>
      </c>
      <c r="J68" s="23">
        <v>1758.9481854838709</v>
      </c>
      <c r="K68" s="23">
        <v>860.85228494623652</v>
      </c>
      <c r="L68" s="23">
        <f t="shared" si="90"/>
        <v>3083.4498655913976</v>
      </c>
    </row>
    <row r="69" spans="1:12" s="15" customFormat="1">
      <c r="A69" s="12">
        <v>31</v>
      </c>
      <c r="B69" s="34" t="s">
        <v>39</v>
      </c>
      <c r="C69" s="8">
        <v>33575</v>
      </c>
      <c r="D69" s="8">
        <v>0</v>
      </c>
      <c r="E69" s="8">
        <v>3711596</v>
      </c>
      <c r="F69" s="8">
        <v>2085612</v>
      </c>
      <c r="G69" s="8">
        <f t="shared" ref="G69" si="91">SUM(C69:F69)</f>
        <v>5830783</v>
      </c>
      <c r="H69" s="9">
        <v>51.896841397849457</v>
      </c>
      <c r="I69" s="9" t="s">
        <v>86</v>
      </c>
      <c r="J69" s="9">
        <v>5737.0099462365588</v>
      </c>
      <c r="K69" s="9">
        <v>3223.7282258064511</v>
      </c>
      <c r="L69" s="9">
        <f t="shared" ref="L69" si="92">SUM(H69:K69)</f>
        <v>9012.6350134408585</v>
      </c>
    </row>
    <row r="70" spans="1:12" s="15" customFormat="1">
      <c r="A70" s="14"/>
      <c r="B70" s="14" t="s">
        <v>114</v>
      </c>
      <c r="C70" s="13">
        <v>33575</v>
      </c>
      <c r="D70" s="13">
        <v>0</v>
      </c>
      <c r="E70" s="13">
        <v>3711596</v>
      </c>
      <c r="F70" s="13">
        <v>2085612</v>
      </c>
      <c r="G70" s="13">
        <f t="shared" ref="G70:L70" si="93">G69</f>
        <v>5830783</v>
      </c>
      <c r="H70" s="23">
        <v>51.896841397849457</v>
      </c>
      <c r="I70" s="23" t="s">
        <v>86</v>
      </c>
      <c r="J70" s="23">
        <v>5737.0099462365588</v>
      </c>
      <c r="K70" s="23">
        <v>3223.7282258064511</v>
      </c>
      <c r="L70" s="23">
        <f t="shared" si="93"/>
        <v>9012.6350134408585</v>
      </c>
    </row>
    <row r="71" spans="1:12" s="15" customFormat="1">
      <c r="A71" s="12">
        <v>32</v>
      </c>
      <c r="B71" s="34" t="s">
        <v>41</v>
      </c>
      <c r="C71" s="8">
        <v>8061</v>
      </c>
      <c r="D71" s="8">
        <v>0</v>
      </c>
      <c r="E71" s="8">
        <v>858126</v>
      </c>
      <c r="F71" s="8">
        <v>731535</v>
      </c>
      <c r="G71" s="8">
        <f t="shared" ref="G71" si="94">SUM(C71:F71)</f>
        <v>1597722</v>
      </c>
      <c r="H71" s="9">
        <v>12.459879032258064</v>
      </c>
      <c r="I71" s="9" t="s">
        <v>86</v>
      </c>
      <c r="J71" s="9">
        <v>1326.4044354838709</v>
      </c>
      <c r="K71" s="9">
        <v>1130.7328629032256</v>
      </c>
      <c r="L71" s="9">
        <f t="shared" ref="L71" si="95">SUM(H71:K71)</f>
        <v>2469.5971774193545</v>
      </c>
    </row>
    <row r="72" spans="1:12" s="15" customFormat="1">
      <c r="A72" s="14"/>
      <c r="B72" s="14" t="s">
        <v>115</v>
      </c>
      <c r="C72" s="13">
        <v>8061</v>
      </c>
      <c r="D72" s="13">
        <v>0</v>
      </c>
      <c r="E72" s="13">
        <v>858126</v>
      </c>
      <c r="F72" s="13">
        <v>731535</v>
      </c>
      <c r="G72" s="13">
        <f t="shared" ref="G72:L72" si="96">G71</f>
        <v>1597722</v>
      </c>
      <c r="H72" s="23">
        <v>12.459879032258064</v>
      </c>
      <c r="I72" s="23" t="s">
        <v>86</v>
      </c>
      <c r="J72" s="23">
        <v>1326.4044354838709</v>
      </c>
      <c r="K72" s="23">
        <v>1130.7328629032256</v>
      </c>
      <c r="L72" s="23">
        <f t="shared" si="96"/>
        <v>2469.5971774193545</v>
      </c>
    </row>
    <row r="73" spans="1:12" s="15" customFormat="1">
      <c r="A73" s="10">
        <v>33</v>
      </c>
      <c r="B73" s="11" t="s">
        <v>43</v>
      </c>
      <c r="C73" s="8">
        <v>0</v>
      </c>
      <c r="D73" s="8">
        <v>0</v>
      </c>
      <c r="E73" s="8">
        <v>12017</v>
      </c>
      <c r="F73" s="8">
        <v>18644</v>
      </c>
      <c r="G73" s="8">
        <f t="shared" ref="G73" si="97">SUM(C73:F73)</f>
        <v>30661</v>
      </c>
      <c r="H73" s="9" t="s">
        <v>86</v>
      </c>
      <c r="I73" s="9" t="s">
        <v>86</v>
      </c>
      <c r="J73" s="9">
        <v>18.574663978494623</v>
      </c>
      <c r="K73" s="9">
        <v>28.818010752688171</v>
      </c>
      <c r="L73" s="9">
        <f t="shared" ref="L73" si="98">SUM(H73:K73)</f>
        <v>47.392674731182794</v>
      </c>
    </row>
    <row r="74" spans="1:12" s="15" customFormat="1" ht="15" customHeight="1">
      <c r="A74" s="14"/>
      <c r="B74" s="14" t="s">
        <v>116</v>
      </c>
      <c r="C74" s="13">
        <v>0</v>
      </c>
      <c r="D74" s="13">
        <v>0</v>
      </c>
      <c r="E74" s="13">
        <v>12017</v>
      </c>
      <c r="F74" s="13">
        <v>18644</v>
      </c>
      <c r="G74" s="13">
        <f t="shared" ref="G74:L74" si="99">G73</f>
        <v>30661</v>
      </c>
      <c r="H74" s="23" t="s">
        <v>86</v>
      </c>
      <c r="I74" s="23" t="s">
        <v>86</v>
      </c>
      <c r="J74" s="23">
        <v>18.574663978494623</v>
      </c>
      <c r="K74" s="23">
        <v>28.818010752688171</v>
      </c>
      <c r="L74" s="23">
        <f t="shared" si="99"/>
        <v>47.392674731182794</v>
      </c>
    </row>
    <row r="75" spans="1:12" s="15" customFormat="1">
      <c r="A75" s="10">
        <v>34</v>
      </c>
      <c r="B75" s="11" t="s">
        <v>42</v>
      </c>
      <c r="C75" s="8">
        <v>674425</v>
      </c>
      <c r="D75" s="8">
        <v>85908</v>
      </c>
      <c r="E75" s="8">
        <v>4503529</v>
      </c>
      <c r="F75" s="8">
        <v>2239613</v>
      </c>
      <c r="G75" s="8">
        <f t="shared" ref="G75" si="100">SUM(C75:F75)</f>
        <v>7503475</v>
      </c>
      <c r="H75" s="9">
        <v>1042.457997311828</v>
      </c>
      <c r="I75" s="9">
        <v>132.78790322580645</v>
      </c>
      <c r="J75" s="9">
        <v>6961.0999327956988</v>
      </c>
      <c r="K75" s="9">
        <v>3461.7674059139781</v>
      </c>
      <c r="L75" s="9">
        <f t="shared" ref="L75" si="101">SUM(H75:K75)</f>
        <v>11598.113239247312</v>
      </c>
    </row>
    <row r="76" spans="1:12" s="15" customFormat="1">
      <c r="A76" s="14"/>
      <c r="B76" s="14" t="s">
        <v>72</v>
      </c>
      <c r="C76" s="13">
        <v>674425</v>
      </c>
      <c r="D76" s="13">
        <v>85908</v>
      </c>
      <c r="E76" s="13">
        <v>4503529</v>
      </c>
      <c r="F76" s="13">
        <v>2239613</v>
      </c>
      <c r="G76" s="13">
        <f t="shared" ref="G76:L76" si="102">G75</f>
        <v>7503475</v>
      </c>
      <c r="H76" s="23">
        <v>1042.457997311828</v>
      </c>
      <c r="I76" s="23">
        <v>132.78790322580645</v>
      </c>
      <c r="J76" s="23">
        <v>6961.0999327956988</v>
      </c>
      <c r="K76" s="23">
        <v>3461.7674059139781</v>
      </c>
      <c r="L76" s="23">
        <f t="shared" si="102"/>
        <v>11598.113239247312</v>
      </c>
    </row>
    <row r="77" spans="1:12" s="15" customFormat="1">
      <c r="A77" s="10">
        <v>35</v>
      </c>
      <c r="B77" s="24" t="s">
        <v>81</v>
      </c>
      <c r="C77" s="8">
        <v>0</v>
      </c>
      <c r="D77" s="8">
        <v>0</v>
      </c>
      <c r="E77" s="8">
        <v>320503</v>
      </c>
      <c r="F77" s="8">
        <v>0</v>
      </c>
      <c r="G77" s="8">
        <f t="shared" ref="G77" si="103">SUM(C77:F77)</f>
        <v>320503</v>
      </c>
      <c r="H77" s="9" t="s">
        <v>86</v>
      </c>
      <c r="I77" s="9" t="s">
        <v>86</v>
      </c>
      <c r="J77" s="9">
        <v>495.40114247311828</v>
      </c>
      <c r="K77" s="9" t="s">
        <v>86</v>
      </c>
      <c r="L77" s="9">
        <f t="shared" ref="L77" si="104">SUM(H77:K77)</f>
        <v>495.40114247311828</v>
      </c>
    </row>
    <row r="78" spans="1:12" s="15" customFormat="1">
      <c r="A78" s="14"/>
      <c r="B78" s="14" t="s">
        <v>82</v>
      </c>
      <c r="C78" s="13">
        <v>0</v>
      </c>
      <c r="D78" s="13">
        <v>0</v>
      </c>
      <c r="E78" s="13">
        <v>320503</v>
      </c>
      <c r="F78" s="13">
        <v>0</v>
      </c>
      <c r="G78" s="13">
        <f t="shared" ref="G78:L78" si="105">G77</f>
        <v>320503</v>
      </c>
      <c r="H78" s="23" t="s">
        <v>86</v>
      </c>
      <c r="I78" s="23" t="s">
        <v>86</v>
      </c>
      <c r="J78" s="23">
        <v>495.40114247311828</v>
      </c>
      <c r="K78" s="23" t="s">
        <v>86</v>
      </c>
      <c r="L78" s="23">
        <f t="shared" si="105"/>
        <v>495.40114247311828</v>
      </c>
    </row>
    <row r="79" spans="1:12" s="15" customFormat="1">
      <c r="A79" s="10">
        <v>36</v>
      </c>
      <c r="B79" s="24" t="s">
        <v>79</v>
      </c>
      <c r="C79" s="8">
        <v>0</v>
      </c>
      <c r="D79" s="8">
        <v>0</v>
      </c>
      <c r="E79" s="8">
        <v>40932</v>
      </c>
      <c r="F79" s="8">
        <v>83391</v>
      </c>
      <c r="G79" s="8">
        <f t="shared" ref="G79" si="106">SUM(C79:F79)</f>
        <v>124323</v>
      </c>
      <c r="H79" s="9" t="s">
        <v>86</v>
      </c>
      <c r="I79" s="9" t="s">
        <v>86</v>
      </c>
      <c r="J79" s="9">
        <v>63.268548387096772</v>
      </c>
      <c r="K79" s="9">
        <v>128.89737903225804</v>
      </c>
      <c r="L79" s="9">
        <f t="shared" ref="L79" si="107">SUM(H79:K79)</f>
        <v>192.16592741935483</v>
      </c>
    </row>
    <row r="80" spans="1:12" s="15" customFormat="1" ht="15" customHeight="1">
      <c r="A80" s="14"/>
      <c r="B80" s="14" t="s">
        <v>80</v>
      </c>
      <c r="C80" s="13">
        <v>0</v>
      </c>
      <c r="D80" s="13">
        <v>0</v>
      </c>
      <c r="E80" s="13">
        <v>40932</v>
      </c>
      <c r="F80" s="13">
        <v>83391</v>
      </c>
      <c r="G80" s="13">
        <f t="shared" ref="G80:L80" si="108">G79</f>
        <v>124323</v>
      </c>
      <c r="H80" s="23" t="s">
        <v>86</v>
      </c>
      <c r="I80" s="23" t="s">
        <v>86</v>
      </c>
      <c r="J80" s="23">
        <v>63.268548387096772</v>
      </c>
      <c r="K80" s="23">
        <v>128.89737903225804</v>
      </c>
      <c r="L80" s="23">
        <f t="shared" si="108"/>
        <v>192.16592741935483</v>
      </c>
    </row>
    <row r="81" spans="1:12" s="15" customFormat="1">
      <c r="A81" s="10">
        <v>37</v>
      </c>
      <c r="B81" s="11" t="s">
        <v>44</v>
      </c>
      <c r="C81" s="8">
        <v>0</v>
      </c>
      <c r="D81" s="8">
        <v>0</v>
      </c>
      <c r="E81" s="8">
        <v>475606.62</v>
      </c>
      <c r="F81" s="8">
        <v>102455.94</v>
      </c>
      <c r="G81" s="8">
        <f t="shared" ref="G81" si="109">SUM(C81:F81)</f>
        <v>578062.56000000006</v>
      </c>
      <c r="H81" s="9" t="s">
        <v>86</v>
      </c>
      <c r="I81" s="9" t="s">
        <v>86</v>
      </c>
      <c r="J81" s="9">
        <v>735.14464112903215</v>
      </c>
      <c r="K81" s="9">
        <v>158.36603629032257</v>
      </c>
      <c r="L81" s="9">
        <f t="shared" ref="L81" si="110">SUM(H81:K81)</f>
        <v>893.51067741935469</v>
      </c>
    </row>
    <row r="82" spans="1:12" s="15" customFormat="1">
      <c r="A82" s="14"/>
      <c r="B82" s="16" t="s">
        <v>117</v>
      </c>
      <c r="C82" s="13">
        <v>0</v>
      </c>
      <c r="D82" s="13">
        <v>0</v>
      </c>
      <c r="E82" s="13">
        <v>475606.62</v>
      </c>
      <c r="F82" s="13">
        <v>102455.94</v>
      </c>
      <c r="G82" s="13">
        <f t="shared" ref="G82:L82" si="111">G81</f>
        <v>578062.56000000006</v>
      </c>
      <c r="H82" s="23" t="s">
        <v>86</v>
      </c>
      <c r="I82" s="23" t="s">
        <v>86</v>
      </c>
      <c r="J82" s="23">
        <v>735.14464112903215</v>
      </c>
      <c r="K82" s="23">
        <v>158.36603629032257</v>
      </c>
      <c r="L82" s="23">
        <f t="shared" si="111"/>
        <v>893.51067741935469</v>
      </c>
    </row>
    <row r="83" spans="1:12" s="15" customFormat="1">
      <c r="A83" s="10">
        <v>38</v>
      </c>
      <c r="B83" s="11" t="s">
        <v>45</v>
      </c>
      <c r="C83" s="8">
        <v>167789</v>
      </c>
      <c r="D83" s="8">
        <v>0</v>
      </c>
      <c r="E83" s="8">
        <v>94049</v>
      </c>
      <c r="F83" s="8">
        <v>132014</v>
      </c>
      <c r="G83" s="8">
        <f t="shared" ref="G83" si="112">SUM(C83:F83)</f>
        <v>393852</v>
      </c>
      <c r="H83" s="9">
        <v>259.35127688172042</v>
      </c>
      <c r="I83" s="9" t="s">
        <v>86</v>
      </c>
      <c r="J83" s="9">
        <v>145.37143817204299</v>
      </c>
      <c r="K83" s="9">
        <v>204.05389784946234</v>
      </c>
      <c r="L83" s="9">
        <f t="shared" ref="L83" si="113">SUM(H83:K83)</f>
        <v>608.77661290322578</v>
      </c>
    </row>
    <row r="84" spans="1:12" s="15" customFormat="1">
      <c r="A84" s="14"/>
      <c r="B84" s="14" t="s">
        <v>118</v>
      </c>
      <c r="C84" s="13">
        <v>167789</v>
      </c>
      <c r="D84" s="13">
        <v>0</v>
      </c>
      <c r="E84" s="13">
        <v>94049</v>
      </c>
      <c r="F84" s="13">
        <v>132014</v>
      </c>
      <c r="G84" s="13">
        <f t="shared" ref="G84:L84" si="114">G83</f>
        <v>393852</v>
      </c>
      <c r="H84" s="23">
        <v>259.35127688172042</v>
      </c>
      <c r="I84" s="23" t="s">
        <v>86</v>
      </c>
      <c r="J84" s="23">
        <v>145.37143817204299</v>
      </c>
      <c r="K84" s="23">
        <v>204.05389784946234</v>
      </c>
      <c r="L84" s="23">
        <f t="shared" si="114"/>
        <v>608.77661290322578</v>
      </c>
    </row>
    <row r="85" spans="1:12" s="15" customFormat="1">
      <c r="A85" s="12">
        <v>39</v>
      </c>
      <c r="B85" s="34" t="s">
        <v>46</v>
      </c>
      <c r="C85" s="8">
        <v>0</v>
      </c>
      <c r="D85" s="8">
        <v>0</v>
      </c>
      <c r="E85" s="8">
        <v>217893</v>
      </c>
      <c r="F85" s="8">
        <v>63870</v>
      </c>
      <c r="G85" s="8">
        <f t="shared" ref="G85" si="115">SUM(C85:F85)</f>
        <v>281763</v>
      </c>
      <c r="H85" s="9" t="s">
        <v>86</v>
      </c>
      <c r="I85" s="9" t="s">
        <v>86</v>
      </c>
      <c r="J85" s="9">
        <v>336.7969758064516</v>
      </c>
      <c r="K85" s="9">
        <v>98.723790322580641</v>
      </c>
      <c r="L85" s="9">
        <f t="shared" ref="L85" si="116">SUM(H85:K85)</f>
        <v>435.52076612903227</v>
      </c>
    </row>
    <row r="86" spans="1:12" s="15" customFormat="1" ht="15" customHeight="1">
      <c r="A86" s="14"/>
      <c r="B86" s="16" t="s">
        <v>119</v>
      </c>
      <c r="C86" s="13">
        <v>0</v>
      </c>
      <c r="D86" s="13">
        <v>0</v>
      </c>
      <c r="E86" s="13">
        <v>217893</v>
      </c>
      <c r="F86" s="13">
        <v>63870</v>
      </c>
      <c r="G86" s="13">
        <f t="shared" ref="G86:L86" si="117">G85</f>
        <v>281763</v>
      </c>
      <c r="H86" s="23" t="s">
        <v>86</v>
      </c>
      <c r="I86" s="23" t="s">
        <v>86</v>
      </c>
      <c r="J86" s="23">
        <v>336.7969758064516</v>
      </c>
      <c r="K86" s="23">
        <v>98.723790322580641</v>
      </c>
      <c r="L86" s="23">
        <f t="shared" si="117"/>
        <v>435.52076612903227</v>
      </c>
    </row>
    <row r="87" spans="1:12" s="15" customFormat="1">
      <c r="A87" s="12">
        <v>40</v>
      </c>
      <c r="B87" s="34" t="s">
        <v>47</v>
      </c>
      <c r="C87" s="8">
        <v>0</v>
      </c>
      <c r="D87" s="8">
        <v>0</v>
      </c>
      <c r="E87" s="8">
        <v>1212643</v>
      </c>
      <c r="F87" s="8">
        <v>1096245</v>
      </c>
      <c r="G87" s="8">
        <f t="shared" ref="G87" si="118">SUM(C87:F87)</f>
        <v>2308888</v>
      </c>
      <c r="H87" s="9" t="s">
        <v>86</v>
      </c>
      <c r="I87" s="9" t="s">
        <v>86</v>
      </c>
      <c r="J87" s="9">
        <v>1874.3809811827955</v>
      </c>
      <c r="K87" s="9">
        <v>1694.4647177419354</v>
      </c>
      <c r="L87" s="9">
        <f t="shared" ref="L87" si="119">SUM(H87:K87)</f>
        <v>3568.8456989247306</v>
      </c>
    </row>
    <row r="88" spans="1:12" s="15" customFormat="1">
      <c r="A88" s="14">
        <v>1</v>
      </c>
      <c r="B88" s="14" t="s">
        <v>120</v>
      </c>
      <c r="C88" s="13">
        <v>0</v>
      </c>
      <c r="D88" s="13">
        <v>0</v>
      </c>
      <c r="E88" s="13">
        <v>1212643</v>
      </c>
      <c r="F88" s="13">
        <v>1096245</v>
      </c>
      <c r="G88" s="13">
        <f t="shared" ref="G88:L88" si="120">G87</f>
        <v>2308888</v>
      </c>
      <c r="H88" s="23" t="s">
        <v>86</v>
      </c>
      <c r="I88" s="23" t="s">
        <v>86</v>
      </c>
      <c r="J88" s="23">
        <v>1874.3809811827955</v>
      </c>
      <c r="K88" s="23">
        <v>1694.4647177419354</v>
      </c>
      <c r="L88" s="23">
        <f t="shared" si="120"/>
        <v>3568.8456989247306</v>
      </c>
    </row>
    <row r="89" spans="1:12" s="15" customFormat="1">
      <c r="A89" s="12">
        <v>41</v>
      </c>
      <c r="B89" s="34" t="s">
        <v>48</v>
      </c>
      <c r="C89" s="8">
        <v>0</v>
      </c>
      <c r="D89" s="8">
        <v>0</v>
      </c>
      <c r="E89" s="8">
        <v>443624</v>
      </c>
      <c r="F89" s="8">
        <v>830821</v>
      </c>
      <c r="G89" s="8">
        <f t="shared" ref="G89" si="121">SUM(C89:F89)</f>
        <v>1274445</v>
      </c>
      <c r="H89" s="9" t="s">
        <v>86</v>
      </c>
      <c r="I89" s="9" t="s">
        <v>86</v>
      </c>
      <c r="J89" s="9">
        <v>685.70913978494616</v>
      </c>
      <c r="K89" s="9">
        <v>1284.1991263440859</v>
      </c>
      <c r="L89" s="9">
        <f t="shared" ref="L89" si="122">SUM(H89:K89)</f>
        <v>1969.9082661290322</v>
      </c>
    </row>
    <row r="90" spans="1:12" s="15" customFormat="1">
      <c r="A90" s="14"/>
      <c r="B90" s="14" t="s">
        <v>121</v>
      </c>
      <c r="C90" s="13">
        <v>0</v>
      </c>
      <c r="D90" s="13">
        <v>0</v>
      </c>
      <c r="E90" s="13">
        <v>443624</v>
      </c>
      <c r="F90" s="13">
        <v>830821</v>
      </c>
      <c r="G90" s="13">
        <f t="shared" ref="G90:L90" si="123">G89</f>
        <v>1274445</v>
      </c>
      <c r="H90" s="23" t="s">
        <v>86</v>
      </c>
      <c r="I90" s="23" t="s">
        <v>86</v>
      </c>
      <c r="J90" s="23">
        <v>685.70913978494616</v>
      </c>
      <c r="K90" s="23">
        <v>1284.1991263440859</v>
      </c>
      <c r="L90" s="23">
        <f t="shared" si="123"/>
        <v>1969.9082661290322</v>
      </c>
    </row>
    <row r="91" spans="1:12" s="15" customFormat="1">
      <c r="A91" s="12">
        <v>42</v>
      </c>
      <c r="B91" s="34" t="s">
        <v>49</v>
      </c>
      <c r="C91" s="8">
        <v>123059</v>
      </c>
      <c r="D91" s="8">
        <v>0</v>
      </c>
      <c r="E91" s="8">
        <v>1278173</v>
      </c>
      <c r="F91" s="8">
        <v>496938</v>
      </c>
      <c r="G91" s="8">
        <f t="shared" ref="G91" si="124">SUM(C91:F91)</f>
        <v>1898170</v>
      </c>
      <c r="H91" s="9">
        <v>190.2121639784946</v>
      </c>
      <c r="I91" s="9" t="s">
        <v>86</v>
      </c>
      <c r="J91" s="9">
        <v>1975.6706317204298</v>
      </c>
      <c r="K91" s="9">
        <v>768.11653225806435</v>
      </c>
      <c r="L91" s="9">
        <f t="shared" ref="L91" si="125">SUM(H91:K91)</f>
        <v>2933.999327956989</v>
      </c>
    </row>
    <row r="92" spans="1:12" s="15" customFormat="1">
      <c r="A92" s="14"/>
      <c r="B92" s="14" t="s">
        <v>122</v>
      </c>
      <c r="C92" s="13">
        <v>123059</v>
      </c>
      <c r="D92" s="13">
        <v>0</v>
      </c>
      <c r="E92" s="13">
        <v>1278173</v>
      </c>
      <c r="F92" s="13">
        <v>496938</v>
      </c>
      <c r="G92" s="13">
        <f t="shared" ref="G92:L92" si="126">G91</f>
        <v>1898170</v>
      </c>
      <c r="H92" s="23">
        <v>190.2121639784946</v>
      </c>
      <c r="I92" s="23" t="s">
        <v>86</v>
      </c>
      <c r="J92" s="23">
        <v>1975.6706317204298</v>
      </c>
      <c r="K92" s="23">
        <v>768.11653225806435</v>
      </c>
      <c r="L92" s="23">
        <f t="shared" si="126"/>
        <v>2933.999327956989</v>
      </c>
    </row>
    <row r="93" spans="1:12" s="15" customFormat="1">
      <c r="A93" s="12">
        <v>43</v>
      </c>
      <c r="B93" s="37" t="s">
        <v>50</v>
      </c>
      <c r="C93" s="8">
        <v>0</v>
      </c>
      <c r="D93" s="8">
        <v>0</v>
      </c>
      <c r="E93" s="8">
        <v>626547.24</v>
      </c>
      <c r="F93" s="8">
        <v>213516.6</v>
      </c>
      <c r="G93" s="8">
        <f t="shared" ref="G93" si="127">SUM(C93:F93)</f>
        <v>840063.84</v>
      </c>
      <c r="H93" s="9" t="s">
        <v>86</v>
      </c>
      <c r="I93" s="9" t="s">
        <v>86</v>
      </c>
      <c r="J93" s="9">
        <v>968.45339516129025</v>
      </c>
      <c r="K93" s="9">
        <v>330.03237903225806</v>
      </c>
      <c r="L93" s="9">
        <f t="shared" ref="L93" si="128">SUM(H93:K93)</f>
        <v>1298.4857741935484</v>
      </c>
    </row>
    <row r="94" spans="1:12" s="15" customFormat="1">
      <c r="A94" s="14"/>
      <c r="B94" s="16" t="s">
        <v>123</v>
      </c>
      <c r="C94" s="13">
        <v>0</v>
      </c>
      <c r="D94" s="13">
        <v>0</v>
      </c>
      <c r="E94" s="13">
        <v>626547.24</v>
      </c>
      <c r="F94" s="13">
        <v>213516.6</v>
      </c>
      <c r="G94" s="13">
        <f t="shared" ref="G94:L94" si="129">G93</f>
        <v>840063.84</v>
      </c>
      <c r="H94" s="23" t="s">
        <v>86</v>
      </c>
      <c r="I94" s="23" t="s">
        <v>86</v>
      </c>
      <c r="J94" s="23">
        <v>968.45339516129025</v>
      </c>
      <c r="K94" s="23">
        <v>330.03237903225806</v>
      </c>
      <c r="L94" s="23">
        <f t="shared" si="129"/>
        <v>1298.4857741935484</v>
      </c>
    </row>
    <row r="95" spans="1:12" s="15" customFormat="1">
      <c r="A95" s="12">
        <v>44</v>
      </c>
      <c r="B95" s="34" t="s">
        <v>51</v>
      </c>
      <c r="C95" s="8">
        <v>10508</v>
      </c>
      <c r="D95" s="8">
        <v>0</v>
      </c>
      <c r="E95" s="8">
        <v>3798321</v>
      </c>
      <c r="F95" s="8">
        <v>3743885</v>
      </c>
      <c r="G95" s="8">
        <f t="shared" ref="G95" si="130">SUM(C95:F95)</f>
        <v>7552714</v>
      </c>
      <c r="H95" s="9">
        <v>16.242204301075265</v>
      </c>
      <c r="I95" s="9" t="s">
        <v>86</v>
      </c>
      <c r="J95" s="9">
        <v>5871.0606854838707</v>
      </c>
      <c r="K95" s="9">
        <v>5786.9190188172042</v>
      </c>
      <c r="L95" s="9">
        <f t="shared" ref="L95" si="131">SUM(H95:K95)</f>
        <v>11674.221908602151</v>
      </c>
    </row>
    <row r="96" spans="1:12" s="15" customFormat="1">
      <c r="A96" s="14"/>
      <c r="B96" s="14" t="s">
        <v>73</v>
      </c>
      <c r="C96" s="13">
        <v>10508</v>
      </c>
      <c r="D96" s="13">
        <v>0</v>
      </c>
      <c r="E96" s="13">
        <v>3798321</v>
      </c>
      <c r="F96" s="13">
        <v>3743885</v>
      </c>
      <c r="G96" s="13">
        <f t="shared" ref="G96:L96" si="132">G95</f>
        <v>7552714</v>
      </c>
      <c r="H96" s="23">
        <v>16.242204301075265</v>
      </c>
      <c r="I96" s="23" t="s">
        <v>86</v>
      </c>
      <c r="J96" s="23">
        <v>5871.0606854838707</v>
      </c>
      <c r="K96" s="23">
        <v>5786.9190188172042</v>
      </c>
      <c r="L96" s="23">
        <f t="shared" si="132"/>
        <v>11674.221908602151</v>
      </c>
    </row>
    <row r="97" spans="1:12" s="15" customFormat="1">
      <c r="A97" s="12">
        <v>45</v>
      </c>
      <c r="B97" s="34" t="s">
        <v>83</v>
      </c>
      <c r="C97" s="8">
        <v>0</v>
      </c>
      <c r="D97" s="8">
        <v>0</v>
      </c>
      <c r="E97" s="8">
        <v>231791</v>
      </c>
      <c r="F97" s="8">
        <v>0</v>
      </c>
      <c r="G97" s="8">
        <f t="shared" ref="G97" si="133">SUM(C97:F97)</f>
        <v>231791</v>
      </c>
      <c r="H97" s="9" t="s">
        <v>86</v>
      </c>
      <c r="I97" s="9" t="s">
        <v>86</v>
      </c>
      <c r="J97" s="9">
        <v>358.27909946236559</v>
      </c>
      <c r="K97" s="9" t="s">
        <v>86</v>
      </c>
      <c r="L97" s="9">
        <f t="shared" ref="L97" si="134">SUM(H97:K97)</f>
        <v>358.27909946236559</v>
      </c>
    </row>
    <row r="98" spans="1:12" s="15" customFormat="1">
      <c r="A98" s="14"/>
      <c r="B98" s="14" t="s">
        <v>74</v>
      </c>
      <c r="C98" s="13">
        <v>0</v>
      </c>
      <c r="D98" s="13">
        <v>0</v>
      </c>
      <c r="E98" s="13">
        <v>231791</v>
      </c>
      <c r="F98" s="13">
        <v>0</v>
      </c>
      <c r="G98" s="13">
        <f t="shared" ref="G98:L98" si="135">G97</f>
        <v>231791</v>
      </c>
      <c r="H98" s="23" t="s">
        <v>86</v>
      </c>
      <c r="I98" s="23" t="s">
        <v>86</v>
      </c>
      <c r="J98" s="23">
        <v>358.27909946236559</v>
      </c>
      <c r="K98" s="23" t="s">
        <v>86</v>
      </c>
      <c r="L98" s="23">
        <f t="shared" si="135"/>
        <v>358.27909946236559</v>
      </c>
    </row>
    <row r="99" spans="1:12" s="15" customFormat="1">
      <c r="A99" s="12">
        <v>46</v>
      </c>
      <c r="B99" s="34" t="s">
        <v>52</v>
      </c>
      <c r="C99" s="8">
        <v>585469</v>
      </c>
      <c r="D99" s="8">
        <v>0</v>
      </c>
      <c r="E99" s="8">
        <v>8688432</v>
      </c>
      <c r="F99" s="8">
        <v>4651790</v>
      </c>
      <c r="G99" s="8">
        <f t="shared" ref="G99" si="136">SUM(C99:F99)</f>
        <v>13925691</v>
      </c>
      <c r="H99" s="9">
        <v>904.95880376344076</v>
      </c>
      <c r="I99" s="9" t="s">
        <v>86</v>
      </c>
      <c r="J99" s="9">
        <v>13429.699999999999</v>
      </c>
      <c r="K99" s="9">
        <v>7190.2668010752686</v>
      </c>
      <c r="L99" s="9">
        <f t="shared" ref="L99" si="137">SUM(H99:K99)</f>
        <v>21524.925604838707</v>
      </c>
    </row>
    <row r="100" spans="1:12" s="15" customFormat="1">
      <c r="A100" s="14"/>
      <c r="B100" s="14" t="s">
        <v>124</v>
      </c>
      <c r="C100" s="13">
        <v>585469</v>
      </c>
      <c r="D100" s="13">
        <v>0</v>
      </c>
      <c r="E100" s="13">
        <v>8688432</v>
      </c>
      <c r="F100" s="13">
        <v>4651790</v>
      </c>
      <c r="G100" s="13">
        <f t="shared" ref="G100:L100" si="138">G99</f>
        <v>13925691</v>
      </c>
      <c r="H100" s="23">
        <v>904.95880376344076</v>
      </c>
      <c r="I100" s="23" t="s">
        <v>86</v>
      </c>
      <c r="J100" s="23">
        <v>13429.699999999999</v>
      </c>
      <c r="K100" s="23">
        <v>7190.2668010752686</v>
      </c>
      <c r="L100" s="23">
        <f t="shared" si="138"/>
        <v>21524.925604838707</v>
      </c>
    </row>
    <row r="101" spans="1:12" s="15" customFormat="1">
      <c r="A101" s="12">
        <v>47</v>
      </c>
      <c r="B101" s="34" t="s">
        <v>53</v>
      </c>
      <c r="C101" s="8">
        <v>19765</v>
      </c>
      <c r="D101" s="8">
        <v>0</v>
      </c>
      <c r="E101" s="8">
        <v>1132043</v>
      </c>
      <c r="F101" s="8">
        <v>708763</v>
      </c>
      <c r="G101" s="8">
        <f t="shared" ref="G101" si="139">SUM(C101:F101)</f>
        <v>1860571</v>
      </c>
      <c r="H101" s="9">
        <v>30.550739247311824</v>
      </c>
      <c r="I101" s="9" t="s">
        <v>86</v>
      </c>
      <c r="J101" s="9">
        <v>1749.7976478494622</v>
      </c>
      <c r="K101" s="9">
        <v>1095.5342069892472</v>
      </c>
      <c r="L101" s="9">
        <f t="shared" ref="L101" si="140">SUM(H101:K101)</f>
        <v>2875.8825940860215</v>
      </c>
    </row>
    <row r="102" spans="1:12" s="15" customFormat="1">
      <c r="A102" s="14"/>
      <c r="B102" s="14" t="s">
        <v>75</v>
      </c>
      <c r="C102" s="13">
        <v>19765</v>
      </c>
      <c r="D102" s="13">
        <v>0</v>
      </c>
      <c r="E102" s="13">
        <v>1132043</v>
      </c>
      <c r="F102" s="13">
        <v>708763</v>
      </c>
      <c r="G102" s="13">
        <f t="shared" ref="G102:L102" si="141">G101</f>
        <v>1860571</v>
      </c>
      <c r="H102" s="23">
        <v>30.550739247311824</v>
      </c>
      <c r="I102" s="23" t="s">
        <v>86</v>
      </c>
      <c r="J102" s="23">
        <v>1749.7976478494622</v>
      </c>
      <c r="K102" s="23">
        <v>1095.5342069892472</v>
      </c>
      <c r="L102" s="23">
        <f t="shared" si="141"/>
        <v>2875.8825940860215</v>
      </c>
    </row>
    <row r="103" spans="1:12" s="15" customFormat="1">
      <c r="A103" s="12">
        <v>48</v>
      </c>
      <c r="B103" s="34" t="s">
        <v>54</v>
      </c>
      <c r="C103" s="8">
        <v>743096</v>
      </c>
      <c r="D103" s="8">
        <v>0</v>
      </c>
      <c r="E103" s="8">
        <v>3977744</v>
      </c>
      <c r="F103" s="8">
        <v>3197970</v>
      </c>
      <c r="G103" s="8">
        <f t="shared" ref="G103" si="142">SUM(C103:F103)</f>
        <v>7918810</v>
      </c>
      <c r="H103" s="9">
        <v>1148.6026881720429</v>
      </c>
      <c r="I103" s="9" t="s">
        <v>86</v>
      </c>
      <c r="J103" s="9">
        <v>6148.3946236559132</v>
      </c>
      <c r="K103" s="9">
        <v>4943.0987903225805</v>
      </c>
      <c r="L103" s="9">
        <f t="shared" ref="L103" si="143">SUM(H103:K103)</f>
        <v>12240.096102150535</v>
      </c>
    </row>
    <row r="104" spans="1:12" s="15" customFormat="1">
      <c r="A104" s="14"/>
      <c r="B104" s="14" t="s">
        <v>125</v>
      </c>
      <c r="C104" s="13">
        <v>743096</v>
      </c>
      <c r="D104" s="13">
        <v>0</v>
      </c>
      <c r="E104" s="13">
        <v>3977744</v>
      </c>
      <c r="F104" s="13">
        <v>3197970</v>
      </c>
      <c r="G104" s="13">
        <f t="shared" ref="G104:L104" si="144">G103</f>
        <v>7918810</v>
      </c>
      <c r="H104" s="23">
        <v>1148.6026881720429</v>
      </c>
      <c r="I104" s="23" t="s">
        <v>86</v>
      </c>
      <c r="J104" s="23">
        <v>6148.3946236559132</v>
      </c>
      <c r="K104" s="23">
        <v>4943.0987903225805</v>
      </c>
      <c r="L104" s="23">
        <f t="shared" si="144"/>
        <v>12240.096102150535</v>
      </c>
    </row>
    <row r="105" spans="1:12" s="15" customFormat="1">
      <c r="A105" s="12">
        <v>49</v>
      </c>
      <c r="B105" s="34" t="s">
        <v>55</v>
      </c>
      <c r="C105" s="8">
        <v>1249773</v>
      </c>
      <c r="D105" s="8">
        <v>118260</v>
      </c>
      <c r="E105" s="8">
        <v>4059489</v>
      </c>
      <c r="F105" s="8">
        <v>1495604</v>
      </c>
      <c r="G105" s="8">
        <f t="shared" ref="G105" si="145">SUM(C105:F105)</f>
        <v>6923126</v>
      </c>
      <c r="H105" s="9">
        <v>1931.7727822580644</v>
      </c>
      <c r="I105" s="9">
        <v>182.79435483870964</v>
      </c>
      <c r="J105" s="9">
        <v>6274.747782258064</v>
      </c>
      <c r="K105" s="9">
        <v>2311.7534946236556</v>
      </c>
      <c r="L105" s="9">
        <f t="shared" ref="L105" si="146">SUM(H105:K105)</f>
        <v>10701.068413978493</v>
      </c>
    </row>
    <row r="106" spans="1:12" s="15" customFormat="1">
      <c r="A106" s="14"/>
      <c r="B106" s="14" t="s">
        <v>126</v>
      </c>
      <c r="C106" s="13">
        <v>1249773</v>
      </c>
      <c r="D106" s="13">
        <v>118260</v>
      </c>
      <c r="E106" s="13">
        <v>4059489</v>
      </c>
      <c r="F106" s="13">
        <v>1495604</v>
      </c>
      <c r="G106" s="13">
        <f t="shared" ref="G106:L106" si="147">G105</f>
        <v>6923126</v>
      </c>
      <c r="H106" s="23">
        <v>1931.7727822580644</v>
      </c>
      <c r="I106" s="23">
        <v>182.79435483870964</v>
      </c>
      <c r="J106" s="23">
        <v>6274.747782258064</v>
      </c>
      <c r="K106" s="23">
        <v>2311.7534946236556</v>
      </c>
      <c r="L106" s="23">
        <f t="shared" si="147"/>
        <v>10701.068413978493</v>
      </c>
    </row>
    <row r="107" spans="1:12" s="15" customFormat="1">
      <c r="A107" s="12">
        <v>50</v>
      </c>
      <c r="B107" s="34" t="s">
        <v>56</v>
      </c>
      <c r="C107" s="8">
        <v>157388</v>
      </c>
      <c r="D107" s="8">
        <v>7245</v>
      </c>
      <c r="E107" s="8">
        <v>5718025</v>
      </c>
      <c r="F107" s="8">
        <v>4346037</v>
      </c>
      <c r="G107" s="8">
        <f t="shared" ref="G107" si="148">SUM(C107:F107)</f>
        <v>10228695</v>
      </c>
      <c r="H107" s="9">
        <v>243.27446236559138</v>
      </c>
      <c r="I107" s="9">
        <v>11.198588709677418</v>
      </c>
      <c r="J107" s="9">
        <v>8838.3450940860203</v>
      </c>
      <c r="K107" s="9">
        <v>6717.6647177419345</v>
      </c>
      <c r="L107" s="9">
        <f t="shared" ref="L107" si="149">SUM(H107:K107)</f>
        <v>15810.482862903224</v>
      </c>
    </row>
    <row r="108" spans="1:12" s="15" customFormat="1">
      <c r="A108" s="14"/>
      <c r="B108" s="14" t="s">
        <v>127</v>
      </c>
      <c r="C108" s="13">
        <v>157388</v>
      </c>
      <c r="D108" s="13">
        <v>7245</v>
      </c>
      <c r="E108" s="13">
        <v>5718025</v>
      </c>
      <c r="F108" s="13">
        <v>4346037</v>
      </c>
      <c r="G108" s="13">
        <f t="shared" ref="G108:L108" si="150">G107</f>
        <v>10228695</v>
      </c>
      <c r="H108" s="23">
        <v>243.27446236559138</v>
      </c>
      <c r="I108" s="23">
        <v>11.198588709677418</v>
      </c>
      <c r="J108" s="23">
        <v>8838.3450940860203</v>
      </c>
      <c r="K108" s="23">
        <v>6717.6647177419345</v>
      </c>
      <c r="L108" s="23">
        <f t="shared" si="150"/>
        <v>15810.482862903224</v>
      </c>
    </row>
    <row r="109" spans="1:12" s="15" customFormat="1">
      <c r="A109" s="12">
        <v>51</v>
      </c>
      <c r="B109" s="34" t="s">
        <v>57</v>
      </c>
      <c r="C109" s="8">
        <v>15113</v>
      </c>
      <c r="D109" s="8">
        <v>17600</v>
      </c>
      <c r="E109" s="8">
        <v>865064</v>
      </c>
      <c r="F109" s="8">
        <v>1128151</v>
      </c>
      <c r="G109" s="8">
        <f t="shared" ref="G109" si="151">SUM(C109:F109)</f>
        <v>2025928</v>
      </c>
      <c r="H109" s="9">
        <v>23.360147849462361</v>
      </c>
      <c r="I109" s="9">
        <v>27.204301075268816</v>
      </c>
      <c r="J109" s="9">
        <v>1337.1284946236558</v>
      </c>
      <c r="K109" s="9">
        <v>1743.7817876344086</v>
      </c>
      <c r="L109" s="9">
        <f t="shared" ref="L109" si="152">SUM(H109:K109)</f>
        <v>3131.4747311827955</v>
      </c>
    </row>
    <row r="110" spans="1:12" s="15" customFormat="1">
      <c r="A110" s="14"/>
      <c r="B110" s="14" t="s">
        <v>128</v>
      </c>
      <c r="C110" s="13">
        <v>15113</v>
      </c>
      <c r="D110" s="13">
        <v>17600</v>
      </c>
      <c r="E110" s="13">
        <v>865064</v>
      </c>
      <c r="F110" s="13">
        <v>1128151</v>
      </c>
      <c r="G110" s="13">
        <f t="shared" ref="G110:L110" si="153">G109</f>
        <v>2025928</v>
      </c>
      <c r="H110" s="23">
        <v>23.360147849462361</v>
      </c>
      <c r="I110" s="23">
        <v>27.204301075268816</v>
      </c>
      <c r="J110" s="23">
        <v>1337.1284946236558</v>
      </c>
      <c r="K110" s="23">
        <v>1743.7817876344086</v>
      </c>
      <c r="L110" s="23">
        <f t="shared" si="153"/>
        <v>3131.4747311827955</v>
      </c>
    </row>
    <row r="111" spans="1:12" s="15" customFormat="1">
      <c r="A111" s="12">
        <v>52</v>
      </c>
      <c r="B111" s="34" t="s">
        <v>58</v>
      </c>
      <c r="C111" s="8">
        <v>115675</v>
      </c>
      <c r="D111" s="8">
        <v>0</v>
      </c>
      <c r="E111" s="8">
        <v>3168684</v>
      </c>
      <c r="F111" s="8">
        <v>1420143</v>
      </c>
      <c r="G111" s="8">
        <f t="shared" ref="G111" si="154">SUM(C111:F111)</f>
        <v>4704502</v>
      </c>
      <c r="H111" s="9">
        <v>178.79872311827955</v>
      </c>
      <c r="I111" s="9" t="s">
        <v>86</v>
      </c>
      <c r="J111" s="9">
        <v>4897.8314516129021</v>
      </c>
      <c r="K111" s="9">
        <v>2195.1135080645158</v>
      </c>
      <c r="L111" s="9">
        <f t="shared" ref="L111" si="155">SUM(H111:K111)</f>
        <v>7271.7436827956972</v>
      </c>
    </row>
    <row r="112" spans="1:12" s="15" customFormat="1">
      <c r="A112" s="14"/>
      <c r="B112" s="14" t="s">
        <v>129</v>
      </c>
      <c r="C112" s="13">
        <v>115675</v>
      </c>
      <c r="D112" s="13">
        <v>0</v>
      </c>
      <c r="E112" s="13">
        <v>3168684</v>
      </c>
      <c r="F112" s="13">
        <v>1420143</v>
      </c>
      <c r="G112" s="13">
        <f t="shared" ref="G112:L112" si="156">G111</f>
        <v>4704502</v>
      </c>
      <c r="H112" s="23">
        <v>178.79872311827955</v>
      </c>
      <c r="I112" s="23" t="s">
        <v>86</v>
      </c>
      <c r="J112" s="23">
        <v>4897.8314516129021</v>
      </c>
      <c r="K112" s="23">
        <v>2195.1135080645158</v>
      </c>
      <c r="L112" s="23">
        <f t="shared" si="156"/>
        <v>7271.7436827956972</v>
      </c>
    </row>
    <row r="113" spans="1:12" s="15" customFormat="1">
      <c r="A113" s="12">
        <v>53</v>
      </c>
      <c r="B113" s="34" t="s">
        <v>59</v>
      </c>
      <c r="C113" s="8">
        <v>307426</v>
      </c>
      <c r="D113" s="8">
        <v>0</v>
      </c>
      <c r="E113" s="8">
        <v>1467705</v>
      </c>
      <c r="F113" s="8">
        <v>704744</v>
      </c>
      <c r="G113" s="8">
        <f t="shared" ref="G113" si="157">SUM(C113:F113)</f>
        <v>2479875</v>
      </c>
      <c r="H113" s="9">
        <v>475.18803763440854</v>
      </c>
      <c r="I113" s="9" t="s">
        <v>86</v>
      </c>
      <c r="J113" s="9">
        <v>2268.6300403225805</v>
      </c>
      <c r="K113" s="9">
        <v>1089.3220430107526</v>
      </c>
      <c r="L113" s="9">
        <f t="shared" ref="L113" si="158">SUM(H113:K113)</f>
        <v>3833.1401209677415</v>
      </c>
    </row>
    <row r="114" spans="1:12" s="15" customFormat="1">
      <c r="A114" s="14"/>
      <c r="B114" s="14" t="s">
        <v>130</v>
      </c>
      <c r="C114" s="13">
        <v>307426</v>
      </c>
      <c r="D114" s="13">
        <v>0</v>
      </c>
      <c r="E114" s="13">
        <v>1467705</v>
      </c>
      <c r="F114" s="13">
        <v>704744</v>
      </c>
      <c r="G114" s="13">
        <f t="shared" ref="G114:L114" si="159">G113</f>
        <v>2479875</v>
      </c>
      <c r="H114" s="23">
        <v>475.18803763440854</v>
      </c>
      <c r="I114" s="23" t="s">
        <v>86</v>
      </c>
      <c r="J114" s="23">
        <v>2268.6300403225805</v>
      </c>
      <c r="K114" s="23">
        <v>1089.3220430107526</v>
      </c>
      <c r="L114" s="23">
        <f t="shared" si="159"/>
        <v>3833.1401209677415</v>
      </c>
    </row>
    <row r="115" spans="1:12" s="15" customFormat="1">
      <c r="A115" s="12">
        <v>54</v>
      </c>
      <c r="B115" s="34" t="s">
        <v>60</v>
      </c>
      <c r="C115" s="8">
        <v>12583</v>
      </c>
      <c r="D115" s="8">
        <v>25715</v>
      </c>
      <c r="E115" s="8">
        <v>1929835</v>
      </c>
      <c r="F115" s="8">
        <v>1169411</v>
      </c>
      <c r="G115" s="8">
        <f t="shared" ref="G115" si="160">SUM(C115:F115)</f>
        <v>3137544</v>
      </c>
      <c r="H115" s="9">
        <v>19.449529569892473</v>
      </c>
      <c r="I115" s="9">
        <v>39.747647849462361</v>
      </c>
      <c r="J115" s="9">
        <v>2982.9438844086021</v>
      </c>
      <c r="K115" s="9">
        <v>1807.5573252688171</v>
      </c>
      <c r="L115" s="9">
        <f t="shared" ref="L115" si="161">SUM(H115:K115)</f>
        <v>4849.6983870967742</v>
      </c>
    </row>
    <row r="116" spans="1:12" s="15" customFormat="1">
      <c r="A116" s="14">
        <v>1</v>
      </c>
      <c r="B116" s="14" t="s">
        <v>131</v>
      </c>
      <c r="C116" s="13">
        <v>12583</v>
      </c>
      <c r="D116" s="13">
        <v>25715</v>
      </c>
      <c r="E116" s="13">
        <v>1929835</v>
      </c>
      <c r="F116" s="13">
        <v>1169411</v>
      </c>
      <c r="G116" s="13">
        <f t="shared" ref="G116:L116" si="162">G115</f>
        <v>3137544</v>
      </c>
      <c r="H116" s="23">
        <v>19.449529569892473</v>
      </c>
      <c r="I116" s="23">
        <v>39.747647849462361</v>
      </c>
      <c r="J116" s="23">
        <v>2982.9438844086021</v>
      </c>
      <c r="K116" s="23">
        <v>1807.5573252688171</v>
      </c>
      <c r="L116" s="23">
        <f t="shared" si="162"/>
        <v>4849.6983870967742</v>
      </c>
    </row>
    <row r="117" spans="1:12" s="15" customFormat="1">
      <c r="A117" s="12">
        <v>55</v>
      </c>
      <c r="B117" s="34" t="s">
        <v>61</v>
      </c>
      <c r="C117" s="8">
        <v>0</v>
      </c>
      <c r="D117" s="8">
        <v>0</v>
      </c>
      <c r="E117" s="8">
        <v>340492</v>
      </c>
      <c r="F117" s="8">
        <v>192700</v>
      </c>
      <c r="G117" s="8">
        <f t="shared" ref="G117" si="163">SUM(C117:F117)</f>
        <v>533192</v>
      </c>
      <c r="H117" s="9" t="s">
        <v>86</v>
      </c>
      <c r="I117" s="9" t="s">
        <v>86</v>
      </c>
      <c r="J117" s="9">
        <v>526.29811827956985</v>
      </c>
      <c r="K117" s="9">
        <v>297.85618279569889</v>
      </c>
      <c r="L117" s="9">
        <f t="shared" ref="L117" si="164">SUM(H117:K117)</f>
        <v>824.15430107526868</v>
      </c>
    </row>
    <row r="118" spans="1:12" s="15" customFormat="1">
      <c r="A118" s="14"/>
      <c r="B118" s="14" t="s">
        <v>132</v>
      </c>
      <c r="C118" s="13">
        <v>0</v>
      </c>
      <c r="D118" s="13">
        <v>0</v>
      </c>
      <c r="E118" s="13">
        <v>340492</v>
      </c>
      <c r="F118" s="13">
        <v>192700</v>
      </c>
      <c r="G118" s="13">
        <f t="shared" ref="G118:L118" si="165">G117</f>
        <v>533192</v>
      </c>
      <c r="H118" s="23" t="s">
        <v>86</v>
      </c>
      <c r="I118" s="23" t="s">
        <v>86</v>
      </c>
      <c r="J118" s="23">
        <v>526.29811827956985</v>
      </c>
      <c r="K118" s="23">
        <v>297.85618279569889</v>
      </c>
      <c r="L118" s="23">
        <f t="shared" si="165"/>
        <v>824.15430107526868</v>
      </c>
    </row>
    <row r="119" spans="1:12" s="15" customFormat="1">
      <c r="A119" s="12">
        <v>56</v>
      </c>
      <c r="B119" s="34" t="s">
        <v>62</v>
      </c>
      <c r="C119" s="8">
        <v>1192350</v>
      </c>
      <c r="D119" s="8">
        <v>0</v>
      </c>
      <c r="E119" s="8">
        <v>5722415</v>
      </c>
      <c r="F119" s="8">
        <v>1220594</v>
      </c>
      <c r="G119" s="8">
        <f t="shared" ref="G119" si="166">SUM(C119:F119)</f>
        <v>8135359</v>
      </c>
      <c r="H119" s="9">
        <v>1843.0141129032256</v>
      </c>
      <c r="I119" s="9" t="s">
        <v>86</v>
      </c>
      <c r="J119" s="9">
        <v>8845.1307123655915</v>
      </c>
      <c r="K119" s="9">
        <v>1886.6708333333331</v>
      </c>
      <c r="L119" s="9">
        <f t="shared" ref="L119" si="167">SUM(H119:K119)</f>
        <v>12574.815658602151</v>
      </c>
    </row>
    <row r="120" spans="1:12" s="15" customFormat="1">
      <c r="A120" s="14"/>
      <c r="B120" s="14" t="s">
        <v>76</v>
      </c>
      <c r="C120" s="13">
        <v>1192350</v>
      </c>
      <c r="D120" s="13">
        <v>0</v>
      </c>
      <c r="E120" s="13">
        <v>5722415</v>
      </c>
      <c r="F120" s="13">
        <v>1220594</v>
      </c>
      <c r="G120" s="13">
        <f t="shared" ref="G120:L120" si="168">G119</f>
        <v>8135359</v>
      </c>
      <c r="H120" s="23">
        <v>1843.0141129032256</v>
      </c>
      <c r="I120" s="23" t="s">
        <v>86</v>
      </c>
      <c r="J120" s="23">
        <v>8845.1307123655915</v>
      </c>
      <c r="K120" s="23">
        <v>1886.6708333333331</v>
      </c>
      <c r="L120" s="23">
        <f t="shared" si="168"/>
        <v>12574.815658602151</v>
      </c>
    </row>
    <row r="121" spans="1:12" s="15" customFormat="1" ht="14.25" customHeight="1">
      <c r="A121" s="12">
        <v>57</v>
      </c>
      <c r="B121" s="34" t="s">
        <v>63</v>
      </c>
      <c r="C121" s="8">
        <v>749263</v>
      </c>
      <c r="D121" s="8">
        <v>0</v>
      </c>
      <c r="E121" s="8">
        <v>3939312</v>
      </c>
      <c r="F121" s="8">
        <v>2904008</v>
      </c>
      <c r="G121" s="8">
        <f t="shared" ref="G121" si="169">SUM(C121:F121)</f>
        <v>7592583</v>
      </c>
      <c r="H121" s="9">
        <v>1158.1350134408601</v>
      </c>
      <c r="I121" s="9" t="s">
        <v>86</v>
      </c>
      <c r="J121" s="9">
        <v>6088.9903225806447</v>
      </c>
      <c r="K121" s="9">
        <v>4488.7220430107518</v>
      </c>
      <c r="L121" s="9">
        <f t="shared" ref="L121" si="170">SUM(H121:K121)</f>
        <v>11735.847379032257</v>
      </c>
    </row>
    <row r="122" spans="1:12" s="15" customFormat="1">
      <c r="A122" s="14"/>
      <c r="B122" s="14" t="s">
        <v>85</v>
      </c>
      <c r="C122" s="13">
        <v>749263</v>
      </c>
      <c r="D122" s="13">
        <v>0</v>
      </c>
      <c r="E122" s="13">
        <v>3939312</v>
      </c>
      <c r="F122" s="13">
        <v>2904008</v>
      </c>
      <c r="G122" s="13">
        <f t="shared" ref="G122:L122" si="171">G121</f>
        <v>7592583</v>
      </c>
      <c r="H122" s="23">
        <v>1158.1350134408601</v>
      </c>
      <c r="I122" s="23" t="s">
        <v>86</v>
      </c>
      <c r="J122" s="23">
        <v>6088.9903225806447</v>
      </c>
      <c r="K122" s="23">
        <v>4488.7220430107518</v>
      </c>
      <c r="L122" s="23">
        <f t="shared" si="171"/>
        <v>11735.847379032257</v>
      </c>
    </row>
    <row r="123" spans="1:12" s="15" customFormat="1">
      <c r="A123" s="12">
        <v>58</v>
      </c>
      <c r="B123" s="34" t="s">
        <v>64</v>
      </c>
      <c r="C123" s="8">
        <v>699664</v>
      </c>
      <c r="D123" s="8">
        <v>0</v>
      </c>
      <c r="E123" s="8">
        <v>1923490</v>
      </c>
      <c r="F123" s="8">
        <v>1811310</v>
      </c>
      <c r="G123" s="8">
        <f t="shared" ref="G123" si="172">SUM(C123:F123)</f>
        <v>4434464</v>
      </c>
      <c r="H123" s="9">
        <v>1081.4698924731181</v>
      </c>
      <c r="I123" s="9" t="s">
        <v>86</v>
      </c>
      <c r="J123" s="9">
        <v>2973.1364247311826</v>
      </c>
      <c r="K123" s="9">
        <v>2799.7399193548385</v>
      </c>
      <c r="L123" s="9">
        <f t="shared" ref="L123" si="173">SUM(H123:K123)</f>
        <v>6854.3462365591386</v>
      </c>
    </row>
    <row r="124" spans="1:12" s="15" customFormat="1">
      <c r="A124" s="14"/>
      <c r="B124" s="14" t="s">
        <v>133</v>
      </c>
      <c r="C124" s="13">
        <v>699664</v>
      </c>
      <c r="D124" s="13">
        <v>0</v>
      </c>
      <c r="E124" s="13">
        <v>1923490</v>
      </c>
      <c r="F124" s="13">
        <v>1811310</v>
      </c>
      <c r="G124" s="13">
        <f t="shared" ref="G124:L124" si="174">G123</f>
        <v>4434464</v>
      </c>
      <c r="H124" s="23">
        <v>1081.4698924731181</v>
      </c>
      <c r="I124" s="23" t="s">
        <v>86</v>
      </c>
      <c r="J124" s="23">
        <v>2973.1364247311826</v>
      </c>
      <c r="K124" s="23">
        <v>2799.7399193548385</v>
      </c>
      <c r="L124" s="23">
        <f t="shared" si="174"/>
        <v>6854.3462365591386</v>
      </c>
    </row>
    <row r="125" spans="1:12" s="15" customFormat="1">
      <c r="A125" s="12">
        <v>59</v>
      </c>
      <c r="B125" s="34" t="s">
        <v>65</v>
      </c>
      <c r="C125" s="8">
        <v>114850</v>
      </c>
      <c r="D125" s="8">
        <v>0</v>
      </c>
      <c r="E125" s="8">
        <v>1778578</v>
      </c>
      <c r="F125" s="8">
        <v>794070</v>
      </c>
      <c r="G125" s="8">
        <f t="shared" ref="G125" si="175">SUM(C125:F125)</f>
        <v>2687498</v>
      </c>
      <c r="H125" s="9">
        <v>177.52352150537635</v>
      </c>
      <c r="I125" s="9" t="s">
        <v>86</v>
      </c>
      <c r="J125" s="9">
        <v>2749.1461021505374</v>
      </c>
      <c r="K125" s="9">
        <v>1227.3931451612902</v>
      </c>
      <c r="L125" s="9">
        <f t="shared" ref="L125" si="176">SUM(H125:K125)</f>
        <v>4154.0627688172044</v>
      </c>
    </row>
    <row r="126" spans="1:12" s="15" customFormat="1">
      <c r="A126" s="14"/>
      <c r="B126" s="14" t="s">
        <v>134</v>
      </c>
      <c r="C126" s="13">
        <v>114850</v>
      </c>
      <c r="D126" s="13">
        <v>0</v>
      </c>
      <c r="E126" s="13">
        <v>1778578</v>
      </c>
      <c r="F126" s="13">
        <v>794070</v>
      </c>
      <c r="G126" s="13">
        <f t="shared" ref="G126:L126" si="177">G125</f>
        <v>2687498</v>
      </c>
      <c r="H126" s="23">
        <v>177.52352150537635</v>
      </c>
      <c r="I126" s="23" t="s">
        <v>86</v>
      </c>
      <c r="J126" s="23">
        <v>2749.1461021505374</v>
      </c>
      <c r="K126" s="23">
        <v>1227.3931451612902</v>
      </c>
      <c r="L126" s="23">
        <f t="shared" si="177"/>
        <v>4154.0627688172044</v>
      </c>
    </row>
    <row r="127" spans="1:12" s="15" customFormat="1">
      <c r="A127" s="10">
        <v>60</v>
      </c>
      <c r="B127" s="17" t="s">
        <v>141</v>
      </c>
      <c r="C127" s="8">
        <v>0</v>
      </c>
      <c r="D127" s="8">
        <v>0</v>
      </c>
      <c r="E127" s="8">
        <v>403932</v>
      </c>
      <c r="F127" s="8">
        <v>307117</v>
      </c>
      <c r="G127" s="8">
        <f t="shared" ref="G127" si="178">SUM(C127:F127)</f>
        <v>711049</v>
      </c>
      <c r="H127" s="9" t="s">
        <v>86</v>
      </c>
      <c r="I127" s="9" t="s">
        <v>86</v>
      </c>
      <c r="J127" s="9">
        <v>624.35725806451603</v>
      </c>
      <c r="K127" s="9">
        <v>474.71041666666667</v>
      </c>
      <c r="L127" s="9">
        <f t="shared" ref="L127" si="179">SUM(H127:K127)</f>
        <v>1099.0676747311827</v>
      </c>
    </row>
    <row r="128" spans="1:12" s="15" customFormat="1">
      <c r="A128" s="14"/>
      <c r="B128" s="14" t="s">
        <v>142</v>
      </c>
      <c r="C128" s="13">
        <v>0</v>
      </c>
      <c r="D128" s="13">
        <v>0</v>
      </c>
      <c r="E128" s="13">
        <v>403932</v>
      </c>
      <c r="F128" s="13">
        <v>307117</v>
      </c>
      <c r="G128" s="13">
        <f t="shared" ref="G128:L128" si="180">G127</f>
        <v>711049</v>
      </c>
      <c r="H128" s="23" t="s">
        <v>86</v>
      </c>
      <c r="I128" s="23" t="s">
        <v>86</v>
      </c>
      <c r="J128" s="23">
        <v>624.35725806451603</v>
      </c>
      <c r="K128" s="23">
        <v>474.71041666666667</v>
      </c>
      <c r="L128" s="23">
        <f t="shared" si="180"/>
        <v>1099.0676747311827</v>
      </c>
    </row>
    <row r="129" spans="1:13" s="15" customFormat="1">
      <c r="A129" s="10">
        <v>61</v>
      </c>
      <c r="B129" s="17" t="s">
        <v>66</v>
      </c>
      <c r="C129" s="8">
        <v>5739</v>
      </c>
      <c r="D129" s="8">
        <v>64671</v>
      </c>
      <c r="E129" s="8">
        <v>3001203</v>
      </c>
      <c r="F129" s="8">
        <v>1014394</v>
      </c>
      <c r="G129" s="8">
        <f t="shared" ref="G129" si="181">SUM(C129:F129)</f>
        <v>4086007</v>
      </c>
      <c r="H129" s="9">
        <v>8.8707661290322584</v>
      </c>
      <c r="I129" s="9">
        <v>99.961895161290315</v>
      </c>
      <c r="J129" s="9">
        <v>4638.9562499999993</v>
      </c>
      <c r="K129" s="9">
        <v>1567.9477150537634</v>
      </c>
      <c r="L129" s="9">
        <f t="shared" ref="L129" si="182">SUM(H129:K129)</f>
        <v>6315.7366263440854</v>
      </c>
    </row>
    <row r="130" spans="1:13" s="15" customFormat="1">
      <c r="A130" s="14"/>
      <c r="B130" s="14" t="s">
        <v>85</v>
      </c>
      <c r="C130" s="13">
        <v>5739</v>
      </c>
      <c r="D130" s="13">
        <v>64671</v>
      </c>
      <c r="E130" s="13">
        <v>3001203</v>
      </c>
      <c r="F130" s="13">
        <v>1014394</v>
      </c>
      <c r="G130" s="13">
        <f t="shared" ref="G130:L130" si="183">G129</f>
        <v>4086007</v>
      </c>
      <c r="H130" s="23">
        <v>8.8707661290322584</v>
      </c>
      <c r="I130" s="23">
        <v>99.961895161290315</v>
      </c>
      <c r="J130" s="23">
        <v>4638.9562499999993</v>
      </c>
      <c r="K130" s="23">
        <v>1567.9477150537634</v>
      </c>
      <c r="L130" s="23">
        <f t="shared" si="183"/>
        <v>6315.7366263440854</v>
      </c>
    </row>
    <row r="131" spans="1:13" s="15" customFormat="1">
      <c r="A131" s="27">
        <v>62</v>
      </c>
      <c r="B131" s="28" t="s">
        <v>67</v>
      </c>
      <c r="C131" s="8">
        <v>629899</v>
      </c>
      <c r="D131" s="8">
        <v>0</v>
      </c>
      <c r="E131" s="8">
        <v>2246046</v>
      </c>
      <c r="F131" s="8">
        <v>4210812</v>
      </c>
      <c r="G131" s="8">
        <f t="shared" ref="G131" si="184">SUM(C131:F131)</f>
        <v>7086757</v>
      </c>
      <c r="H131" s="9">
        <v>973.63420698924722</v>
      </c>
      <c r="I131" s="9" t="s">
        <v>86</v>
      </c>
      <c r="J131" s="9">
        <v>3471.7108870967736</v>
      </c>
      <c r="K131" s="9">
        <v>6508.6475806451608</v>
      </c>
      <c r="L131" s="9">
        <f t="shared" ref="L131" si="185">SUM(H131:K131)</f>
        <v>10953.992674731182</v>
      </c>
    </row>
    <row r="132" spans="1:13" s="15" customFormat="1">
      <c r="A132" s="38"/>
      <c r="B132" s="39" t="s">
        <v>135</v>
      </c>
      <c r="C132" s="13">
        <v>629899</v>
      </c>
      <c r="D132" s="13">
        <v>0</v>
      </c>
      <c r="E132" s="13">
        <v>2246046</v>
      </c>
      <c r="F132" s="13">
        <v>4210812</v>
      </c>
      <c r="G132" s="13">
        <f t="shared" ref="G132:L132" si="186">G131</f>
        <v>7086757</v>
      </c>
      <c r="H132" s="23">
        <v>973.63420698924722</v>
      </c>
      <c r="I132" s="23" t="s">
        <v>86</v>
      </c>
      <c r="J132" s="23">
        <v>3471.7108870967736</v>
      </c>
      <c r="K132" s="23">
        <v>6508.6475806451608</v>
      </c>
      <c r="L132" s="23">
        <f t="shared" si="186"/>
        <v>10953.992674731182</v>
      </c>
    </row>
    <row r="133" spans="1:13" s="15" customFormat="1">
      <c r="A133" s="18">
        <v>63</v>
      </c>
      <c r="B133" s="19" t="s">
        <v>68</v>
      </c>
      <c r="C133" s="8">
        <v>438846</v>
      </c>
      <c r="D133" s="8">
        <v>0</v>
      </c>
      <c r="E133" s="8">
        <v>844798</v>
      </c>
      <c r="F133" s="8">
        <v>844190</v>
      </c>
      <c r="G133" s="8">
        <f t="shared" ref="G133" si="187">SUM(C133:F133)</f>
        <v>2127834</v>
      </c>
      <c r="H133" s="9">
        <v>678.32379032258063</v>
      </c>
      <c r="I133" s="9" t="s">
        <v>86</v>
      </c>
      <c r="J133" s="9">
        <v>1305.8033602150538</v>
      </c>
      <c r="K133" s="9">
        <v>1304.8635752688172</v>
      </c>
      <c r="L133" s="9">
        <f t="shared" ref="L133" si="188">SUM(H133:K133)</f>
        <v>3288.9907258064513</v>
      </c>
    </row>
    <row r="134" spans="1:13" s="15" customFormat="1" ht="15.75" customHeight="1">
      <c r="A134" s="40"/>
      <c r="B134" s="41" t="s">
        <v>136</v>
      </c>
      <c r="C134" s="13">
        <v>438846</v>
      </c>
      <c r="D134" s="13">
        <v>0</v>
      </c>
      <c r="E134" s="13">
        <v>844798</v>
      </c>
      <c r="F134" s="13">
        <v>844190</v>
      </c>
      <c r="G134" s="13">
        <f t="shared" ref="G134:L134" si="189">G133</f>
        <v>2127834</v>
      </c>
      <c r="H134" s="23">
        <v>678.32379032258063</v>
      </c>
      <c r="I134" s="23" t="s">
        <v>86</v>
      </c>
      <c r="J134" s="23">
        <v>1305.8033602150538</v>
      </c>
      <c r="K134" s="23">
        <v>1304.8635752688172</v>
      </c>
      <c r="L134" s="23">
        <f t="shared" si="189"/>
        <v>3288.9907258064513</v>
      </c>
    </row>
    <row r="135" spans="1:13" s="15" customFormat="1">
      <c r="A135" s="20">
        <v>64</v>
      </c>
      <c r="B135" s="17" t="s">
        <v>143</v>
      </c>
      <c r="C135" s="8">
        <v>0</v>
      </c>
      <c r="D135" s="8">
        <v>0</v>
      </c>
      <c r="E135" s="8">
        <v>326896</v>
      </c>
      <c r="F135" s="8">
        <v>58947</v>
      </c>
      <c r="G135" s="8">
        <f t="shared" ref="G135" si="190">SUM(C135:F135)</f>
        <v>385843</v>
      </c>
      <c r="H135" s="9" t="s">
        <v>86</v>
      </c>
      <c r="I135" s="9" t="s">
        <v>86</v>
      </c>
      <c r="J135" s="9">
        <v>505.2827956989247</v>
      </c>
      <c r="K135" s="9">
        <v>91.114314516129028</v>
      </c>
      <c r="L135" s="9">
        <f t="shared" ref="L135" si="191">SUM(H135:K135)</f>
        <v>596.39711021505377</v>
      </c>
    </row>
    <row r="136" spans="1:13" s="15" customFormat="1">
      <c r="A136" s="14"/>
      <c r="B136" s="14" t="s">
        <v>85</v>
      </c>
      <c r="C136" s="13">
        <v>0</v>
      </c>
      <c r="D136" s="13">
        <v>0</v>
      </c>
      <c r="E136" s="13">
        <v>326896</v>
      </c>
      <c r="F136" s="13">
        <v>58947</v>
      </c>
      <c r="G136" s="13">
        <f t="shared" ref="G136:L136" si="192">G135</f>
        <v>385843</v>
      </c>
      <c r="H136" s="23" t="s">
        <v>86</v>
      </c>
      <c r="I136" s="23" t="s">
        <v>86</v>
      </c>
      <c r="J136" s="23">
        <v>505.2827956989247</v>
      </c>
      <c r="K136" s="23">
        <v>91.114314516129028</v>
      </c>
      <c r="L136" s="23">
        <f t="shared" si="192"/>
        <v>596.39711021505377</v>
      </c>
    </row>
    <row r="137" spans="1:13" s="15" customFormat="1">
      <c r="A137" s="20">
        <v>65</v>
      </c>
      <c r="B137" s="21" t="s">
        <v>69</v>
      </c>
      <c r="C137" s="8">
        <v>1387829</v>
      </c>
      <c r="D137" s="8">
        <v>0</v>
      </c>
      <c r="E137" s="8">
        <v>2289426</v>
      </c>
      <c r="F137" s="8">
        <v>1938773</v>
      </c>
      <c r="G137" s="8">
        <f t="shared" ref="G137" si="193">SUM(C137:F137)</f>
        <v>5616028</v>
      </c>
      <c r="H137" s="9">
        <v>2145.1657930107526</v>
      </c>
      <c r="I137" s="9" t="s">
        <v>86</v>
      </c>
      <c r="J137" s="9">
        <v>3538.7633064516126</v>
      </c>
      <c r="K137" s="9">
        <v>2996.7593413978493</v>
      </c>
      <c r="L137" s="9">
        <f t="shared" ref="L137" si="194">SUM(H137:K137)</f>
        <v>8680.6884408602145</v>
      </c>
    </row>
    <row r="138" spans="1:13" s="15" customFormat="1">
      <c r="A138" s="42"/>
      <c r="B138" s="43" t="s">
        <v>137</v>
      </c>
      <c r="C138" s="13">
        <v>1387829</v>
      </c>
      <c r="D138" s="13">
        <v>0</v>
      </c>
      <c r="E138" s="13">
        <v>2289426</v>
      </c>
      <c r="F138" s="13">
        <v>1938773</v>
      </c>
      <c r="G138" s="13">
        <f t="shared" ref="G138:L138" si="195">G137</f>
        <v>5616028</v>
      </c>
      <c r="H138" s="23">
        <v>2145.1657930107526</v>
      </c>
      <c r="I138" s="23" t="s">
        <v>86</v>
      </c>
      <c r="J138" s="23">
        <v>3538.7633064516126</v>
      </c>
      <c r="K138" s="23">
        <v>2996.7593413978493</v>
      </c>
      <c r="L138" s="23">
        <f t="shared" si="195"/>
        <v>8680.6884408602145</v>
      </c>
    </row>
    <row r="139" spans="1:13" s="15" customFormat="1">
      <c r="A139" s="29"/>
      <c r="B139" s="22" t="s">
        <v>70</v>
      </c>
      <c r="C139" s="44">
        <f>C7+C9+C11+C13+C15+C17+C19+C21+C23+C25+C27+C29+C31+C33+C35+C37+C39+C41+C43+C45+C47+C49+C51+C53+C55+C57+C59+C61+C63+C65+C67+C69+C71+C73+C75+C81+C83+C85+C87+C89+C91+C93+C95+C97+C99+C101+C103+C105+C107+C109+C111+C113+C115+C117+C119+C121+C123+C125+C129+C131+C133+C137+C79+C77+C135+C127</f>
        <v>40390601</v>
      </c>
      <c r="D139" s="44">
        <f t="shared" ref="D139:G139" si="196">D7+D9+D11+D13+D15+D17+D19+D21+D23+D25+D27+D29+D31+D33+D35+D37+D39+D41+D43+D45+D47+D49+D51+D53+D55+D57+D59+D61+D63+D65+D67+D69+D71+D73+D75+D81+D83+D85+D87+D89+D91+D93+D95+D97+D99+D101+D103+D105+D107+D109+D111+D113+D115+D117+D119+D121+D123+D125+D129+D131+D133+D137+D79+D77+D135+D127</f>
        <v>4962066</v>
      </c>
      <c r="E139" s="44">
        <f t="shared" si="196"/>
        <v>149905037.48839998</v>
      </c>
      <c r="F139" s="44">
        <f t="shared" si="196"/>
        <v>85092323.252000004</v>
      </c>
      <c r="G139" s="44">
        <f t="shared" si="196"/>
        <v>280350027.74040002</v>
      </c>
      <c r="H139" s="44">
        <f>H7+H9+H11+H13+H15+H17+H19+H21+H23+H25+H27+H29+H31+H33+H35+H37+H39+H41+H43+H45+H47+H49+H51+H53+H55+H57+H59+H61+H63+H65+H67+H69+H71+H73+H75+H81+H83+H85+H87+H89+H91+H93+H95+H97+H99+H101+H103+H105+H107+H109+H111+H113+H115+H117+H119+H121+H123+H125+H129+H131+H133+H137+H79+H77+H135+H127</f>
        <v>62431.708534946236</v>
      </c>
      <c r="I139" s="44">
        <f t="shared" ref="I139:L139" si="197">I7+I9+I11+I13+I15+I17+I19+I21+I23+I25+I27+I29+I31+I33+I35+I37+I39+I41+I43+I45+I47+I49+I51+I53+I55+I57+I59+I61+I63+I65+I67+I69+I71+I73+I75+I81+I83+I85+I87+I89+I91+I93+I95+I97+I99+I101+I103+I105+I107+I109+I111+I113+I115+I117+I119+I121+I123+I125+I129+I131+I133+I137+I79+I77+I135+I127</f>
        <v>7669.8600806451595</v>
      </c>
      <c r="J139" s="44">
        <f t="shared" si="197"/>
        <v>231708.05525760751</v>
      </c>
      <c r="K139" s="44">
        <f t="shared" si="197"/>
        <v>131527.1125534946</v>
      </c>
      <c r="L139" s="44">
        <f t="shared" si="197"/>
        <v>433336.73642669339</v>
      </c>
    </row>
    <row r="140" spans="1:13" s="15" customForma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3" s="15" customForma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3" s="15" customFormat="1">
      <c r="A142" s="1"/>
      <c r="B142" s="1"/>
      <c r="C142" s="1" t="s">
        <v>77</v>
      </c>
      <c r="D142" s="1"/>
      <c r="E142" s="1"/>
      <c r="F142" s="1"/>
      <c r="G142" s="1"/>
      <c r="H142" s="1"/>
      <c r="I142" s="1"/>
      <c r="J142" s="1"/>
      <c r="K142" s="1"/>
      <c r="L142" s="1"/>
    </row>
    <row r="143" spans="1:13" s="15" customForma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pans="1:13" s="15" customFormat="1"/>
    <row r="210" spans="1:13" s="15" customFormat="1"/>
    <row r="211" spans="1:13" s="15" customFormat="1"/>
    <row r="212" spans="1:13" s="15" customFormat="1"/>
    <row r="213" spans="1:13" s="15" customFormat="1"/>
    <row r="214" spans="1:13" s="15" customFormat="1"/>
    <row r="215" spans="1:13" s="15" customFormat="1"/>
    <row r="216" spans="1:13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</row>
    <row r="217" spans="1:13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</row>
    <row r="218" spans="1:13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</row>
    <row r="219" spans="1:13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</row>
    <row r="220" spans="1:13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</row>
    <row r="221" spans="1:13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</row>
    <row r="222" spans="1:13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</row>
    <row r="223" spans="1:1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</row>
    <row r="224" spans="1:13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</row>
    <row r="225" spans="1:13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</row>
    <row r="226" spans="1:13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</row>
    <row r="228" spans="1:13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</row>
    <row r="229" spans="1:13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</row>
    <row r="230" spans="1:13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</row>
    <row r="231" spans="1:13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</row>
    <row r="232" spans="1:13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</row>
    <row r="233" spans="1:1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</row>
    <row r="234" spans="1:13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</row>
    <row r="235" spans="1:13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</row>
    <row r="236" spans="1:13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</row>
    <row r="237" spans="1:13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</row>
    <row r="238" spans="1:13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</row>
    <row r="239" spans="1:13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</row>
    <row r="240" spans="1:13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</row>
    <row r="241" spans="1:13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</row>
    <row r="242" spans="1:13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4"/>
  <sheetViews>
    <sheetView zoomScale="90" zoomScaleNormal="90" workbookViewId="0">
      <pane xSplit="1" ySplit="6" topLeftCell="B121" activePane="bottomRight" state="frozen"/>
      <selection pane="topRight" activeCell="I1" sqref="I1"/>
      <selection pane="bottomLeft" activeCell="A29" sqref="A29"/>
      <selection pane="bottomRight" activeCell="I151" sqref="I151"/>
    </sheetView>
  </sheetViews>
  <sheetFormatPr defaultColWidth="9" defaultRowHeight="15"/>
  <cols>
    <col min="1" max="1" width="4.5703125" style="1" customWidth="1"/>
    <col min="2" max="2" width="58.140625" style="1" customWidth="1"/>
    <col min="3" max="12" width="12.7109375" style="1" customWidth="1"/>
    <col min="13" max="16384" width="9" style="1"/>
  </cols>
  <sheetData>
    <row r="1" spans="1:13" ht="15.75"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30"/>
    </row>
    <row r="2" spans="1:13" ht="15.75">
      <c r="B2" s="58" t="s">
        <v>152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30"/>
    </row>
    <row r="3" spans="1:13">
      <c r="C3" s="2" t="s">
        <v>1</v>
      </c>
      <c r="D3" s="3"/>
      <c r="E3" s="3"/>
      <c r="F3" s="3"/>
      <c r="G3" s="3"/>
      <c r="H3" s="4"/>
      <c r="M3" s="5"/>
    </row>
    <row r="4" spans="1:13" ht="15" customHeight="1">
      <c r="A4" s="59" t="s">
        <v>2</v>
      </c>
      <c r="B4" s="60" t="s">
        <v>3</v>
      </c>
      <c r="C4" s="61" t="s">
        <v>4</v>
      </c>
      <c r="D4" s="61"/>
      <c r="E4" s="61"/>
      <c r="F4" s="61"/>
      <c r="G4" s="61"/>
      <c r="H4" s="61" t="s">
        <v>5</v>
      </c>
      <c r="I4" s="61"/>
      <c r="J4" s="61"/>
      <c r="K4" s="61"/>
      <c r="L4" s="61"/>
    </row>
    <row r="5" spans="1:13">
      <c r="A5" s="59"/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3">
      <c r="A6" s="59"/>
      <c r="B6" s="60"/>
      <c r="C6" s="31" t="s">
        <v>6</v>
      </c>
      <c r="D6" s="31" t="s">
        <v>7</v>
      </c>
      <c r="E6" s="31" t="s">
        <v>8</v>
      </c>
      <c r="F6" s="31" t="s">
        <v>9</v>
      </c>
      <c r="G6" s="56" t="s">
        <v>10</v>
      </c>
      <c r="H6" s="56" t="s">
        <v>6</v>
      </c>
      <c r="I6" s="56" t="s">
        <v>7</v>
      </c>
      <c r="J6" s="56" t="s">
        <v>8</v>
      </c>
      <c r="K6" s="56" t="s">
        <v>9</v>
      </c>
      <c r="L6" s="56" t="s">
        <v>10</v>
      </c>
    </row>
    <row r="7" spans="1:13" s="15" customFormat="1">
      <c r="A7" s="6">
        <v>1</v>
      </c>
      <c r="B7" s="7" t="s">
        <v>78</v>
      </c>
      <c r="C7" s="8">
        <v>97830</v>
      </c>
      <c r="D7" s="8">
        <v>0</v>
      </c>
      <c r="E7" s="8">
        <v>134955</v>
      </c>
      <c r="F7" s="8">
        <v>0</v>
      </c>
      <c r="G7" s="8">
        <f>SUM(C7:F7)</f>
        <v>232785</v>
      </c>
      <c r="H7" s="9">
        <v>151.21572580645162</v>
      </c>
      <c r="I7" s="9" t="s">
        <v>86</v>
      </c>
      <c r="J7" s="9">
        <v>208.59979838709677</v>
      </c>
      <c r="K7" s="9" t="s">
        <v>86</v>
      </c>
      <c r="L7" s="9">
        <f>SUM(H7:K7)</f>
        <v>359.81552419354841</v>
      </c>
    </row>
    <row r="8" spans="1:13" s="15" customFormat="1">
      <c r="A8" s="32"/>
      <c r="B8" s="33" t="s">
        <v>88</v>
      </c>
      <c r="C8" s="13">
        <v>97830</v>
      </c>
      <c r="D8" s="13">
        <v>0</v>
      </c>
      <c r="E8" s="13">
        <v>134955</v>
      </c>
      <c r="F8" s="13">
        <v>0</v>
      </c>
      <c r="G8" s="13">
        <f>G7</f>
        <v>232785</v>
      </c>
      <c r="H8" s="23">
        <v>151.21572580645162</v>
      </c>
      <c r="I8" s="23" t="s">
        <v>86</v>
      </c>
      <c r="J8" s="23">
        <v>208.59979838709677</v>
      </c>
      <c r="K8" s="23" t="s">
        <v>86</v>
      </c>
      <c r="L8" s="23">
        <f t="shared" ref="L8" si="0">L7</f>
        <v>359.81552419354841</v>
      </c>
    </row>
    <row r="9" spans="1:13" s="15" customFormat="1">
      <c r="A9" s="6">
        <v>2</v>
      </c>
      <c r="B9" s="7" t="s">
        <v>11</v>
      </c>
      <c r="C9" s="8">
        <v>608473</v>
      </c>
      <c r="D9" s="8">
        <v>100276</v>
      </c>
      <c r="E9" s="8">
        <v>1959183</v>
      </c>
      <c r="F9" s="8">
        <v>574253</v>
      </c>
      <c r="G9" s="8">
        <f t="shared" ref="G9" si="1">SUM(C9:F9)</f>
        <v>3242185</v>
      </c>
      <c r="H9" s="9">
        <v>940.51606182795695</v>
      </c>
      <c r="I9" s="9">
        <v>154.99650537634409</v>
      </c>
      <c r="J9" s="9">
        <v>3028.3070564516129</v>
      </c>
      <c r="K9" s="9">
        <v>887.62224462365589</v>
      </c>
      <c r="L9" s="9">
        <f t="shared" ref="L9" si="2">SUM(H9:K9)</f>
        <v>5011.4418682795704</v>
      </c>
    </row>
    <row r="10" spans="1:13" s="15" customFormat="1">
      <c r="A10" s="32"/>
      <c r="B10" s="33" t="s">
        <v>89</v>
      </c>
      <c r="C10" s="13">
        <v>97830</v>
      </c>
      <c r="D10" s="13">
        <v>0</v>
      </c>
      <c r="E10" s="13">
        <v>134955</v>
      </c>
      <c r="F10" s="13">
        <v>0</v>
      </c>
      <c r="G10" s="13">
        <f t="shared" ref="G10:L10" si="3">G8</f>
        <v>232785</v>
      </c>
      <c r="H10" s="23">
        <v>151.21572580645162</v>
      </c>
      <c r="I10" s="23" t="s">
        <v>86</v>
      </c>
      <c r="J10" s="23">
        <v>208.59979838709677</v>
      </c>
      <c r="K10" s="23" t="s">
        <v>86</v>
      </c>
      <c r="L10" s="23">
        <f t="shared" si="3"/>
        <v>359.81552419354841</v>
      </c>
    </row>
    <row r="11" spans="1:13" s="15" customFormat="1">
      <c r="A11" s="6">
        <v>3</v>
      </c>
      <c r="B11" s="11" t="s">
        <v>146</v>
      </c>
      <c r="C11" s="8">
        <v>0</v>
      </c>
      <c r="D11" s="8">
        <v>0</v>
      </c>
      <c r="E11" s="8">
        <v>43071</v>
      </c>
      <c r="F11" s="8">
        <v>19446</v>
      </c>
      <c r="G11" s="8">
        <f t="shared" ref="G11" si="4">SUM(C11:F11)</f>
        <v>62517</v>
      </c>
      <c r="H11" s="9" t="s">
        <v>86</v>
      </c>
      <c r="I11" s="9" t="s">
        <v>86</v>
      </c>
      <c r="J11" s="9">
        <v>66.574798387096763</v>
      </c>
      <c r="K11" s="9">
        <v>30.057661290322578</v>
      </c>
      <c r="L11" s="9">
        <f t="shared" ref="L11" si="5">SUM(H11:K11)</f>
        <v>96.632459677419348</v>
      </c>
    </row>
    <row r="12" spans="1:13" s="15" customFormat="1">
      <c r="A12" s="32"/>
      <c r="B12" s="14" t="s">
        <v>142</v>
      </c>
      <c r="C12" s="13">
        <v>0</v>
      </c>
      <c r="D12" s="13">
        <v>0</v>
      </c>
      <c r="E12" s="13">
        <v>43071</v>
      </c>
      <c r="F12" s="13">
        <v>19446</v>
      </c>
      <c r="G12" s="13">
        <f t="shared" ref="G12:L12" si="6">G11</f>
        <v>62517</v>
      </c>
      <c r="H12" s="23" t="s">
        <v>86</v>
      </c>
      <c r="I12" s="23" t="s">
        <v>86</v>
      </c>
      <c r="J12" s="23">
        <v>66.574798387096763</v>
      </c>
      <c r="K12" s="23">
        <v>30.057661290322578</v>
      </c>
      <c r="L12" s="23">
        <f t="shared" si="6"/>
        <v>96.632459677419348</v>
      </c>
    </row>
    <row r="13" spans="1:13" s="15" customFormat="1">
      <c r="A13" s="6">
        <v>4</v>
      </c>
      <c r="B13" s="11" t="s">
        <v>12</v>
      </c>
      <c r="C13" s="8">
        <v>0</v>
      </c>
      <c r="D13" s="8">
        <v>0</v>
      </c>
      <c r="E13" s="8">
        <v>625345.06999999995</v>
      </c>
      <c r="F13" s="8">
        <v>1014934.741</v>
      </c>
      <c r="G13" s="8">
        <f t="shared" ref="G13" si="7">SUM(C13:F13)</f>
        <v>1640279.811</v>
      </c>
      <c r="H13" s="9" t="s">
        <v>86</v>
      </c>
      <c r="I13" s="9" t="s">
        <v>86</v>
      </c>
      <c r="J13" s="9">
        <v>966.59520228494614</v>
      </c>
      <c r="K13" s="9">
        <v>1568.7835378360214</v>
      </c>
      <c r="L13" s="9">
        <f t="shared" ref="L13" si="8">SUM(H13:K13)</f>
        <v>2535.3787401209674</v>
      </c>
    </row>
    <row r="14" spans="1:13" s="15" customFormat="1">
      <c r="A14" s="32"/>
      <c r="B14" s="33" t="s">
        <v>90</v>
      </c>
      <c r="C14" s="13">
        <v>0</v>
      </c>
      <c r="D14" s="13">
        <v>0</v>
      </c>
      <c r="E14" s="13">
        <v>625345.06999999995</v>
      </c>
      <c r="F14" s="13">
        <v>1014934.741</v>
      </c>
      <c r="G14" s="13">
        <f t="shared" ref="G14:L14" si="9">G13</f>
        <v>1640279.811</v>
      </c>
      <c r="H14" s="23" t="s">
        <v>86</v>
      </c>
      <c r="I14" s="23" t="s">
        <v>86</v>
      </c>
      <c r="J14" s="23">
        <v>966.59520228494614</v>
      </c>
      <c r="K14" s="23">
        <v>1568.7835378360214</v>
      </c>
      <c r="L14" s="23">
        <f t="shared" si="9"/>
        <v>2535.3787401209674</v>
      </c>
    </row>
    <row r="15" spans="1:13" s="15" customFormat="1">
      <c r="A15" s="12">
        <v>5</v>
      </c>
      <c r="B15" s="34" t="s">
        <v>13</v>
      </c>
      <c r="C15" s="8">
        <v>7121</v>
      </c>
      <c r="D15" s="8">
        <v>0</v>
      </c>
      <c r="E15" s="8">
        <v>1304249</v>
      </c>
      <c r="F15" s="8">
        <v>1669984</v>
      </c>
      <c r="G15" s="8">
        <f t="shared" ref="G15" si="10">SUM(C15:F15)</f>
        <v>2981354</v>
      </c>
      <c r="H15" s="9">
        <v>11.006922043010752</v>
      </c>
      <c r="I15" s="9" t="s">
        <v>86</v>
      </c>
      <c r="J15" s="9">
        <v>2015.9762768817204</v>
      </c>
      <c r="K15" s="9">
        <v>2581.2924731182793</v>
      </c>
      <c r="L15" s="9">
        <f t="shared" ref="L15" si="11">SUM(H15:K15)</f>
        <v>4608.2756720430107</v>
      </c>
    </row>
    <row r="16" spans="1:13" s="15" customFormat="1">
      <c r="A16" s="33"/>
      <c r="B16" s="33" t="s">
        <v>91</v>
      </c>
      <c r="C16" s="13">
        <v>7121</v>
      </c>
      <c r="D16" s="13">
        <v>0</v>
      </c>
      <c r="E16" s="13">
        <v>1304249</v>
      </c>
      <c r="F16" s="13">
        <v>1669984</v>
      </c>
      <c r="G16" s="13">
        <f t="shared" ref="G16:L16" si="12">G15</f>
        <v>2981354</v>
      </c>
      <c r="H16" s="23">
        <v>11.006922043010752</v>
      </c>
      <c r="I16" s="23" t="s">
        <v>86</v>
      </c>
      <c r="J16" s="23">
        <v>2015.9762768817204</v>
      </c>
      <c r="K16" s="23">
        <v>2581.2924731182793</v>
      </c>
      <c r="L16" s="23">
        <f t="shared" si="12"/>
        <v>4608.2756720430107</v>
      </c>
    </row>
    <row r="17" spans="1:12" s="15" customFormat="1">
      <c r="A17" s="12">
        <v>5</v>
      </c>
      <c r="B17" s="34" t="s">
        <v>149</v>
      </c>
      <c r="C17" s="8">
        <v>0</v>
      </c>
      <c r="D17" s="8">
        <v>0</v>
      </c>
      <c r="E17" s="8">
        <v>349809</v>
      </c>
      <c r="F17" s="8">
        <v>15787</v>
      </c>
      <c r="G17" s="8">
        <f t="shared" ref="G17" si="13">SUM(C17:F17)</f>
        <v>365596</v>
      </c>
      <c r="H17" s="9" t="s">
        <v>86</v>
      </c>
      <c r="I17" s="9" t="s">
        <v>86</v>
      </c>
      <c r="J17" s="9">
        <v>540.69939516129034</v>
      </c>
      <c r="K17" s="9">
        <v>24.40194892473118</v>
      </c>
      <c r="L17" s="9">
        <f t="shared" ref="L17" si="14">SUM(H17:K17)</f>
        <v>565.10134408602153</v>
      </c>
    </row>
    <row r="18" spans="1:12" s="15" customFormat="1">
      <c r="A18" s="33"/>
      <c r="B18" s="33" t="s">
        <v>142</v>
      </c>
      <c r="C18" s="13">
        <v>0</v>
      </c>
      <c r="D18" s="13">
        <v>0</v>
      </c>
      <c r="E18" s="13">
        <v>349809</v>
      </c>
      <c r="F18" s="13">
        <v>15787</v>
      </c>
      <c r="G18" s="13">
        <f t="shared" ref="G18:L18" si="15">G17</f>
        <v>365596</v>
      </c>
      <c r="H18" s="23" t="s">
        <v>86</v>
      </c>
      <c r="I18" s="23" t="s">
        <v>86</v>
      </c>
      <c r="J18" s="23">
        <v>540.69939516129034</v>
      </c>
      <c r="K18" s="23">
        <v>24.40194892473118</v>
      </c>
      <c r="L18" s="23">
        <f t="shared" si="15"/>
        <v>565.10134408602153</v>
      </c>
    </row>
    <row r="19" spans="1:12" s="15" customFormat="1">
      <c r="A19" s="12">
        <v>6</v>
      </c>
      <c r="B19" s="34" t="s">
        <v>14</v>
      </c>
      <c r="C19" s="8">
        <v>691401</v>
      </c>
      <c r="D19" s="8">
        <v>13135</v>
      </c>
      <c r="E19" s="8">
        <v>2643528</v>
      </c>
      <c r="F19" s="8">
        <v>781819</v>
      </c>
      <c r="G19" s="8">
        <f t="shared" ref="G19" si="16">SUM(C19:F19)</f>
        <v>4129883</v>
      </c>
      <c r="H19" s="9">
        <v>1068.6977822580643</v>
      </c>
      <c r="I19" s="9">
        <v>20.302755376344088</v>
      </c>
      <c r="J19" s="9">
        <v>4086.0983870967739</v>
      </c>
      <c r="K19" s="9">
        <v>1208.4567876344086</v>
      </c>
      <c r="L19" s="9">
        <f t="shared" ref="L19" si="17">SUM(H19:K19)</f>
        <v>6383.5557123655908</v>
      </c>
    </row>
    <row r="20" spans="1:12" s="15" customFormat="1">
      <c r="A20" s="33"/>
      <c r="B20" s="33" t="s">
        <v>92</v>
      </c>
      <c r="C20" s="13">
        <v>691401</v>
      </c>
      <c r="D20" s="13">
        <v>13135</v>
      </c>
      <c r="E20" s="13">
        <v>2643528</v>
      </c>
      <c r="F20" s="13">
        <v>781819</v>
      </c>
      <c r="G20" s="13">
        <f t="shared" ref="G20:L20" si="18">G19</f>
        <v>4129883</v>
      </c>
      <c r="H20" s="23">
        <v>1068.6977822580643</v>
      </c>
      <c r="I20" s="23">
        <v>20.302755376344088</v>
      </c>
      <c r="J20" s="23">
        <v>4086.0983870967739</v>
      </c>
      <c r="K20" s="23">
        <v>1208.4567876344086</v>
      </c>
      <c r="L20" s="23">
        <f t="shared" si="18"/>
        <v>6383.5557123655908</v>
      </c>
    </row>
    <row r="21" spans="1:12" s="15" customFormat="1" ht="15" customHeight="1">
      <c r="A21" s="12">
        <v>7</v>
      </c>
      <c r="B21" s="34" t="s">
        <v>15</v>
      </c>
      <c r="C21" s="8">
        <v>287458</v>
      </c>
      <c r="D21" s="8">
        <v>88423</v>
      </c>
      <c r="E21" s="8">
        <v>5070038</v>
      </c>
      <c r="F21" s="8">
        <v>2229031</v>
      </c>
      <c r="G21" s="8">
        <f t="shared" ref="G21" si="19">SUM(C21:F21)</f>
        <v>7674950</v>
      </c>
      <c r="H21" s="9">
        <v>444.32352150537633</v>
      </c>
      <c r="I21" s="9">
        <v>136.67533602150536</v>
      </c>
      <c r="J21" s="9">
        <v>7836.7522849462357</v>
      </c>
      <c r="K21" s="9">
        <v>3445.4108198924728</v>
      </c>
      <c r="L21" s="9">
        <f t="shared" ref="L21" si="20">SUM(H21:K21)</f>
        <v>11863.16196236559</v>
      </c>
    </row>
    <row r="22" spans="1:12" s="15" customFormat="1">
      <c r="A22" s="33"/>
      <c r="B22" s="33" t="s">
        <v>93</v>
      </c>
      <c r="C22" s="13">
        <v>287458</v>
      </c>
      <c r="D22" s="13">
        <v>88423</v>
      </c>
      <c r="E22" s="13">
        <v>5070038</v>
      </c>
      <c r="F22" s="13">
        <v>2229031</v>
      </c>
      <c r="G22" s="13">
        <f t="shared" ref="G22:L22" si="21">G21</f>
        <v>7674950</v>
      </c>
      <c r="H22" s="23">
        <v>444.32352150537633</v>
      </c>
      <c r="I22" s="23">
        <v>136.67533602150536</v>
      </c>
      <c r="J22" s="23">
        <v>7836.7522849462357</v>
      </c>
      <c r="K22" s="23">
        <v>3445.4108198924728</v>
      </c>
      <c r="L22" s="23">
        <f t="shared" si="21"/>
        <v>11863.16196236559</v>
      </c>
    </row>
    <row r="23" spans="1:12" s="15" customFormat="1">
      <c r="A23" s="12">
        <v>8</v>
      </c>
      <c r="B23" s="34" t="s">
        <v>16</v>
      </c>
      <c r="C23" s="8">
        <v>0</v>
      </c>
      <c r="D23" s="8">
        <v>0</v>
      </c>
      <c r="E23" s="8">
        <v>1500469</v>
      </c>
      <c r="F23" s="8">
        <v>1236562</v>
      </c>
      <c r="G23" s="8">
        <f t="shared" ref="G23" si="22">SUM(C23:F23)</f>
        <v>2737031</v>
      </c>
      <c r="H23" s="9" t="s">
        <v>86</v>
      </c>
      <c r="I23" s="9" t="s">
        <v>86</v>
      </c>
      <c r="J23" s="9">
        <v>2319.273319892473</v>
      </c>
      <c r="K23" s="9">
        <v>1911.3525537634407</v>
      </c>
      <c r="L23" s="9">
        <f t="shared" ref="L23" si="23">SUM(H23:K23)</f>
        <v>4230.6258736559139</v>
      </c>
    </row>
    <row r="24" spans="1:12" s="15" customFormat="1">
      <c r="A24" s="33"/>
      <c r="B24" s="33" t="s">
        <v>94</v>
      </c>
      <c r="C24" s="13">
        <v>0</v>
      </c>
      <c r="D24" s="13">
        <v>0</v>
      </c>
      <c r="E24" s="13">
        <v>1500469</v>
      </c>
      <c r="F24" s="13">
        <v>1236562</v>
      </c>
      <c r="G24" s="13">
        <f t="shared" ref="G24:L24" si="24">G23</f>
        <v>2737031</v>
      </c>
      <c r="H24" s="23" t="s">
        <v>86</v>
      </c>
      <c r="I24" s="23" t="s">
        <v>86</v>
      </c>
      <c r="J24" s="23">
        <v>2319.273319892473</v>
      </c>
      <c r="K24" s="23">
        <v>1911.3525537634407</v>
      </c>
      <c r="L24" s="23">
        <f t="shared" si="24"/>
        <v>4230.6258736559139</v>
      </c>
    </row>
    <row r="25" spans="1:12" s="15" customFormat="1">
      <c r="A25" s="12">
        <v>9</v>
      </c>
      <c r="B25" s="34" t="s">
        <v>17</v>
      </c>
      <c r="C25" s="8">
        <v>767158</v>
      </c>
      <c r="D25" s="8">
        <v>0</v>
      </c>
      <c r="E25" s="8">
        <v>2148387</v>
      </c>
      <c r="F25" s="8">
        <v>2125729</v>
      </c>
      <c r="G25" s="8">
        <f t="shared" ref="G25" si="25">SUM(C25:F25)</f>
        <v>5041274</v>
      </c>
      <c r="H25" s="9">
        <v>1185.7952956989247</v>
      </c>
      <c r="I25" s="9" t="s">
        <v>86</v>
      </c>
      <c r="J25" s="9">
        <v>3320.7594758064511</v>
      </c>
      <c r="K25" s="9">
        <v>3285.737029569892</v>
      </c>
      <c r="L25" s="9">
        <f t="shared" ref="L25" si="26">SUM(H25:K25)</f>
        <v>7792.2918010752683</v>
      </c>
    </row>
    <row r="26" spans="1:12" s="15" customFormat="1">
      <c r="A26" s="33"/>
      <c r="B26" s="33" t="s">
        <v>95</v>
      </c>
      <c r="C26" s="13">
        <v>767158</v>
      </c>
      <c r="D26" s="13">
        <v>0</v>
      </c>
      <c r="E26" s="13">
        <v>2148387</v>
      </c>
      <c r="F26" s="13">
        <v>2125729</v>
      </c>
      <c r="G26" s="13">
        <f t="shared" ref="G26:L26" si="27">G25</f>
        <v>5041274</v>
      </c>
      <c r="H26" s="23">
        <v>1185.7952956989247</v>
      </c>
      <c r="I26" s="23" t="s">
        <v>86</v>
      </c>
      <c r="J26" s="23">
        <v>3320.7594758064511</v>
      </c>
      <c r="K26" s="23">
        <v>3285.737029569892</v>
      </c>
      <c r="L26" s="23">
        <f t="shared" si="27"/>
        <v>7792.2918010752683</v>
      </c>
    </row>
    <row r="27" spans="1:12" s="15" customFormat="1">
      <c r="A27" s="12">
        <v>10</v>
      </c>
      <c r="B27" s="34" t="s">
        <v>18</v>
      </c>
      <c r="C27" s="8">
        <v>0</v>
      </c>
      <c r="D27" s="8">
        <v>0</v>
      </c>
      <c r="E27" s="8">
        <v>2534364</v>
      </c>
      <c r="F27" s="8">
        <v>773609</v>
      </c>
      <c r="G27" s="8">
        <f t="shared" ref="G27" si="28">SUM(C27:F27)</f>
        <v>3307973</v>
      </c>
      <c r="H27" s="9" t="s">
        <v>86</v>
      </c>
      <c r="I27" s="9" t="s">
        <v>86</v>
      </c>
      <c r="J27" s="9">
        <v>3917.3637096774191</v>
      </c>
      <c r="K27" s="9">
        <v>1195.7665994623655</v>
      </c>
      <c r="L27" s="9">
        <f t="shared" ref="L27" si="29">SUM(H27:K27)</f>
        <v>5113.1303091397849</v>
      </c>
    </row>
    <row r="28" spans="1:12" s="15" customFormat="1">
      <c r="A28" s="33"/>
      <c r="B28" s="33" t="s">
        <v>96</v>
      </c>
      <c r="C28" s="13">
        <v>0</v>
      </c>
      <c r="D28" s="13">
        <v>0</v>
      </c>
      <c r="E28" s="13">
        <v>2534364</v>
      </c>
      <c r="F28" s="13">
        <v>773609</v>
      </c>
      <c r="G28" s="13">
        <f t="shared" ref="G28:L28" si="30">G27</f>
        <v>3307973</v>
      </c>
      <c r="H28" s="23" t="s">
        <v>86</v>
      </c>
      <c r="I28" s="23" t="s">
        <v>86</v>
      </c>
      <c r="J28" s="23">
        <v>3917.3637096774191</v>
      </c>
      <c r="K28" s="23">
        <v>1195.7665994623655</v>
      </c>
      <c r="L28" s="23">
        <f t="shared" si="30"/>
        <v>5113.1303091397849</v>
      </c>
    </row>
    <row r="29" spans="1:12" s="15" customFormat="1" ht="15.75" customHeight="1">
      <c r="A29" s="12">
        <v>11</v>
      </c>
      <c r="B29" s="34" t="s">
        <v>19</v>
      </c>
      <c r="C29" s="8">
        <v>4702159</v>
      </c>
      <c r="D29" s="8">
        <v>614256</v>
      </c>
      <c r="E29" s="8">
        <v>3847074</v>
      </c>
      <c r="F29" s="8">
        <v>1573778</v>
      </c>
      <c r="G29" s="8">
        <f t="shared" ref="G29" si="31">SUM(C29:F29)</f>
        <v>10737267</v>
      </c>
      <c r="H29" s="9">
        <v>7268.1221102150539</v>
      </c>
      <c r="I29" s="9">
        <v>949.45483870967735</v>
      </c>
      <c r="J29" s="9">
        <v>5946.4181451612903</v>
      </c>
      <c r="K29" s="9">
        <v>2432.5869623655913</v>
      </c>
      <c r="L29" s="9">
        <f t="shared" ref="L29" si="32">SUM(H29:K29)</f>
        <v>16596.582056451614</v>
      </c>
    </row>
    <row r="30" spans="1:12" s="15" customFormat="1">
      <c r="A30" s="33"/>
      <c r="B30" s="33" t="s">
        <v>40</v>
      </c>
      <c r="C30" s="13">
        <v>4702159</v>
      </c>
      <c r="D30" s="13">
        <v>614256</v>
      </c>
      <c r="E30" s="13">
        <v>3847074</v>
      </c>
      <c r="F30" s="13">
        <v>1573778</v>
      </c>
      <c r="G30" s="13">
        <f t="shared" ref="G30:L30" si="33">G29</f>
        <v>10737267</v>
      </c>
      <c r="H30" s="23">
        <v>7268.1221102150539</v>
      </c>
      <c r="I30" s="23">
        <v>949.45483870967735</v>
      </c>
      <c r="J30" s="23">
        <v>5946.4181451612903</v>
      </c>
      <c r="K30" s="23">
        <v>2432.5869623655913</v>
      </c>
      <c r="L30" s="23">
        <f t="shared" si="33"/>
        <v>16596.582056451614</v>
      </c>
    </row>
    <row r="31" spans="1:12" s="15" customFormat="1">
      <c r="A31" s="12">
        <v>12</v>
      </c>
      <c r="B31" s="34" t="s">
        <v>20</v>
      </c>
      <c r="C31" s="8">
        <v>0</v>
      </c>
      <c r="D31" s="8">
        <v>24068</v>
      </c>
      <c r="E31" s="8">
        <v>1133626</v>
      </c>
      <c r="F31" s="8">
        <v>1630637</v>
      </c>
      <c r="G31" s="8">
        <f t="shared" ref="G31" si="34">SUM(C31:F31)</f>
        <v>2788331</v>
      </c>
      <c r="H31" s="9" t="s">
        <v>86</v>
      </c>
      <c r="I31" s="9">
        <v>37.201881720430109</v>
      </c>
      <c r="J31" s="9">
        <v>1752.2444892473118</v>
      </c>
      <c r="K31" s="9">
        <v>2520.4738575268816</v>
      </c>
      <c r="L31" s="9">
        <f t="shared" ref="L31" si="35">SUM(H31:K31)</f>
        <v>4309.9202284946232</v>
      </c>
    </row>
    <row r="32" spans="1:12" s="15" customFormat="1">
      <c r="A32" s="33"/>
      <c r="B32" s="33" t="s">
        <v>97</v>
      </c>
      <c r="C32" s="13">
        <v>0</v>
      </c>
      <c r="D32" s="13">
        <v>24068</v>
      </c>
      <c r="E32" s="13">
        <v>1133626</v>
      </c>
      <c r="F32" s="13">
        <v>1630637</v>
      </c>
      <c r="G32" s="13">
        <f t="shared" ref="G32:L32" si="36">G31</f>
        <v>2788331</v>
      </c>
      <c r="H32" s="23" t="s">
        <v>86</v>
      </c>
      <c r="I32" s="23">
        <v>37.201881720430109</v>
      </c>
      <c r="J32" s="23">
        <v>1752.2444892473118</v>
      </c>
      <c r="K32" s="23">
        <v>2520.4738575268816</v>
      </c>
      <c r="L32" s="23">
        <f t="shared" si="36"/>
        <v>4309.9202284946232</v>
      </c>
    </row>
    <row r="33" spans="1:12" s="15" customFormat="1">
      <c r="A33" s="12">
        <v>13</v>
      </c>
      <c r="B33" s="34" t="s">
        <v>21</v>
      </c>
      <c r="C33" s="8">
        <v>23079832</v>
      </c>
      <c r="D33" s="8">
        <v>1179923</v>
      </c>
      <c r="E33" s="8">
        <v>19346944</v>
      </c>
      <c r="F33" s="8">
        <v>4710516</v>
      </c>
      <c r="G33" s="8">
        <f t="shared" ref="G33" si="37">SUM(C33:F33)</f>
        <v>48317215</v>
      </c>
      <c r="H33" s="9">
        <v>35674.471505376343</v>
      </c>
      <c r="I33" s="9">
        <v>1823.8057123655913</v>
      </c>
      <c r="J33" s="9">
        <v>29904.550537634408</v>
      </c>
      <c r="K33" s="9">
        <v>7281.0395161290317</v>
      </c>
      <c r="L33" s="9">
        <f t="shared" ref="L33" si="38">SUM(H33:K33)</f>
        <v>74683.867271505384</v>
      </c>
    </row>
    <row r="34" spans="1:12" s="15" customFormat="1">
      <c r="A34" s="14"/>
      <c r="B34" s="14" t="s">
        <v>98</v>
      </c>
      <c r="C34" s="13">
        <v>23079832</v>
      </c>
      <c r="D34" s="13">
        <v>1179923</v>
      </c>
      <c r="E34" s="13">
        <v>19346944</v>
      </c>
      <c r="F34" s="13">
        <v>4710516</v>
      </c>
      <c r="G34" s="13">
        <f t="shared" ref="G34:L34" si="39">G33</f>
        <v>48317215</v>
      </c>
      <c r="H34" s="23">
        <v>35674.471505376343</v>
      </c>
      <c r="I34" s="23">
        <v>1823.8057123655913</v>
      </c>
      <c r="J34" s="23">
        <v>29904.550537634408</v>
      </c>
      <c r="K34" s="23">
        <v>7281.0395161290317</v>
      </c>
      <c r="L34" s="23">
        <f t="shared" si="39"/>
        <v>74683.867271505384</v>
      </c>
    </row>
    <row r="35" spans="1:12" s="15" customFormat="1">
      <c r="A35" s="12">
        <v>14</v>
      </c>
      <c r="B35" s="34" t="s">
        <v>22</v>
      </c>
      <c r="C35" s="8">
        <v>0</v>
      </c>
      <c r="D35" s="8">
        <v>0</v>
      </c>
      <c r="E35" s="8">
        <v>432934</v>
      </c>
      <c r="F35" s="8">
        <v>205337</v>
      </c>
      <c r="G35" s="8">
        <f t="shared" ref="G35" si="40">SUM(C35:F35)</f>
        <v>638271</v>
      </c>
      <c r="H35" s="9" t="s">
        <v>86</v>
      </c>
      <c r="I35" s="9" t="s">
        <v>86</v>
      </c>
      <c r="J35" s="9">
        <v>669.18561827956978</v>
      </c>
      <c r="K35" s="9">
        <v>317.38918010752684</v>
      </c>
      <c r="L35" s="9">
        <f t="shared" ref="L35" si="41">SUM(H35:K35)</f>
        <v>986.57479838709662</v>
      </c>
    </row>
    <row r="36" spans="1:12" s="15" customFormat="1" ht="14.25" customHeight="1">
      <c r="A36" s="14"/>
      <c r="B36" s="14" t="s">
        <v>84</v>
      </c>
      <c r="C36" s="13">
        <v>0</v>
      </c>
      <c r="D36" s="13">
        <v>0</v>
      </c>
      <c r="E36" s="13">
        <v>432934</v>
      </c>
      <c r="F36" s="13">
        <v>205337</v>
      </c>
      <c r="G36" s="13">
        <f t="shared" ref="G36:L36" si="42">G35</f>
        <v>638271</v>
      </c>
      <c r="H36" s="23" t="s">
        <v>86</v>
      </c>
      <c r="I36" s="23" t="s">
        <v>86</v>
      </c>
      <c r="J36" s="23">
        <v>669.18561827956978</v>
      </c>
      <c r="K36" s="23">
        <v>317.38918010752684</v>
      </c>
      <c r="L36" s="23">
        <f t="shared" si="42"/>
        <v>986.57479838709662</v>
      </c>
    </row>
    <row r="37" spans="1:12" s="15" customFormat="1" ht="14.25" customHeight="1">
      <c r="A37" s="12">
        <v>15</v>
      </c>
      <c r="B37" s="34" t="s">
        <v>23</v>
      </c>
      <c r="C37" s="8">
        <v>0</v>
      </c>
      <c r="D37" s="8">
        <v>236760</v>
      </c>
      <c r="E37" s="8">
        <v>1161319</v>
      </c>
      <c r="F37" s="8">
        <v>909055</v>
      </c>
      <c r="G37" s="8">
        <f t="shared" ref="G37" si="43">SUM(C37:F37)</f>
        <v>2307134</v>
      </c>
      <c r="H37" s="9" t="s">
        <v>86</v>
      </c>
      <c r="I37" s="9">
        <v>365.95967741935482</v>
      </c>
      <c r="J37" s="9">
        <v>1795.0495295698922</v>
      </c>
      <c r="K37" s="9">
        <v>1405.1253360215053</v>
      </c>
      <c r="L37" s="9">
        <f t="shared" ref="L37" si="44">SUM(H37:K37)</f>
        <v>3566.1345430107522</v>
      </c>
    </row>
    <row r="38" spans="1:12" s="15" customFormat="1">
      <c r="A38" s="14"/>
      <c r="B38" s="14" t="s">
        <v>99</v>
      </c>
      <c r="C38" s="13">
        <v>0</v>
      </c>
      <c r="D38" s="13">
        <v>236760</v>
      </c>
      <c r="E38" s="13">
        <v>1161319</v>
      </c>
      <c r="F38" s="13">
        <v>909055</v>
      </c>
      <c r="G38" s="13">
        <f t="shared" ref="G38:L38" si="45">G37</f>
        <v>2307134</v>
      </c>
      <c r="H38" s="23" t="s">
        <v>86</v>
      </c>
      <c r="I38" s="23">
        <v>365.95967741935482</v>
      </c>
      <c r="J38" s="23">
        <v>1795.0495295698922</v>
      </c>
      <c r="K38" s="23">
        <v>1405.1253360215053</v>
      </c>
      <c r="L38" s="23">
        <f t="shared" si="45"/>
        <v>3566.1345430107522</v>
      </c>
    </row>
    <row r="39" spans="1:12" s="15" customFormat="1">
      <c r="A39" s="12">
        <v>16</v>
      </c>
      <c r="B39" s="34" t="s">
        <v>24</v>
      </c>
      <c r="C39" s="8">
        <v>0</v>
      </c>
      <c r="D39" s="8">
        <v>0</v>
      </c>
      <c r="E39" s="8">
        <v>2714077</v>
      </c>
      <c r="F39" s="8">
        <v>788688</v>
      </c>
      <c r="G39" s="8">
        <f t="shared" ref="G39" si="46">SUM(C39:F39)</f>
        <v>3502765</v>
      </c>
      <c r="H39" s="9" t="s">
        <v>86</v>
      </c>
      <c r="I39" s="9" t="s">
        <v>86</v>
      </c>
      <c r="J39" s="9">
        <v>4195.1459005376346</v>
      </c>
      <c r="K39" s="9">
        <v>1219.074193548387</v>
      </c>
      <c r="L39" s="9">
        <f t="shared" ref="L39" si="47">SUM(H39:K39)</f>
        <v>5414.2200940860221</v>
      </c>
    </row>
    <row r="40" spans="1:12" s="15" customFormat="1">
      <c r="A40" s="14"/>
      <c r="B40" s="14" t="s">
        <v>100</v>
      </c>
      <c r="C40" s="13">
        <v>0</v>
      </c>
      <c r="D40" s="13">
        <v>0</v>
      </c>
      <c r="E40" s="13">
        <v>2714077</v>
      </c>
      <c r="F40" s="13">
        <v>788688</v>
      </c>
      <c r="G40" s="13">
        <f t="shared" ref="G40:L40" si="48">G39</f>
        <v>3502765</v>
      </c>
      <c r="H40" s="23" t="s">
        <v>86</v>
      </c>
      <c r="I40" s="23" t="s">
        <v>86</v>
      </c>
      <c r="J40" s="23">
        <v>4195.1459005376346</v>
      </c>
      <c r="K40" s="23">
        <v>1219.074193548387</v>
      </c>
      <c r="L40" s="23">
        <f t="shared" si="48"/>
        <v>5414.2200940860221</v>
      </c>
    </row>
    <row r="41" spans="1:12" s="15" customFormat="1">
      <c r="A41" s="25">
        <v>17</v>
      </c>
      <c r="B41" s="26" t="s">
        <v>25</v>
      </c>
      <c r="C41" s="8">
        <v>0</v>
      </c>
      <c r="D41" s="8">
        <v>0</v>
      </c>
      <c r="E41" s="8">
        <v>167243</v>
      </c>
      <c r="F41" s="8">
        <v>413222</v>
      </c>
      <c r="G41" s="8">
        <f t="shared" ref="G41" si="49">SUM(C41:F41)</f>
        <v>580465</v>
      </c>
      <c r="H41" s="9" t="s">
        <v>86</v>
      </c>
      <c r="I41" s="9" t="s">
        <v>86</v>
      </c>
      <c r="J41" s="9">
        <v>258.50732526881717</v>
      </c>
      <c r="K41" s="9">
        <v>638.71680107526879</v>
      </c>
      <c r="L41" s="9">
        <f t="shared" ref="L41" si="50">SUM(H41:K41)</f>
        <v>897.22412634408602</v>
      </c>
    </row>
    <row r="42" spans="1:12" s="15" customFormat="1">
      <c r="A42" s="14"/>
      <c r="B42" s="14" t="s">
        <v>101</v>
      </c>
      <c r="C42" s="13">
        <v>0</v>
      </c>
      <c r="D42" s="13">
        <v>0</v>
      </c>
      <c r="E42" s="13">
        <v>167243</v>
      </c>
      <c r="F42" s="13">
        <v>413222</v>
      </c>
      <c r="G42" s="13">
        <f t="shared" ref="G42:L42" si="51">G41</f>
        <v>580465</v>
      </c>
      <c r="H42" s="23" t="s">
        <v>86</v>
      </c>
      <c r="I42" s="23" t="s">
        <v>86</v>
      </c>
      <c r="J42" s="23">
        <v>258.50732526881717</v>
      </c>
      <c r="K42" s="23">
        <v>638.71680107526879</v>
      </c>
      <c r="L42" s="23">
        <f t="shared" si="51"/>
        <v>897.22412634408602</v>
      </c>
    </row>
    <row r="43" spans="1:12" s="15" customFormat="1">
      <c r="A43" s="12">
        <v>18</v>
      </c>
      <c r="B43" s="34" t="s">
        <v>26</v>
      </c>
      <c r="C43" s="8">
        <v>0</v>
      </c>
      <c r="D43" s="8">
        <v>0</v>
      </c>
      <c r="E43" s="8">
        <v>533486</v>
      </c>
      <c r="F43" s="8">
        <v>410083</v>
      </c>
      <c r="G43" s="8">
        <f t="shared" ref="G43" si="52">SUM(C43:F43)</f>
        <v>943569</v>
      </c>
      <c r="H43" s="9" t="s">
        <v>86</v>
      </c>
      <c r="I43" s="9" t="s">
        <v>86</v>
      </c>
      <c r="J43" s="9">
        <v>824.60873655913963</v>
      </c>
      <c r="K43" s="9">
        <v>633.86485215053756</v>
      </c>
      <c r="L43" s="9">
        <f t="shared" ref="L43" si="53">SUM(H43:K43)</f>
        <v>1458.4735887096772</v>
      </c>
    </row>
    <row r="44" spans="1:12" s="15" customFormat="1">
      <c r="A44" s="14"/>
      <c r="B44" s="33" t="s">
        <v>102</v>
      </c>
      <c r="C44" s="13">
        <v>0</v>
      </c>
      <c r="D44" s="13">
        <v>0</v>
      </c>
      <c r="E44" s="13">
        <v>533486</v>
      </c>
      <c r="F44" s="13">
        <v>410083</v>
      </c>
      <c r="G44" s="13">
        <f t="shared" ref="G44:L44" si="54">G43</f>
        <v>943569</v>
      </c>
      <c r="H44" s="23" t="s">
        <v>86</v>
      </c>
      <c r="I44" s="23" t="s">
        <v>86</v>
      </c>
      <c r="J44" s="23">
        <v>824.60873655913963</v>
      </c>
      <c r="K44" s="23">
        <v>633.86485215053756</v>
      </c>
      <c r="L44" s="23">
        <f t="shared" si="54"/>
        <v>1458.4735887096772</v>
      </c>
    </row>
    <row r="45" spans="1:12" s="15" customFormat="1" ht="14.25" customHeight="1">
      <c r="A45" s="12">
        <v>19</v>
      </c>
      <c r="B45" s="34" t="s">
        <v>27</v>
      </c>
      <c r="C45" s="8">
        <v>0</v>
      </c>
      <c r="D45" s="8">
        <v>0</v>
      </c>
      <c r="E45" s="8">
        <v>747205</v>
      </c>
      <c r="F45" s="8">
        <v>853546</v>
      </c>
      <c r="G45" s="8">
        <f t="shared" ref="G45" si="55">SUM(C45:F45)</f>
        <v>1600751</v>
      </c>
      <c r="H45" s="9" t="s">
        <v>86</v>
      </c>
      <c r="I45" s="9" t="s">
        <v>86</v>
      </c>
      <c r="J45" s="9">
        <v>1154.9539650537633</v>
      </c>
      <c r="K45" s="9">
        <v>1319.325134408602</v>
      </c>
      <c r="L45" s="9">
        <f t="shared" ref="L45" si="56">SUM(H45:K45)</f>
        <v>2474.2790994623656</v>
      </c>
    </row>
    <row r="46" spans="1:12" s="15" customFormat="1">
      <c r="A46" s="14"/>
      <c r="B46" s="14" t="s">
        <v>103</v>
      </c>
      <c r="C46" s="13">
        <v>0</v>
      </c>
      <c r="D46" s="13">
        <v>0</v>
      </c>
      <c r="E46" s="13">
        <v>747205</v>
      </c>
      <c r="F46" s="13">
        <v>853546</v>
      </c>
      <c r="G46" s="13">
        <f t="shared" ref="G46:L46" si="57">G45</f>
        <v>1600751</v>
      </c>
      <c r="H46" s="23" t="s">
        <v>86</v>
      </c>
      <c r="I46" s="23" t="s">
        <v>86</v>
      </c>
      <c r="J46" s="23">
        <v>1154.9539650537633</v>
      </c>
      <c r="K46" s="23">
        <v>1319.325134408602</v>
      </c>
      <c r="L46" s="23">
        <f t="shared" si="57"/>
        <v>2474.2790994623656</v>
      </c>
    </row>
    <row r="47" spans="1:12" s="15" customFormat="1">
      <c r="A47" s="12">
        <v>20</v>
      </c>
      <c r="B47" s="34" t="s">
        <v>28</v>
      </c>
      <c r="C47" s="8">
        <v>13330</v>
      </c>
      <c r="D47" s="8">
        <v>0</v>
      </c>
      <c r="E47" s="8">
        <v>4221195</v>
      </c>
      <c r="F47" s="8">
        <v>5346050</v>
      </c>
      <c r="G47" s="8">
        <f t="shared" ref="G47" si="58">SUM(C47:F47)</f>
        <v>9580575</v>
      </c>
      <c r="H47" s="9">
        <v>20.604166666666668</v>
      </c>
      <c r="I47" s="9" t="s">
        <v>86</v>
      </c>
      <c r="J47" s="9">
        <v>6524.6965725806449</v>
      </c>
      <c r="K47" s="9">
        <v>8263.3837365591389</v>
      </c>
      <c r="L47" s="9">
        <f t="shared" ref="L47" si="59">SUM(H47:K47)</f>
        <v>14808.684475806451</v>
      </c>
    </row>
    <row r="48" spans="1:12" s="15" customFormat="1">
      <c r="A48" s="14"/>
      <c r="B48" s="14" t="s">
        <v>104</v>
      </c>
      <c r="C48" s="13">
        <v>13330</v>
      </c>
      <c r="D48" s="13">
        <v>0</v>
      </c>
      <c r="E48" s="13">
        <v>4221195</v>
      </c>
      <c r="F48" s="13">
        <v>5346050</v>
      </c>
      <c r="G48" s="13">
        <f t="shared" ref="G48:L48" si="60">G47</f>
        <v>9580575</v>
      </c>
      <c r="H48" s="23">
        <v>20.604166666666668</v>
      </c>
      <c r="I48" s="23" t="s">
        <v>86</v>
      </c>
      <c r="J48" s="23">
        <v>6524.6965725806449</v>
      </c>
      <c r="K48" s="23">
        <v>8263.3837365591389</v>
      </c>
      <c r="L48" s="23">
        <f t="shared" si="60"/>
        <v>14808.684475806451</v>
      </c>
    </row>
    <row r="49" spans="1:16" s="15" customFormat="1">
      <c r="A49" s="12">
        <v>21</v>
      </c>
      <c r="B49" s="34" t="s">
        <v>29</v>
      </c>
      <c r="C49" s="8">
        <v>190393</v>
      </c>
      <c r="D49" s="8">
        <v>6529</v>
      </c>
      <c r="E49" s="8">
        <v>678596</v>
      </c>
      <c r="F49" s="8">
        <v>798399</v>
      </c>
      <c r="G49" s="8">
        <f t="shared" ref="G49" si="61">SUM(C49:F49)</f>
        <v>1673917</v>
      </c>
      <c r="H49" s="9">
        <v>294.29025537634408</v>
      </c>
      <c r="I49" s="9">
        <v>10.091868279569892</v>
      </c>
      <c r="J49" s="9">
        <v>1048.9051075268817</v>
      </c>
      <c r="K49" s="9">
        <v>1234.0844758064516</v>
      </c>
      <c r="L49" s="9">
        <f t="shared" ref="L49" si="62">SUM(H49:K49)</f>
        <v>2587.3717069892473</v>
      </c>
    </row>
    <row r="50" spans="1:16" s="15" customFormat="1">
      <c r="A50" s="14"/>
      <c r="B50" s="14" t="s">
        <v>105</v>
      </c>
      <c r="C50" s="13">
        <v>190393</v>
      </c>
      <c r="D50" s="13">
        <v>6529</v>
      </c>
      <c r="E50" s="13">
        <v>678596</v>
      </c>
      <c r="F50" s="13">
        <v>798399</v>
      </c>
      <c r="G50" s="13">
        <f t="shared" ref="G50:L50" si="63">G49</f>
        <v>1673917</v>
      </c>
      <c r="H50" s="23">
        <v>294.29025537634408</v>
      </c>
      <c r="I50" s="23">
        <v>10.091868279569892</v>
      </c>
      <c r="J50" s="23">
        <v>1048.9051075268817</v>
      </c>
      <c r="K50" s="23">
        <v>1234.0844758064516</v>
      </c>
      <c r="L50" s="23">
        <f t="shared" si="63"/>
        <v>2587.3717069892473</v>
      </c>
    </row>
    <row r="51" spans="1:16" s="15" customFormat="1">
      <c r="A51" s="12">
        <v>22</v>
      </c>
      <c r="B51" s="34" t="s">
        <v>30</v>
      </c>
      <c r="C51" s="8">
        <v>29921</v>
      </c>
      <c r="D51" s="8">
        <v>0</v>
      </c>
      <c r="E51" s="8">
        <v>12202093</v>
      </c>
      <c r="F51" s="8">
        <v>5149888</v>
      </c>
      <c r="G51" s="8">
        <f t="shared" ref="G51" si="64">SUM(C51:F51)</f>
        <v>17381902</v>
      </c>
      <c r="H51" s="9">
        <v>46.248857526881721</v>
      </c>
      <c r="I51" s="9" t="s">
        <v>86</v>
      </c>
      <c r="J51" s="9">
        <v>18860.762029569891</v>
      </c>
      <c r="K51" s="9">
        <v>7960.1763440860213</v>
      </c>
      <c r="L51" s="9">
        <f t="shared" ref="L51" si="65">SUM(H51:K51)</f>
        <v>26867.187231182797</v>
      </c>
    </row>
    <row r="52" spans="1:16" s="15" customFormat="1" ht="15.75" customHeight="1">
      <c r="A52" s="14"/>
      <c r="B52" s="14" t="s">
        <v>106</v>
      </c>
      <c r="C52" s="13">
        <v>29921</v>
      </c>
      <c r="D52" s="13">
        <v>0</v>
      </c>
      <c r="E52" s="13">
        <v>12202093</v>
      </c>
      <c r="F52" s="13">
        <v>5149888</v>
      </c>
      <c r="G52" s="13">
        <f t="shared" ref="G52:L52" si="66">G51</f>
        <v>17381902</v>
      </c>
      <c r="H52" s="23">
        <v>46.248857526881721</v>
      </c>
      <c r="I52" s="23" t="s">
        <v>86</v>
      </c>
      <c r="J52" s="23">
        <v>18860.762029569891</v>
      </c>
      <c r="K52" s="23">
        <v>7960.1763440860213</v>
      </c>
      <c r="L52" s="23">
        <f t="shared" si="66"/>
        <v>26867.187231182797</v>
      </c>
    </row>
    <row r="53" spans="1:16" s="15" customFormat="1">
      <c r="A53" s="12">
        <v>23</v>
      </c>
      <c r="B53" s="34" t="s">
        <v>31</v>
      </c>
      <c r="C53" s="8">
        <v>0</v>
      </c>
      <c r="D53" s="8">
        <v>498491</v>
      </c>
      <c r="E53" s="8">
        <v>1166546</v>
      </c>
      <c r="F53" s="8">
        <v>850979</v>
      </c>
      <c r="G53" s="8">
        <f t="shared" ref="G53" si="67">SUM(C53:F53)</f>
        <v>2516016</v>
      </c>
      <c r="H53" s="9" t="s">
        <v>86</v>
      </c>
      <c r="I53" s="9">
        <v>770.51700268817194</v>
      </c>
      <c r="J53" s="9">
        <v>1803.1288978494622</v>
      </c>
      <c r="K53" s="9">
        <v>1315.3573252688172</v>
      </c>
      <c r="L53" s="9">
        <f t="shared" ref="L53" si="68">SUM(H53:K53)</f>
        <v>3889.0032258064512</v>
      </c>
      <c r="M53" s="35"/>
    </row>
    <row r="54" spans="1:16" s="35" customFormat="1" ht="16.5" customHeight="1">
      <c r="A54" s="14"/>
      <c r="B54" s="14" t="s">
        <v>107</v>
      </c>
      <c r="C54" s="13">
        <v>0</v>
      </c>
      <c r="D54" s="13">
        <v>498491</v>
      </c>
      <c r="E54" s="13">
        <v>1166546</v>
      </c>
      <c r="F54" s="13">
        <v>850979</v>
      </c>
      <c r="G54" s="13">
        <f t="shared" ref="G54:L54" si="69">G53</f>
        <v>2516016</v>
      </c>
      <c r="H54" s="23" t="s">
        <v>86</v>
      </c>
      <c r="I54" s="23">
        <v>770.51700268817194</v>
      </c>
      <c r="J54" s="23">
        <v>1803.1288978494622</v>
      </c>
      <c r="K54" s="23">
        <v>1315.3573252688172</v>
      </c>
      <c r="L54" s="23">
        <f t="shared" si="69"/>
        <v>3889.0032258064512</v>
      </c>
      <c r="M54" s="15"/>
      <c r="P54" s="36"/>
    </row>
    <row r="55" spans="1:16" s="15" customFormat="1">
      <c r="A55" s="10">
        <v>24</v>
      </c>
      <c r="B55" s="11" t="s">
        <v>32</v>
      </c>
      <c r="C55" s="8">
        <v>27702</v>
      </c>
      <c r="D55" s="8">
        <v>0</v>
      </c>
      <c r="E55" s="8">
        <v>2395498</v>
      </c>
      <c r="F55" s="8">
        <v>877200</v>
      </c>
      <c r="G55" s="8">
        <f t="shared" ref="G55" si="70">SUM(C55:F55)</f>
        <v>3300400</v>
      </c>
      <c r="H55" s="9">
        <v>42.81895161290322</v>
      </c>
      <c r="I55" s="9" t="s">
        <v>86</v>
      </c>
      <c r="J55" s="9">
        <v>3702.7186827956984</v>
      </c>
      <c r="K55" s="9">
        <v>1355.8870967741934</v>
      </c>
      <c r="L55" s="9">
        <f t="shared" ref="L55" si="71">SUM(H55:K55)</f>
        <v>5101.4247311827949</v>
      </c>
    </row>
    <row r="56" spans="1:16" s="15" customFormat="1">
      <c r="A56" s="14"/>
      <c r="B56" s="14" t="s">
        <v>108</v>
      </c>
      <c r="C56" s="13">
        <v>27702</v>
      </c>
      <c r="D56" s="13">
        <v>0</v>
      </c>
      <c r="E56" s="13">
        <v>2395498</v>
      </c>
      <c r="F56" s="13">
        <v>877200</v>
      </c>
      <c r="G56" s="13">
        <f t="shared" ref="G56:L56" si="72">G55</f>
        <v>3300400</v>
      </c>
      <c r="H56" s="23">
        <v>42.81895161290322</v>
      </c>
      <c r="I56" s="23" t="s">
        <v>86</v>
      </c>
      <c r="J56" s="23">
        <v>3702.7186827956984</v>
      </c>
      <c r="K56" s="23">
        <v>1355.8870967741934</v>
      </c>
      <c r="L56" s="23">
        <f t="shared" si="72"/>
        <v>5101.4247311827949</v>
      </c>
    </row>
    <row r="57" spans="1:16" s="15" customFormat="1">
      <c r="A57" s="12">
        <v>25</v>
      </c>
      <c r="B57" s="34" t="s">
        <v>33</v>
      </c>
      <c r="C57" s="8">
        <v>784845</v>
      </c>
      <c r="D57" s="8">
        <v>8175</v>
      </c>
      <c r="E57" s="8">
        <v>530592</v>
      </c>
      <c r="F57" s="8">
        <v>659944</v>
      </c>
      <c r="G57" s="8">
        <f t="shared" ref="G57" si="73">SUM(C57:F57)</f>
        <v>1983556</v>
      </c>
      <c r="H57" s="9">
        <v>1213.1340725806451</v>
      </c>
      <c r="I57" s="9">
        <v>12.636088709677418</v>
      </c>
      <c r="J57" s="9">
        <v>820.13548387096762</v>
      </c>
      <c r="K57" s="9">
        <v>1020.0747311827956</v>
      </c>
      <c r="L57" s="9">
        <f t="shared" ref="L57" si="74">SUM(H57:K57)</f>
        <v>3065.9803763440859</v>
      </c>
    </row>
    <row r="58" spans="1:16" s="15" customFormat="1">
      <c r="A58" s="14"/>
      <c r="B58" s="14" t="s">
        <v>109</v>
      </c>
      <c r="C58" s="13">
        <v>784845</v>
      </c>
      <c r="D58" s="13">
        <v>8175</v>
      </c>
      <c r="E58" s="13">
        <v>530592</v>
      </c>
      <c r="F58" s="13">
        <v>659944</v>
      </c>
      <c r="G58" s="13">
        <f t="shared" ref="G58:L58" si="75">G57</f>
        <v>1983556</v>
      </c>
      <c r="H58" s="23">
        <v>1213.1340725806451</v>
      </c>
      <c r="I58" s="23">
        <v>12.636088709677418</v>
      </c>
      <c r="J58" s="23">
        <v>820.13548387096762</v>
      </c>
      <c r="K58" s="23">
        <v>1020.0747311827956</v>
      </c>
      <c r="L58" s="23">
        <f t="shared" si="75"/>
        <v>3065.9803763440859</v>
      </c>
    </row>
    <row r="59" spans="1:16" s="15" customFormat="1">
      <c r="A59" s="12">
        <v>26</v>
      </c>
      <c r="B59" s="34" t="s">
        <v>34</v>
      </c>
      <c r="C59" s="8">
        <v>10715</v>
      </c>
      <c r="D59" s="8">
        <v>0</v>
      </c>
      <c r="E59" s="8">
        <v>1394404</v>
      </c>
      <c r="F59" s="8">
        <v>1197713</v>
      </c>
      <c r="G59" s="8">
        <f t="shared" ref="G59" si="76">SUM(C59:F59)</f>
        <v>2602832</v>
      </c>
      <c r="H59" s="9">
        <v>16.562163978494624</v>
      </c>
      <c r="I59" s="9" t="s">
        <v>86</v>
      </c>
      <c r="J59" s="9">
        <v>2155.3287634408603</v>
      </c>
      <c r="K59" s="9">
        <v>1851.3036962365591</v>
      </c>
      <c r="L59" s="9">
        <f t="shared" ref="L59" si="77">SUM(H59:K59)</f>
        <v>4023.1946236559138</v>
      </c>
    </row>
    <row r="60" spans="1:16" s="15" customFormat="1">
      <c r="A60" s="14"/>
      <c r="B60" s="14" t="s">
        <v>71</v>
      </c>
      <c r="C60" s="13">
        <v>10715</v>
      </c>
      <c r="D60" s="13">
        <v>0</v>
      </c>
      <c r="E60" s="13">
        <v>1394404</v>
      </c>
      <c r="F60" s="13">
        <v>1197713</v>
      </c>
      <c r="G60" s="13">
        <f t="shared" ref="G60:L60" si="78">G59</f>
        <v>2602832</v>
      </c>
      <c r="H60" s="23">
        <v>16.562163978494624</v>
      </c>
      <c r="I60" s="23" t="s">
        <v>86</v>
      </c>
      <c r="J60" s="23">
        <v>2155.3287634408603</v>
      </c>
      <c r="K60" s="23">
        <v>1851.3036962365591</v>
      </c>
      <c r="L60" s="23">
        <f t="shared" si="78"/>
        <v>4023.1946236559138</v>
      </c>
    </row>
    <row r="61" spans="1:16" s="15" customFormat="1">
      <c r="A61" s="12">
        <v>27</v>
      </c>
      <c r="B61" s="34" t="s">
        <v>35</v>
      </c>
      <c r="C61" s="8">
        <v>255246</v>
      </c>
      <c r="D61" s="8">
        <v>0</v>
      </c>
      <c r="E61" s="8">
        <v>2427382</v>
      </c>
      <c r="F61" s="8">
        <v>1242668</v>
      </c>
      <c r="G61" s="8">
        <f t="shared" ref="G61" si="79">SUM(C61:F61)</f>
        <v>3925296</v>
      </c>
      <c r="H61" s="9">
        <v>394.53346774193545</v>
      </c>
      <c r="I61" s="9" t="s">
        <v>86</v>
      </c>
      <c r="J61" s="9">
        <v>3752.0017473118278</v>
      </c>
      <c r="K61" s="9">
        <v>1920.7905913978493</v>
      </c>
      <c r="L61" s="9">
        <f t="shared" ref="L61" si="80">SUM(H61:K61)</f>
        <v>6067.3258064516122</v>
      </c>
    </row>
    <row r="62" spans="1:16" s="15" customFormat="1" ht="14.25" customHeight="1">
      <c r="A62" s="14"/>
      <c r="B62" s="14" t="s">
        <v>110</v>
      </c>
      <c r="C62" s="13">
        <v>255246</v>
      </c>
      <c r="D62" s="13">
        <v>0</v>
      </c>
      <c r="E62" s="13">
        <v>2427382</v>
      </c>
      <c r="F62" s="13">
        <v>1242668</v>
      </c>
      <c r="G62" s="13">
        <f t="shared" ref="G62:L62" si="81">G61</f>
        <v>3925296</v>
      </c>
      <c r="H62" s="23">
        <v>394.53346774193545</v>
      </c>
      <c r="I62" s="23" t="s">
        <v>86</v>
      </c>
      <c r="J62" s="23">
        <v>3752.0017473118278</v>
      </c>
      <c r="K62" s="23">
        <v>1920.7905913978493</v>
      </c>
      <c r="L62" s="23">
        <f t="shared" si="81"/>
        <v>6067.3258064516122</v>
      </c>
    </row>
    <row r="63" spans="1:16" s="15" customFormat="1">
      <c r="A63" s="12">
        <v>28</v>
      </c>
      <c r="B63" s="34" t="s">
        <v>36</v>
      </c>
      <c r="C63" s="8">
        <v>820241</v>
      </c>
      <c r="D63" s="8">
        <v>0</v>
      </c>
      <c r="E63" s="8">
        <v>3156297</v>
      </c>
      <c r="F63" s="8">
        <v>944951</v>
      </c>
      <c r="G63" s="8">
        <f t="shared" ref="G63" si="82">SUM(C63:F63)</f>
        <v>4921489</v>
      </c>
      <c r="H63" s="9">
        <v>1267.84563172043</v>
      </c>
      <c r="I63" s="9" t="s">
        <v>86</v>
      </c>
      <c r="J63" s="9">
        <v>4878.6848790322583</v>
      </c>
      <c r="K63" s="9">
        <v>1460.6097446236558</v>
      </c>
      <c r="L63" s="9">
        <f t="shared" ref="L63" si="83">SUM(H63:K63)</f>
        <v>7607.1402553763437</v>
      </c>
    </row>
    <row r="64" spans="1:16" s="15" customFormat="1">
      <c r="A64" s="14"/>
      <c r="B64" s="14" t="s">
        <v>111</v>
      </c>
      <c r="C64" s="13">
        <v>820241</v>
      </c>
      <c r="D64" s="13">
        <v>0</v>
      </c>
      <c r="E64" s="13">
        <v>3156297</v>
      </c>
      <c r="F64" s="13">
        <v>944951</v>
      </c>
      <c r="G64" s="13">
        <f t="shared" ref="G64:L64" si="84">G63</f>
        <v>4921489</v>
      </c>
      <c r="H64" s="23">
        <v>1267.84563172043</v>
      </c>
      <c r="I64" s="23" t="s">
        <v>86</v>
      </c>
      <c r="J64" s="23">
        <v>4878.6848790322583</v>
      </c>
      <c r="K64" s="23">
        <v>1460.6097446236558</v>
      </c>
      <c r="L64" s="23">
        <f t="shared" si="84"/>
        <v>7607.1402553763437</v>
      </c>
    </row>
    <row r="65" spans="1:12" s="15" customFormat="1">
      <c r="A65" s="12">
        <v>29</v>
      </c>
      <c r="B65" s="34" t="s">
        <v>37</v>
      </c>
      <c r="C65" s="8">
        <v>500712</v>
      </c>
      <c r="D65" s="8">
        <v>0</v>
      </c>
      <c r="E65" s="8">
        <v>1027016</v>
      </c>
      <c r="F65" s="8">
        <v>754324</v>
      </c>
      <c r="G65" s="8">
        <f t="shared" ref="G65" si="85">SUM(C65:F65)</f>
        <v>2282052</v>
      </c>
      <c r="H65" s="9">
        <v>773.94999999999993</v>
      </c>
      <c r="I65" s="9" t="s">
        <v>86</v>
      </c>
      <c r="J65" s="9">
        <v>1587.4575268817205</v>
      </c>
      <c r="K65" s="9">
        <v>1165.9577956989247</v>
      </c>
      <c r="L65" s="9">
        <f t="shared" ref="L65" si="86">SUM(H65:K65)</f>
        <v>3527.3653225806452</v>
      </c>
    </row>
    <row r="66" spans="1:12" s="15" customFormat="1" ht="15" customHeight="1">
      <c r="A66" s="14"/>
      <c r="B66" s="14" t="s">
        <v>112</v>
      </c>
      <c r="C66" s="13">
        <v>500712</v>
      </c>
      <c r="D66" s="13">
        <v>0</v>
      </c>
      <c r="E66" s="13">
        <v>1027016</v>
      </c>
      <c r="F66" s="13">
        <v>754324</v>
      </c>
      <c r="G66" s="13">
        <f t="shared" ref="G66:L66" si="87">G65</f>
        <v>2282052</v>
      </c>
      <c r="H66" s="23">
        <v>773.94999999999993</v>
      </c>
      <c r="I66" s="23" t="s">
        <v>86</v>
      </c>
      <c r="J66" s="23">
        <v>1587.4575268817205</v>
      </c>
      <c r="K66" s="23">
        <v>1165.9577956989247</v>
      </c>
      <c r="L66" s="23">
        <f t="shared" si="87"/>
        <v>3527.3653225806452</v>
      </c>
    </row>
    <row r="67" spans="1:12" s="15" customFormat="1" ht="15" customHeight="1">
      <c r="A67" s="12">
        <v>30</v>
      </c>
      <c r="B67" s="34" t="s">
        <v>38</v>
      </c>
      <c r="C67" s="8">
        <v>812214</v>
      </c>
      <c r="D67" s="8">
        <v>0</v>
      </c>
      <c r="E67" s="8">
        <v>1176523</v>
      </c>
      <c r="F67" s="8">
        <v>623535</v>
      </c>
      <c r="G67" s="8">
        <f t="shared" ref="G67" si="88">SUM(C67:F67)</f>
        <v>2612272</v>
      </c>
      <c r="H67" s="9">
        <v>1255.4383064516128</v>
      </c>
      <c r="I67" s="9" t="s">
        <v>86</v>
      </c>
      <c r="J67" s="9">
        <v>1818.5503360215052</v>
      </c>
      <c r="K67" s="9">
        <v>963.79737903225805</v>
      </c>
      <c r="L67" s="9">
        <f t="shared" ref="L67" si="89">SUM(H67:K67)</f>
        <v>4037.7860215053761</v>
      </c>
    </row>
    <row r="68" spans="1:12" s="15" customFormat="1" ht="15" customHeight="1">
      <c r="A68" s="14"/>
      <c r="B68" s="14" t="s">
        <v>113</v>
      </c>
      <c r="C68" s="13">
        <v>812214</v>
      </c>
      <c r="D68" s="13">
        <v>0</v>
      </c>
      <c r="E68" s="13">
        <v>1176523</v>
      </c>
      <c r="F68" s="13">
        <v>623535</v>
      </c>
      <c r="G68" s="13">
        <f t="shared" ref="G68:L68" si="90">G67</f>
        <v>2612272</v>
      </c>
      <c r="H68" s="23">
        <v>1255.4383064516128</v>
      </c>
      <c r="I68" s="23" t="s">
        <v>86</v>
      </c>
      <c r="J68" s="23">
        <v>1818.5503360215052</v>
      </c>
      <c r="K68" s="23">
        <v>963.79737903225805</v>
      </c>
      <c r="L68" s="23">
        <f t="shared" si="90"/>
        <v>4037.7860215053761</v>
      </c>
    </row>
    <row r="69" spans="1:12" s="15" customFormat="1" ht="15" customHeight="1">
      <c r="A69" s="12">
        <v>31</v>
      </c>
      <c r="B69" s="34" t="s">
        <v>39</v>
      </c>
      <c r="C69" s="8">
        <v>34975</v>
      </c>
      <c r="D69" s="8">
        <v>0</v>
      </c>
      <c r="E69" s="8">
        <v>3795339</v>
      </c>
      <c r="F69" s="8">
        <v>2066973</v>
      </c>
      <c r="G69" s="8">
        <f t="shared" ref="G69" si="91">SUM(C69:F69)</f>
        <v>5897287</v>
      </c>
      <c r="H69" s="9">
        <v>54.060819892473113</v>
      </c>
      <c r="I69" s="9" t="s">
        <v>86</v>
      </c>
      <c r="J69" s="9">
        <v>5866.4514112903216</v>
      </c>
      <c r="K69" s="9">
        <v>3194.9179435483866</v>
      </c>
      <c r="L69" s="9">
        <f t="shared" ref="L69" si="92">SUM(H69:K69)</f>
        <v>9115.4301747311802</v>
      </c>
    </row>
    <row r="70" spans="1:12" s="15" customFormat="1">
      <c r="A70" s="14"/>
      <c r="B70" s="14" t="s">
        <v>114</v>
      </c>
      <c r="C70" s="13">
        <v>34975</v>
      </c>
      <c r="D70" s="13">
        <v>0</v>
      </c>
      <c r="E70" s="13">
        <v>3795339</v>
      </c>
      <c r="F70" s="13">
        <v>2066973</v>
      </c>
      <c r="G70" s="13">
        <f t="shared" ref="G70:L70" si="93">G69</f>
        <v>5897287</v>
      </c>
      <c r="H70" s="23">
        <v>54.060819892473113</v>
      </c>
      <c r="I70" s="23" t="s">
        <v>86</v>
      </c>
      <c r="J70" s="23">
        <v>5866.4514112903216</v>
      </c>
      <c r="K70" s="23">
        <v>3194.9179435483866</v>
      </c>
      <c r="L70" s="23">
        <f t="shared" si="93"/>
        <v>9115.4301747311802</v>
      </c>
    </row>
    <row r="71" spans="1:12" s="15" customFormat="1">
      <c r="A71" s="12">
        <v>32</v>
      </c>
      <c r="B71" s="34" t="s">
        <v>153</v>
      </c>
      <c r="C71" s="8">
        <v>0</v>
      </c>
      <c r="D71" s="8">
        <v>0</v>
      </c>
      <c r="E71" s="8">
        <v>200680</v>
      </c>
      <c r="F71" s="8">
        <v>0</v>
      </c>
      <c r="G71" s="8">
        <f t="shared" ref="G71" si="94">SUM(C71:F71)</f>
        <v>200680</v>
      </c>
      <c r="H71" s="9" t="s">
        <v>86</v>
      </c>
      <c r="I71" s="9" t="s">
        <v>86</v>
      </c>
      <c r="J71" s="9">
        <v>310.19086021505376</v>
      </c>
      <c r="K71" s="9" t="s">
        <v>86</v>
      </c>
      <c r="L71" s="9">
        <f t="shared" ref="L71" si="95">SUM(H71:K71)</f>
        <v>310.19086021505376</v>
      </c>
    </row>
    <row r="72" spans="1:12" s="15" customFormat="1">
      <c r="A72" s="14"/>
      <c r="B72" s="14" t="s">
        <v>154</v>
      </c>
      <c r="C72" s="13">
        <v>0</v>
      </c>
      <c r="D72" s="13">
        <v>0</v>
      </c>
      <c r="E72" s="13">
        <v>200680</v>
      </c>
      <c r="F72" s="13">
        <v>0</v>
      </c>
      <c r="G72" s="13">
        <f t="shared" ref="G72:L72" si="96">G71</f>
        <v>200680</v>
      </c>
      <c r="H72" s="23" t="s">
        <v>86</v>
      </c>
      <c r="I72" s="23" t="s">
        <v>86</v>
      </c>
      <c r="J72" s="23">
        <v>310.19086021505376</v>
      </c>
      <c r="K72" s="23" t="s">
        <v>86</v>
      </c>
      <c r="L72" s="23">
        <f t="shared" si="96"/>
        <v>310.19086021505376</v>
      </c>
    </row>
    <row r="73" spans="1:12" s="15" customFormat="1">
      <c r="A73" s="12">
        <v>33</v>
      </c>
      <c r="B73" s="34" t="s">
        <v>41</v>
      </c>
      <c r="C73" s="8">
        <v>7814</v>
      </c>
      <c r="D73" s="8">
        <v>0</v>
      </c>
      <c r="E73" s="8">
        <v>880422</v>
      </c>
      <c r="F73" s="8">
        <v>740512</v>
      </c>
      <c r="G73" s="8">
        <f t="shared" ref="G73" si="97">SUM(C73:F73)</f>
        <v>1628748</v>
      </c>
      <c r="H73" s="9">
        <v>12.078091397849461</v>
      </c>
      <c r="I73" s="9" t="s">
        <v>86</v>
      </c>
      <c r="J73" s="9">
        <v>1360.8673387096771</v>
      </c>
      <c r="K73" s="9">
        <v>1144.6086021505375</v>
      </c>
      <c r="L73" s="9">
        <f t="shared" ref="L73" si="98">SUM(H73:K73)</f>
        <v>2517.5540322580641</v>
      </c>
    </row>
    <row r="74" spans="1:12" s="15" customFormat="1">
      <c r="A74" s="14"/>
      <c r="B74" s="14" t="s">
        <v>115</v>
      </c>
      <c r="C74" s="13">
        <v>7814</v>
      </c>
      <c r="D74" s="13">
        <v>0</v>
      </c>
      <c r="E74" s="13">
        <v>880422</v>
      </c>
      <c r="F74" s="13">
        <v>740512</v>
      </c>
      <c r="G74" s="13">
        <f t="shared" ref="G74:L74" si="99">G73</f>
        <v>1628748</v>
      </c>
      <c r="H74" s="23">
        <v>12.078091397849461</v>
      </c>
      <c r="I74" s="23" t="s">
        <v>86</v>
      </c>
      <c r="J74" s="23">
        <v>1360.8673387096771</v>
      </c>
      <c r="K74" s="23">
        <v>1144.6086021505375</v>
      </c>
      <c r="L74" s="23">
        <f t="shared" si="99"/>
        <v>2517.5540322580641</v>
      </c>
    </row>
    <row r="75" spans="1:12" s="15" customFormat="1">
      <c r="A75" s="10">
        <v>34</v>
      </c>
      <c r="B75" s="11" t="s">
        <v>43</v>
      </c>
      <c r="C75" s="8">
        <v>0</v>
      </c>
      <c r="D75" s="8">
        <v>0</v>
      </c>
      <c r="E75" s="8">
        <v>12125</v>
      </c>
      <c r="F75" s="8">
        <v>18035</v>
      </c>
      <c r="G75" s="8">
        <f t="shared" ref="G75" si="100">SUM(C75:F75)</f>
        <v>30160</v>
      </c>
      <c r="H75" s="9" t="s">
        <v>86</v>
      </c>
      <c r="I75" s="9" t="s">
        <v>86</v>
      </c>
      <c r="J75" s="9">
        <v>18.741599462365588</v>
      </c>
      <c r="K75" s="9">
        <v>27.87668010752688</v>
      </c>
      <c r="L75" s="9">
        <f t="shared" ref="L75" si="101">SUM(H75:K75)</f>
        <v>46.618279569892465</v>
      </c>
    </row>
    <row r="76" spans="1:12" s="15" customFormat="1">
      <c r="A76" s="14"/>
      <c r="B76" s="14" t="s">
        <v>116</v>
      </c>
      <c r="C76" s="13">
        <v>0</v>
      </c>
      <c r="D76" s="13">
        <v>0</v>
      </c>
      <c r="E76" s="13">
        <v>12125</v>
      </c>
      <c r="F76" s="13">
        <v>18035</v>
      </c>
      <c r="G76" s="13">
        <f t="shared" ref="G76:L76" si="102">G75</f>
        <v>30160</v>
      </c>
      <c r="H76" s="23" t="s">
        <v>86</v>
      </c>
      <c r="I76" s="23" t="s">
        <v>86</v>
      </c>
      <c r="J76" s="23">
        <v>18.741599462365588</v>
      </c>
      <c r="K76" s="23">
        <v>27.87668010752688</v>
      </c>
      <c r="L76" s="23">
        <f t="shared" si="102"/>
        <v>46.618279569892465</v>
      </c>
    </row>
    <row r="77" spans="1:12" s="15" customFormat="1" ht="15" customHeight="1">
      <c r="A77" s="10">
        <v>35</v>
      </c>
      <c r="B77" s="11" t="s">
        <v>42</v>
      </c>
      <c r="C77" s="8">
        <v>663992</v>
      </c>
      <c r="D77" s="8">
        <v>85916</v>
      </c>
      <c r="E77" s="8">
        <v>4536632</v>
      </c>
      <c r="F77" s="8">
        <v>2160636</v>
      </c>
      <c r="G77" s="8">
        <f t="shared" ref="G77" si="103">SUM(C77:F77)</f>
        <v>7447176</v>
      </c>
      <c r="H77" s="9">
        <v>1026.3317204301075</v>
      </c>
      <c r="I77" s="9">
        <v>132.80026881720428</v>
      </c>
      <c r="J77" s="9">
        <v>7012.2672043010753</v>
      </c>
      <c r="K77" s="9">
        <v>3339.6927419354834</v>
      </c>
      <c r="L77" s="9">
        <f t="shared" ref="L77" si="104">SUM(H77:K77)</f>
        <v>11511.09193548387</v>
      </c>
    </row>
    <row r="78" spans="1:12" s="15" customFormat="1">
      <c r="A78" s="14"/>
      <c r="B78" s="14" t="s">
        <v>72</v>
      </c>
      <c r="C78" s="13">
        <v>663992</v>
      </c>
      <c r="D78" s="13">
        <v>85916</v>
      </c>
      <c r="E78" s="13">
        <v>4536632</v>
      </c>
      <c r="F78" s="13">
        <v>2160636</v>
      </c>
      <c r="G78" s="13">
        <f t="shared" ref="G78:L78" si="105">G77</f>
        <v>7447176</v>
      </c>
      <c r="H78" s="23">
        <v>1026.3317204301075</v>
      </c>
      <c r="I78" s="23">
        <v>132.80026881720428</v>
      </c>
      <c r="J78" s="23">
        <v>7012.2672043010753</v>
      </c>
      <c r="K78" s="23">
        <v>3339.6927419354834</v>
      </c>
      <c r="L78" s="23">
        <f t="shared" si="105"/>
        <v>11511.09193548387</v>
      </c>
    </row>
    <row r="79" spans="1:12" s="15" customFormat="1">
      <c r="A79" s="10">
        <v>36</v>
      </c>
      <c r="B79" s="24" t="s">
        <v>81</v>
      </c>
      <c r="C79" s="8">
        <v>0</v>
      </c>
      <c r="D79" s="8">
        <v>0</v>
      </c>
      <c r="E79" s="8">
        <v>322933</v>
      </c>
      <c r="F79" s="8">
        <v>0</v>
      </c>
      <c r="G79" s="8">
        <f t="shared" ref="G79" si="106">SUM(C79:F79)</f>
        <v>322933</v>
      </c>
      <c r="H79" s="9" t="s">
        <v>86</v>
      </c>
      <c r="I79" s="9" t="s">
        <v>86</v>
      </c>
      <c r="J79" s="9">
        <v>499.15719086021505</v>
      </c>
      <c r="K79" s="9" t="s">
        <v>86</v>
      </c>
      <c r="L79" s="9">
        <f t="shared" ref="L79" si="107">SUM(H79:K79)</f>
        <v>499.15719086021505</v>
      </c>
    </row>
    <row r="80" spans="1:12" s="15" customFormat="1">
      <c r="A80" s="14"/>
      <c r="B80" s="14" t="s">
        <v>82</v>
      </c>
      <c r="C80" s="13">
        <v>0</v>
      </c>
      <c r="D80" s="13">
        <v>0</v>
      </c>
      <c r="E80" s="13">
        <v>322933</v>
      </c>
      <c r="F80" s="13">
        <v>0</v>
      </c>
      <c r="G80" s="13">
        <f t="shared" ref="G80:L80" si="108">G79</f>
        <v>322933</v>
      </c>
      <c r="H80" s="23" t="s">
        <v>86</v>
      </c>
      <c r="I80" s="23" t="s">
        <v>86</v>
      </c>
      <c r="J80" s="23">
        <v>499.15719086021505</v>
      </c>
      <c r="K80" s="23" t="s">
        <v>86</v>
      </c>
      <c r="L80" s="23">
        <f t="shared" si="108"/>
        <v>499.15719086021505</v>
      </c>
    </row>
    <row r="81" spans="1:12" s="15" customFormat="1">
      <c r="A81" s="10">
        <v>37</v>
      </c>
      <c r="B81" s="24" t="s">
        <v>79</v>
      </c>
      <c r="C81" s="8">
        <v>0</v>
      </c>
      <c r="D81" s="8">
        <v>0</v>
      </c>
      <c r="E81" s="8">
        <v>30254</v>
      </c>
      <c r="F81" s="8">
        <v>73656</v>
      </c>
      <c r="G81" s="8">
        <f t="shared" ref="G81" si="109">SUM(C81:F81)</f>
        <v>103910</v>
      </c>
      <c r="H81" s="9" t="s">
        <v>86</v>
      </c>
      <c r="I81" s="9" t="s">
        <v>86</v>
      </c>
      <c r="J81" s="9">
        <v>46.763575268817199</v>
      </c>
      <c r="K81" s="9">
        <v>113.85</v>
      </c>
      <c r="L81" s="9">
        <f t="shared" ref="L81" si="110">SUM(H81:K81)</f>
        <v>160.61357526881719</v>
      </c>
    </row>
    <row r="82" spans="1:12" s="15" customFormat="1">
      <c r="A82" s="14"/>
      <c r="B82" s="14" t="s">
        <v>80</v>
      </c>
      <c r="C82" s="13">
        <v>0</v>
      </c>
      <c r="D82" s="13">
        <v>0</v>
      </c>
      <c r="E82" s="13">
        <v>30254</v>
      </c>
      <c r="F82" s="13">
        <v>73656</v>
      </c>
      <c r="G82" s="13">
        <f t="shared" ref="G82:L82" si="111">G81</f>
        <v>103910</v>
      </c>
      <c r="H82" s="23" t="s">
        <v>86</v>
      </c>
      <c r="I82" s="23" t="s">
        <v>86</v>
      </c>
      <c r="J82" s="23">
        <v>46.763575268817199</v>
      </c>
      <c r="K82" s="23">
        <v>113.85</v>
      </c>
      <c r="L82" s="23">
        <f t="shared" si="111"/>
        <v>160.61357526881719</v>
      </c>
    </row>
    <row r="83" spans="1:12" s="15" customFormat="1" ht="15" customHeight="1">
      <c r="A83" s="10">
        <v>38</v>
      </c>
      <c r="B83" s="11" t="s">
        <v>44</v>
      </c>
      <c r="C83" s="8">
        <v>0</v>
      </c>
      <c r="D83" s="8">
        <v>0</v>
      </c>
      <c r="E83" s="8">
        <v>396823</v>
      </c>
      <c r="F83" s="8">
        <v>72011</v>
      </c>
      <c r="G83" s="8">
        <f t="shared" ref="G83" si="112">SUM(C83:F83)</f>
        <v>468834</v>
      </c>
      <c r="H83" s="9" t="s">
        <v>86</v>
      </c>
      <c r="I83" s="9" t="s">
        <v>86</v>
      </c>
      <c r="J83" s="9">
        <v>613.36888440860207</v>
      </c>
      <c r="K83" s="9">
        <v>111.30732526881718</v>
      </c>
      <c r="L83" s="9">
        <f t="shared" ref="L83" si="113">SUM(H83:K83)</f>
        <v>724.67620967741925</v>
      </c>
    </row>
    <row r="84" spans="1:12" s="15" customFormat="1">
      <c r="A84" s="14"/>
      <c r="B84" s="16" t="s">
        <v>117</v>
      </c>
      <c r="C84" s="13">
        <v>0</v>
      </c>
      <c r="D84" s="13">
        <v>0</v>
      </c>
      <c r="E84" s="13">
        <v>396823</v>
      </c>
      <c r="F84" s="13">
        <v>72011</v>
      </c>
      <c r="G84" s="13">
        <f t="shared" ref="G84:L84" si="114">G83</f>
        <v>468834</v>
      </c>
      <c r="H84" s="23" t="s">
        <v>86</v>
      </c>
      <c r="I84" s="23" t="s">
        <v>86</v>
      </c>
      <c r="J84" s="23">
        <v>613.36888440860207</v>
      </c>
      <c r="K84" s="23">
        <v>111.30732526881718</v>
      </c>
      <c r="L84" s="23">
        <f t="shared" si="114"/>
        <v>724.67620967741925</v>
      </c>
    </row>
    <row r="85" spans="1:12" s="15" customFormat="1">
      <c r="A85" s="10">
        <v>39</v>
      </c>
      <c r="B85" s="11" t="s">
        <v>45</v>
      </c>
      <c r="C85" s="8">
        <v>161842</v>
      </c>
      <c r="D85" s="8">
        <v>0</v>
      </c>
      <c r="E85" s="8">
        <v>115023</v>
      </c>
      <c r="F85" s="8">
        <v>129122</v>
      </c>
      <c r="G85" s="8">
        <f t="shared" ref="G85" si="115">SUM(C85:F85)</f>
        <v>405987</v>
      </c>
      <c r="H85" s="9">
        <v>250.15900537634406</v>
      </c>
      <c r="I85" s="9" t="s">
        <v>86</v>
      </c>
      <c r="J85" s="9">
        <v>177.79092741935483</v>
      </c>
      <c r="K85" s="9">
        <v>199.58373655913979</v>
      </c>
      <c r="L85" s="9">
        <f t="shared" ref="L85" si="116">SUM(H85:K85)</f>
        <v>627.53366935483871</v>
      </c>
    </row>
    <row r="86" spans="1:12" s="15" customFormat="1">
      <c r="A86" s="14"/>
      <c r="B86" s="14" t="s">
        <v>118</v>
      </c>
      <c r="C86" s="13">
        <v>161842</v>
      </c>
      <c r="D86" s="13">
        <v>0</v>
      </c>
      <c r="E86" s="13">
        <v>115023</v>
      </c>
      <c r="F86" s="13">
        <v>129122</v>
      </c>
      <c r="G86" s="13">
        <f t="shared" ref="G86:L86" si="117">G85</f>
        <v>405987</v>
      </c>
      <c r="H86" s="23">
        <v>250.15900537634406</v>
      </c>
      <c r="I86" s="23" t="s">
        <v>86</v>
      </c>
      <c r="J86" s="23">
        <v>177.79092741935483</v>
      </c>
      <c r="K86" s="23">
        <v>199.58373655913979</v>
      </c>
      <c r="L86" s="23">
        <f t="shared" si="117"/>
        <v>627.53366935483871</v>
      </c>
    </row>
    <row r="87" spans="1:12" s="15" customFormat="1">
      <c r="A87" s="12">
        <v>40</v>
      </c>
      <c r="B87" s="34" t="s">
        <v>46</v>
      </c>
      <c r="C87" s="8">
        <v>0</v>
      </c>
      <c r="D87" s="8">
        <v>0</v>
      </c>
      <c r="E87" s="8">
        <v>193188</v>
      </c>
      <c r="F87" s="8">
        <v>63226</v>
      </c>
      <c r="G87" s="8">
        <f t="shared" ref="G87" si="118">SUM(C87:F87)</f>
        <v>256414</v>
      </c>
      <c r="H87" s="9" t="s">
        <v>86</v>
      </c>
      <c r="I87" s="9" t="s">
        <v>86</v>
      </c>
      <c r="J87" s="9">
        <v>298.61048387096776</v>
      </c>
      <c r="K87" s="9">
        <v>97.728360215053755</v>
      </c>
      <c r="L87" s="9">
        <f t="shared" ref="L87" si="119">SUM(H87:K87)</f>
        <v>396.33884408602148</v>
      </c>
    </row>
    <row r="88" spans="1:12" s="15" customFormat="1" ht="13.5" customHeight="1">
      <c r="A88" s="14"/>
      <c r="B88" s="16" t="s">
        <v>119</v>
      </c>
      <c r="C88" s="13">
        <v>0</v>
      </c>
      <c r="D88" s="13">
        <v>0</v>
      </c>
      <c r="E88" s="13">
        <v>193188</v>
      </c>
      <c r="F88" s="13">
        <v>63226</v>
      </c>
      <c r="G88" s="13">
        <f t="shared" ref="G88:L88" si="120">G87</f>
        <v>256414</v>
      </c>
      <c r="H88" s="23" t="s">
        <v>86</v>
      </c>
      <c r="I88" s="23" t="s">
        <v>86</v>
      </c>
      <c r="J88" s="23">
        <v>298.61048387096776</v>
      </c>
      <c r="K88" s="23">
        <v>97.728360215053755</v>
      </c>
      <c r="L88" s="23">
        <f t="shared" si="120"/>
        <v>396.33884408602148</v>
      </c>
    </row>
    <row r="89" spans="1:12" s="15" customFormat="1" ht="15" customHeight="1">
      <c r="A89" s="12">
        <v>41</v>
      </c>
      <c r="B89" s="34" t="s">
        <v>47</v>
      </c>
      <c r="C89" s="8">
        <v>0</v>
      </c>
      <c r="D89" s="8">
        <v>0</v>
      </c>
      <c r="E89" s="8">
        <v>1311336</v>
      </c>
      <c r="F89" s="8">
        <v>1164950</v>
      </c>
      <c r="G89" s="8">
        <f t="shared" ref="G89" si="121">SUM(C89:F89)</f>
        <v>2476286</v>
      </c>
      <c r="H89" s="9" t="s">
        <v>86</v>
      </c>
      <c r="I89" s="9" t="s">
        <v>86</v>
      </c>
      <c r="J89" s="9">
        <v>2026.9306451612902</v>
      </c>
      <c r="K89" s="9">
        <v>1800.6619623655913</v>
      </c>
      <c r="L89" s="9">
        <f t="shared" ref="L89" si="122">SUM(H89:K89)</f>
        <v>3827.5926075268817</v>
      </c>
    </row>
    <row r="90" spans="1:12" s="15" customFormat="1">
      <c r="A90" s="14"/>
      <c r="B90" s="14" t="s">
        <v>120</v>
      </c>
      <c r="C90" s="13">
        <v>0</v>
      </c>
      <c r="D90" s="13">
        <v>0</v>
      </c>
      <c r="E90" s="13">
        <v>1311336</v>
      </c>
      <c r="F90" s="13">
        <v>1164950</v>
      </c>
      <c r="G90" s="13">
        <f t="shared" ref="G90:L90" si="123">G89</f>
        <v>2476286</v>
      </c>
      <c r="H90" s="23" t="s">
        <v>86</v>
      </c>
      <c r="I90" s="23" t="s">
        <v>86</v>
      </c>
      <c r="J90" s="23">
        <v>2026.9306451612902</v>
      </c>
      <c r="K90" s="23">
        <v>1800.6619623655913</v>
      </c>
      <c r="L90" s="23">
        <f t="shared" si="123"/>
        <v>3827.5926075268817</v>
      </c>
    </row>
    <row r="91" spans="1:12" s="15" customFormat="1">
      <c r="A91" s="12">
        <v>42</v>
      </c>
      <c r="B91" s="34" t="s">
        <v>48</v>
      </c>
      <c r="C91" s="8">
        <v>0</v>
      </c>
      <c r="D91" s="8">
        <v>0</v>
      </c>
      <c r="E91" s="8">
        <v>451272</v>
      </c>
      <c r="F91" s="8">
        <v>824462</v>
      </c>
      <c r="G91" s="8">
        <f t="shared" ref="G91" si="124">SUM(C91:F91)</f>
        <v>1275734</v>
      </c>
      <c r="H91" s="9" t="s">
        <v>86</v>
      </c>
      <c r="I91" s="9" t="s">
        <v>86</v>
      </c>
      <c r="J91" s="9">
        <v>697.53064516129018</v>
      </c>
      <c r="K91" s="9">
        <v>1274.3700268817204</v>
      </c>
      <c r="L91" s="9">
        <f t="shared" ref="L91" si="125">SUM(H91:K91)</f>
        <v>1971.9006720430107</v>
      </c>
    </row>
    <row r="92" spans="1:12" s="15" customFormat="1">
      <c r="A92" s="14"/>
      <c r="B92" s="14" t="s">
        <v>121</v>
      </c>
      <c r="C92" s="13">
        <v>0</v>
      </c>
      <c r="D92" s="13">
        <v>0</v>
      </c>
      <c r="E92" s="13">
        <v>451272</v>
      </c>
      <c r="F92" s="13">
        <v>824462</v>
      </c>
      <c r="G92" s="13">
        <f t="shared" ref="G92:L92" si="126">G91</f>
        <v>1275734</v>
      </c>
      <c r="H92" s="23" t="s">
        <v>86</v>
      </c>
      <c r="I92" s="23" t="s">
        <v>86</v>
      </c>
      <c r="J92" s="23">
        <v>697.53064516129018</v>
      </c>
      <c r="K92" s="23">
        <v>1274.3700268817204</v>
      </c>
      <c r="L92" s="23">
        <f t="shared" si="126"/>
        <v>1971.9006720430107</v>
      </c>
    </row>
    <row r="93" spans="1:12" s="15" customFormat="1">
      <c r="A93" s="12">
        <v>43</v>
      </c>
      <c r="B93" s="34" t="s">
        <v>49</v>
      </c>
      <c r="C93" s="8">
        <v>121166</v>
      </c>
      <c r="D93" s="8">
        <v>0</v>
      </c>
      <c r="E93" s="8">
        <v>1327692</v>
      </c>
      <c r="F93" s="8">
        <v>507138</v>
      </c>
      <c r="G93" s="8">
        <f t="shared" ref="G93" si="127">SUM(C93:F93)</f>
        <v>1955996</v>
      </c>
      <c r="H93" s="9">
        <v>187.28615591397846</v>
      </c>
      <c r="I93" s="9" t="s">
        <v>86</v>
      </c>
      <c r="J93" s="9">
        <v>2052.2120967741935</v>
      </c>
      <c r="K93" s="9">
        <v>783.88266129032252</v>
      </c>
      <c r="L93" s="9">
        <f t="shared" ref="L93" si="128">SUM(H93:K93)</f>
        <v>3023.3809139784944</v>
      </c>
    </row>
    <row r="94" spans="1:12" s="15" customFormat="1">
      <c r="A94" s="14"/>
      <c r="B94" s="14" t="s">
        <v>122</v>
      </c>
      <c r="C94" s="13">
        <v>121166</v>
      </c>
      <c r="D94" s="13">
        <v>0</v>
      </c>
      <c r="E94" s="13">
        <v>1327692</v>
      </c>
      <c r="F94" s="13">
        <v>507138</v>
      </c>
      <c r="G94" s="13">
        <f t="shared" ref="G94:L94" si="129">G93</f>
        <v>1955996</v>
      </c>
      <c r="H94" s="23">
        <v>187.28615591397846</v>
      </c>
      <c r="I94" s="23" t="s">
        <v>86</v>
      </c>
      <c r="J94" s="23">
        <v>2052.2120967741935</v>
      </c>
      <c r="K94" s="23">
        <v>783.88266129032252</v>
      </c>
      <c r="L94" s="23">
        <f t="shared" si="129"/>
        <v>3023.3809139784944</v>
      </c>
    </row>
    <row r="95" spans="1:12" s="15" customFormat="1">
      <c r="A95" s="12">
        <v>44</v>
      </c>
      <c r="B95" s="37" t="s">
        <v>50</v>
      </c>
      <c r="C95" s="8">
        <v>0</v>
      </c>
      <c r="D95" s="8">
        <v>0</v>
      </c>
      <c r="E95" s="8">
        <v>494910</v>
      </c>
      <c r="F95" s="8">
        <v>186921</v>
      </c>
      <c r="G95" s="8">
        <f t="shared" ref="G95" si="130">SUM(C95:F95)</f>
        <v>681831</v>
      </c>
      <c r="H95" s="9" t="s">
        <v>86</v>
      </c>
      <c r="I95" s="9" t="s">
        <v>86</v>
      </c>
      <c r="J95" s="9">
        <v>764.98185483870964</v>
      </c>
      <c r="K95" s="9">
        <v>288.9235887096774</v>
      </c>
      <c r="L95" s="9">
        <f t="shared" ref="L95" si="131">SUM(H95:K95)</f>
        <v>1053.905443548387</v>
      </c>
    </row>
    <row r="96" spans="1:12" s="15" customFormat="1">
      <c r="A96" s="14"/>
      <c r="B96" s="16" t="s">
        <v>123</v>
      </c>
      <c r="C96" s="13">
        <v>0</v>
      </c>
      <c r="D96" s="13">
        <v>0</v>
      </c>
      <c r="E96" s="13">
        <v>494910</v>
      </c>
      <c r="F96" s="13">
        <v>186921</v>
      </c>
      <c r="G96" s="13">
        <f t="shared" ref="G96:L96" si="132">G95</f>
        <v>681831</v>
      </c>
      <c r="H96" s="23" t="s">
        <v>86</v>
      </c>
      <c r="I96" s="23" t="s">
        <v>86</v>
      </c>
      <c r="J96" s="23">
        <v>764.98185483870964</v>
      </c>
      <c r="K96" s="23">
        <v>288.9235887096774</v>
      </c>
      <c r="L96" s="23">
        <f t="shared" si="132"/>
        <v>1053.905443548387</v>
      </c>
    </row>
    <row r="97" spans="1:12" s="15" customFormat="1">
      <c r="A97" s="12">
        <v>45</v>
      </c>
      <c r="B97" s="34" t="s">
        <v>51</v>
      </c>
      <c r="C97" s="8">
        <v>10827</v>
      </c>
      <c r="D97" s="8">
        <v>0</v>
      </c>
      <c r="E97" s="8">
        <v>3652365</v>
      </c>
      <c r="F97" s="8">
        <v>3747718</v>
      </c>
      <c r="G97" s="8">
        <f t="shared" ref="G97" si="133">SUM(C97:F97)</f>
        <v>7410910</v>
      </c>
      <c r="H97" s="9">
        <v>16.735282258064515</v>
      </c>
      <c r="I97" s="9" t="s">
        <v>86</v>
      </c>
      <c r="J97" s="9">
        <v>5645.4566532258059</v>
      </c>
      <c r="K97" s="9">
        <v>5792.8436827956994</v>
      </c>
      <c r="L97" s="9">
        <f t="shared" ref="L97" si="134">SUM(H97:K97)</f>
        <v>11455.035618279569</v>
      </c>
    </row>
    <row r="98" spans="1:12" s="15" customFormat="1">
      <c r="A98" s="14"/>
      <c r="B98" s="14" t="s">
        <v>73</v>
      </c>
      <c r="C98" s="13">
        <v>10827</v>
      </c>
      <c r="D98" s="13">
        <v>0</v>
      </c>
      <c r="E98" s="13">
        <v>3652365</v>
      </c>
      <c r="F98" s="13">
        <v>3747718</v>
      </c>
      <c r="G98" s="13">
        <f t="shared" ref="G98:L98" si="135">G97</f>
        <v>7410910</v>
      </c>
      <c r="H98" s="23">
        <v>16.735282258064515</v>
      </c>
      <c r="I98" s="23" t="s">
        <v>86</v>
      </c>
      <c r="J98" s="23">
        <v>5645.4566532258059</v>
      </c>
      <c r="K98" s="23">
        <v>5792.8436827956994</v>
      </c>
      <c r="L98" s="23">
        <f t="shared" si="135"/>
        <v>11455.035618279569</v>
      </c>
    </row>
    <row r="99" spans="1:12" s="15" customFormat="1">
      <c r="A99" s="12">
        <v>46</v>
      </c>
      <c r="B99" s="34" t="s">
        <v>83</v>
      </c>
      <c r="C99" s="8">
        <v>0</v>
      </c>
      <c r="D99" s="8">
        <v>0</v>
      </c>
      <c r="E99" s="8">
        <v>253052</v>
      </c>
      <c r="F99" s="8">
        <v>0</v>
      </c>
      <c r="G99" s="8">
        <f t="shared" ref="G99" si="136">SUM(C99:F99)</f>
        <v>253052</v>
      </c>
      <c r="H99" s="9" t="s">
        <v>86</v>
      </c>
      <c r="I99" s="9" t="s">
        <v>86</v>
      </c>
      <c r="J99" s="9">
        <v>391.14220430107525</v>
      </c>
      <c r="K99" s="9" t="s">
        <v>86</v>
      </c>
      <c r="L99" s="9">
        <f t="shared" ref="L99" si="137">SUM(H99:K99)</f>
        <v>391.14220430107525</v>
      </c>
    </row>
    <row r="100" spans="1:12" s="15" customFormat="1">
      <c r="A100" s="14"/>
      <c r="B100" s="14" t="s">
        <v>74</v>
      </c>
      <c r="C100" s="13">
        <v>0</v>
      </c>
      <c r="D100" s="13">
        <v>0</v>
      </c>
      <c r="E100" s="13">
        <v>253052</v>
      </c>
      <c r="F100" s="13">
        <v>0</v>
      </c>
      <c r="G100" s="13">
        <f t="shared" ref="G100:L100" si="138">G99</f>
        <v>253052</v>
      </c>
      <c r="H100" s="23" t="s">
        <v>86</v>
      </c>
      <c r="I100" s="23" t="s">
        <v>86</v>
      </c>
      <c r="J100" s="23">
        <v>391.14220430107525</v>
      </c>
      <c r="K100" s="23" t="s">
        <v>86</v>
      </c>
      <c r="L100" s="23">
        <f t="shared" si="138"/>
        <v>391.14220430107525</v>
      </c>
    </row>
    <row r="101" spans="1:12" s="15" customFormat="1">
      <c r="A101" s="12">
        <v>47</v>
      </c>
      <c r="B101" s="34" t="s">
        <v>52</v>
      </c>
      <c r="C101" s="8">
        <v>593784</v>
      </c>
      <c r="D101" s="8">
        <v>0</v>
      </c>
      <c r="E101" s="8">
        <v>9035644</v>
      </c>
      <c r="F101" s="8">
        <v>3938025</v>
      </c>
      <c r="G101" s="8">
        <f t="shared" ref="G101" si="139">SUM(C101:F101)</f>
        <v>13567453</v>
      </c>
      <c r="H101" s="9">
        <v>917.81129032258059</v>
      </c>
      <c r="I101" s="9" t="s">
        <v>86</v>
      </c>
      <c r="J101" s="9">
        <v>13966.385215053764</v>
      </c>
      <c r="K101" s="9">
        <v>6087.0010080645152</v>
      </c>
      <c r="L101" s="9">
        <f t="shared" ref="L101" si="140">SUM(H101:K101)</f>
        <v>20971.19751344086</v>
      </c>
    </row>
    <row r="102" spans="1:12" s="15" customFormat="1">
      <c r="A102" s="14"/>
      <c r="B102" s="14" t="s">
        <v>124</v>
      </c>
      <c r="C102" s="13">
        <v>593784</v>
      </c>
      <c r="D102" s="13">
        <v>0</v>
      </c>
      <c r="E102" s="13">
        <v>9035644</v>
      </c>
      <c r="F102" s="13">
        <v>3938025</v>
      </c>
      <c r="G102" s="13">
        <f t="shared" ref="G102:L102" si="141">G101</f>
        <v>13567453</v>
      </c>
      <c r="H102" s="23">
        <v>917.81129032258059</v>
      </c>
      <c r="I102" s="23" t="s">
        <v>86</v>
      </c>
      <c r="J102" s="23">
        <v>13966.385215053764</v>
      </c>
      <c r="K102" s="23">
        <v>6087.0010080645152</v>
      </c>
      <c r="L102" s="23">
        <f t="shared" si="141"/>
        <v>20971.19751344086</v>
      </c>
    </row>
    <row r="103" spans="1:12" s="15" customFormat="1">
      <c r="A103" s="12">
        <v>48</v>
      </c>
      <c r="B103" s="34" t="s">
        <v>53</v>
      </c>
      <c r="C103" s="8">
        <v>21164</v>
      </c>
      <c r="D103" s="8">
        <v>0</v>
      </c>
      <c r="E103" s="8">
        <v>1115865</v>
      </c>
      <c r="F103" s="8">
        <v>719848</v>
      </c>
      <c r="G103" s="8">
        <f t="shared" ref="G103" si="142">SUM(C103:F103)</f>
        <v>1856877</v>
      </c>
      <c r="H103" s="9">
        <v>32.713172043010751</v>
      </c>
      <c r="I103" s="9" t="s">
        <v>86</v>
      </c>
      <c r="J103" s="9">
        <v>1724.7913306451612</v>
      </c>
      <c r="K103" s="9">
        <v>1112.6682795698923</v>
      </c>
      <c r="L103" s="9">
        <f t="shared" ref="L103" si="143">SUM(H103:K103)</f>
        <v>2870.1727822580642</v>
      </c>
    </row>
    <row r="104" spans="1:12" s="15" customFormat="1">
      <c r="A104" s="14"/>
      <c r="B104" s="14" t="s">
        <v>75</v>
      </c>
      <c r="C104" s="13">
        <v>21164</v>
      </c>
      <c r="D104" s="13">
        <v>0</v>
      </c>
      <c r="E104" s="13">
        <v>1115865</v>
      </c>
      <c r="F104" s="13">
        <v>719848</v>
      </c>
      <c r="G104" s="13">
        <f t="shared" ref="G104:L104" si="144">G103</f>
        <v>1856877</v>
      </c>
      <c r="H104" s="23">
        <v>32.713172043010751</v>
      </c>
      <c r="I104" s="23" t="s">
        <v>86</v>
      </c>
      <c r="J104" s="23">
        <v>1724.7913306451612</v>
      </c>
      <c r="K104" s="23">
        <v>1112.6682795698923</v>
      </c>
      <c r="L104" s="23">
        <f t="shared" si="144"/>
        <v>2870.1727822580642</v>
      </c>
    </row>
    <row r="105" spans="1:12" s="15" customFormat="1">
      <c r="A105" s="12">
        <v>49</v>
      </c>
      <c r="B105" s="34" t="s">
        <v>54</v>
      </c>
      <c r="C105" s="8">
        <v>760513</v>
      </c>
      <c r="D105" s="8">
        <v>0</v>
      </c>
      <c r="E105" s="8">
        <v>3860672</v>
      </c>
      <c r="F105" s="8">
        <v>3253987</v>
      </c>
      <c r="G105" s="8">
        <f t="shared" ref="G105" si="145">SUM(C105:F105)</f>
        <v>7875172</v>
      </c>
      <c r="H105" s="9">
        <v>1175.524126344086</v>
      </c>
      <c r="I105" s="9" t="s">
        <v>86</v>
      </c>
      <c r="J105" s="9">
        <v>5967.4365591397845</v>
      </c>
      <c r="K105" s="9">
        <v>5029.6842069892473</v>
      </c>
      <c r="L105" s="9">
        <f t="shared" ref="L105" si="146">SUM(H105:K105)</f>
        <v>12172.644892473118</v>
      </c>
    </row>
    <row r="106" spans="1:12" s="15" customFormat="1">
      <c r="A106" s="14"/>
      <c r="B106" s="14" t="s">
        <v>125</v>
      </c>
      <c r="C106" s="13">
        <v>760513</v>
      </c>
      <c r="D106" s="13">
        <v>0</v>
      </c>
      <c r="E106" s="13">
        <v>3860672</v>
      </c>
      <c r="F106" s="13">
        <v>3253987</v>
      </c>
      <c r="G106" s="13">
        <f t="shared" ref="G106:L106" si="147">G105</f>
        <v>7875172</v>
      </c>
      <c r="H106" s="23">
        <v>1175.524126344086</v>
      </c>
      <c r="I106" s="23" t="s">
        <v>86</v>
      </c>
      <c r="J106" s="23">
        <v>5967.4365591397845</v>
      </c>
      <c r="K106" s="23">
        <v>5029.6842069892473</v>
      </c>
      <c r="L106" s="23">
        <f t="shared" si="147"/>
        <v>12172.644892473118</v>
      </c>
    </row>
    <row r="107" spans="1:12" s="15" customFormat="1">
      <c r="A107" s="12">
        <v>50</v>
      </c>
      <c r="B107" s="34" t="s">
        <v>55</v>
      </c>
      <c r="C107" s="8">
        <v>1247009</v>
      </c>
      <c r="D107" s="8">
        <v>117504</v>
      </c>
      <c r="E107" s="8">
        <v>4060582</v>
      </c>
      <c r="F107" s="8">
        <v>1524487</v>
      </c>
      <c r="G107" s="8">
        <f t="shared" ref="G107" si="148">SUM(C107:F107)</f>
        <v>6949582</v>
      </c>
      <c r="H107" s="9">
        <v>1927.5004704301075</v>
      </c>
      <c r="I107" s="9">
        <v>181.6258064516129</v>
      </c>
      <c r="J107" s="9">
        <v>6276.4372311827956</v>
      </c>
      <c r="K107" s="9">
        <v>2356.3979166666663</v>
      </c>
      <c r="L107" s="9">
        <f t="shared" ref="L107" si="149">SUM(H107:K107)</f>
        <v>10741.961424731182</v>
      </c>
    </row>
    <row r="108" spans="1:12" s="15" customFormat="1">
      <c r="A108" s="14"/>
      <c r="B108" s="14" t="s">
        <v>126</v>
      </c>
      <c r="C108" s="13">
        <v>1247009</v>
      </c>
      <c r="D108" s="13">
        <v>117504</v>
      </c>
      <c r="E108" s="13">
        <v>4060582</v>
      </c>
      <c r="F108" s="13">
        <v>1524487</v>
      </c>
      <c r="G108" s="13">
        <f t="shared" ref="G108:L108" si="150">G107</f>
        <v>6949582</v>
      </c>
      <c r="H108" s="23">
        <v>1927.5004704301075</v>
      </c>
      <c r="I108" s="23">
        <v>181.6258064516129</v>
      </c>
      <c r="J108" s="23">
        <v>6276.4372311827956</v>
      </c>
      <c r="K108" s="23">
        <v>2356.3979166666663</v>
      </c>
      <c r="L108" s="23">
        <f t="shared" si="150"/>
        <v>10741.961424731182</v>
      </c>
    </row>
    <row r="109" spans="1:12" s="15" customFormat="1">
      <c r="A109" s="12">
        <v>51</v>
      </c>
      <c r="B109" s="34" t="s">
        <v>56</v>
      </c>
      <c r="C109" s="8">
        <v>144461</v>
      </c>
      <c r="D109" s="8">
        <v>7884</v>
      </c>
      <c r="E109" s="8">
        <v>5925299</v>
      </c>
      <c r="F109" s="8">
        <v>4450166</v>
      </c>
      <c r="G109" s="8">
        <f t="shared" ref="G109" si="151">SUM(C109:F109)</f>
        <v>10527810</v>
      </c>
      <c r="H109" s="9">
        <v>223.29321236559136</v>
      </c>
      <c r="I109" s="9">
        <v>12.186290322580644</v>
      </c>
      <c r="J109" s="9">
        <v>9158.7282930107522</v>
      </c>
      <c r="K109" s="9">
        <v>6878.616801075269</v>
      </c>
      <c r="L109" s="9">
        <f t="shared" ref="L109" si="152">SUM(H109:K109)</f>
        <v>16272.824596774193</v>
      </c>
    </row>
    <row r="110" spans="1:12" s="15" customFormat="1">
      <c r="A110" s="14"/>
      <c r="B110" s="14" t="s">
        <v>127</v>
      </c>
      <c r="C110" s="13">
        <v>144461</v>
      </c>
      <c r="D110" s="13">
        <v>7884</v>
      </c>
      <c r="E110" s="13">
        <v>5925299</v>
      </c>
      <c r="F110" s="13">
        <v>4450166</v>
      </c>
      <c r="G110" s="13">
        <f t="shared" ref="G110:L110" si="153">G109</f>
        <v>10527810</v>
      </c>
      <c r="H110" s="23">
        <v>223.29321236559136</v>
      </c>
      <c r="I110" s="23">
        <v>12.186290322580644</v>
      </c>
      <c r="J110" s="23">
        <v>9158.7282930107522</v>
      </c>
      <c r="K110" s="23">
        <v>6878.616801075269</v>
      </c>
      <c r="L110" s="23">
        <f t="shared" si="153"/>
        <v>16272.824596774193</v>
      </c>
    </row>
    <row r="111" spans="1:12" s="15" customFormat="1">
      <c r="A111" s="12">
        <v>52</v>
      </c>
      <c r="B111" s="34" t="s">
        <v>57</v>
      </c>
      <c r="C111" s="8">
        <v>14940</v>
      </c>
      <c r="D111" s="8">
        <v>21678</v>
      </c>
      <c r="E111" s="8">
        <v>1131198</v>
      </c>
      <c r="F111" s="8">
        <v>1096463</v>
      </c>
      <c r="G111" s="8">
        <f t="shared" ref="G111" si="154">SUM(C111:F111)</f>
        <v>2264279</v>
      </c>
      <c r="H111" s="9">
        <v>23.092741935483872</v>
      </c>
      <c r="I111" s="9">
        <v>33.507661290322581</v>
      </c>
      <c r="J111" s="9">
        <v>1748.4915322580644</v>
      </c>
      <c r="K111" s="9">
        <v>1694.8016801075266</v>
      </c>
      <c r="L111" s="9">
        <f t="shared" ref="L111" si="155">SUM(H111:K111)</f>
        <v>3499.8936155913975</v>
      </c>
    </row>
    <row r="112" spans="1:12" s="15" customFormat="1">
      <c r="A112" s="14"/>
      <c r="B112" s="14" t="s">
        <v>128</v>
      </c>
      <c r="C112" s="13">
        <v>14940</v>
      </c>
      <c r="D112" s="13">
        <v>21678</v>
      </c>
      <c r="E112" s="13">
        <v>1131198</v>
      </c>
      <c r="F112" s="13">
        <v>1096463</v>
      </c>
      <c r="G112" s="13">
        <f t="shared" ref="G112:L112" si="156">G111</f>
        <v>2264279</v>
      </c>
      <c r="H112" s="23">
        <v>23.092741935483872</v>
      </c>
      <c r="I112" s="23">
        <v>33.507661290322581</v>
      </c>
      <c r="J112" s="23">
        <v>1748.4915322580644</v>
      </c>
      <c r="K112" s="23">
        <v>1694.8016801075266</v>
      </c>
      <c r="L112" s="23">
        <f t="shared" si="156"/>
        <v>3499.8936155913975</v>
      </c>
    </row>
    <row r="113" spans="1:12" s="15" customFormat="1">
      <c r="A113" s="12">
        <v>53</v>
      </c>
      <c r="B113" s="34" t="s">
        <v>58</v>
      </c>
      <c r="C113" s="8">
        <v>115513</v>
      </c>
      <c r="D113" s="8">
        <v>0</v>
      </c>
      <c r="E113" s="8">
        <v>3100501</v>
      </c>
      <c r="F113" s="8">
        <v>1454605</v>
      </c>
      <c r="G113" s="8">
        <f t="shared" ref="G113" si="157">SUM(C113:F113)</f>
        <v>4670619</v>
      </c>
      <c r="H113" s="9">
        <v>178.5483198924731</v>
      </c>
      <c r="I113" s="9" t="s">
        <v>86</v>
      </c>
      <c r="J113" s="9">
        <v>4792.4410618279562</v>
      </c>
      <c r="K113" s="9">
        <v>2248.3813844086021</v>
      </c>
      <c r="L113" s="9">
        <f t="shared" ref="L113" si="158">SUM(H113:K113)</f>
        <v>7219.3707661290318</v>
      </c>
    </row>
    <row r="114" spans="1:12" s="15" customFormat="1">
      <c r="A114" s="14"/>
      <c r="B114" s="14" t="s">
        <v>129</v>
      </c>
      <c r="C114" s="13">
        <v>115513</v>
      </c>
      <c r="D114" s="13">
        <v>0</v>
      </c>
      <c r="E114" s="13">
        <v>3100501</v>
      </c>
      <c r="F114" s="13">
        <v>1454605</v>
      </c>
      <c r="G114" s="13">
        <f t="shared" ref="G114:L114" si="159">G113</f>
        <v>4670619</v>
      </c>
      <c r="H114" s="23">
        <v>178.5483198924731</v>
      </c>
      <c r="I114" s="23" t="s">
        <v>86</v>
      </c>
      <c r="J114" s="23">
        <v>4792.4410618279562</v>
      </c>
      <c r="K114" s="23">
        <v>2248.3813844086021</v>
      </c>
      <c r="L114" s="23">
        <f t="shared" si="159"/>
        <v>7219.3707661290318</v>
      </c>
    </row>
    <row r="115" spans="1:12" s="15" customFormat="1">
      <c r="A115" s="12">
        <v>54</v>
      </c>
      <c r="B115" s="34" t="s">
        <v>59</v>
      </c>
      <c r="C115" s="8">
        <v>297442</v>
      </c>
      <c r="D115" s="8">
        <v>0</v>
      </c>
      <c r="E115" s="8">
        <v>1523499</v>
      </c>
      <c r="F115" s="8">
        <v>697881</v>
      </c>
      <c r="G115" s="8">
        <f t="shared" ref="G115" si="160">SUM(C115:F115)</f>
        <v>2518822</v>
      </c>
      <c r="H115" s="9">
        <v>459.75577956989247</v>
      </c>
      <c r="I115" s="9" t="s">
        <v>86</v>
      </c>
      <c r="J115" s="9">
        <v>2354.8707661290318</v>
      </c>
      <c r="K115" s="9">
        <v>1078.7139112903226</v>
      </c>
      <c r="L115" s="9">
        <f t="shared" ref="L115" si="161">SUM(H115:K115)</f>
        <v>3893.3404569892473</v>
      </c>
    </row>
    <row r="116" spans="1:12" s="15" customFormat="1">
      <c r="A116" s="14"/>
      <c r="B116" s="14" t="s">
        <v>130</v>
      </c>
      <c r="C116" s="13">
        <v>297442</v>
      </c>
      <c r="D116" s="13">
        <v>0</v>
      </c>
      <c r="E116" s="13">
        <v>1523499</v>
      </c>
      <c r="F116" s="13">
        <v>697881</v>
      </c>
      <c r="G116" s="13">
        <f t="shared" ref="G116:L116" si="162">G115</f>
        <v>2518822</v>
      </c>
      <c r="H116" s="23">
        <v>459.75577956989247</v>
      </c>
      <c r="I116" s="23" t="s">
        <v>86</v>
      </c>
      <c r="J116" s="23">
        <v>2354.8707661290318</v>
      </c>
      <c r="K116" s="23">
        <v>1078.7139112903226</v>
      </c>
      <c r="L116" s="23">
        <f t="shared" si="162"/>
        <v>3893.3404569892473</v>
      </c>
    </row>
    <row r="117" spans="1:12" s="15" customFormat="1">
      <c r="A117" s="12">
        <v>55</v>
      </c>
      <c r="B117" s="34" t="s">
        <v>60</v>
      </c>
      <c r="C117" s="8">
        <v>10719</v>
      </c>
      <c r="D117" s="8">
        <v>25814</v>
      </c>
      <c r="E117" s="8">
        <v>2307660</v>
      </c>
      <c r="F117" s="8">
        <v>1279811</v>
      </c>
      <c r="G117" s="8">
        <f t="shared" ref="G117" si="163">SUM(C117:F117)</f>
        <v>3624004</v>
      </c>
      <c r="H117" s="9">
        <v>16.568346774193547</v>
      </c>
      <c r="I117" s="9">
        <v>39.900672043010751</v>
      </c>
      <c r="J117" s="9">
        <v>3566.947580645161</v>
      </c>
      <c r="K117" s="9">
        <v>1978.2024865591395</v>
      </c>
      <c r="L117" s="9">
        <f t="shared" ref="L117" si="164">SUM(H117:K117)</f>
        <v>5601.6190860215047</v>
      </c>
    </row>
    <row r="118" spans="1:12" s="15" customFormat="1">
      <c r="A118" s="14"/>
      <c r="B118" s="14" t="s">
        <v>131</v>
      </c>
      <c r="C118" s="13">
        <v>10719</v>
      </c>
      <c r="D118" s="13">
        <v>25814</v>
      </c>
      <c r="E118" s="13">
        <v>2307660</v>
      </c>
      <c r="F118" s="13">
        <v>1279811</v>
      </c>
      <c r="G118" s="13">
        <f t="shared" ref="G118:L118" si="165">G117</f>
        <v>3624004</v>
      </c>
      <c r="H118" s="23">
        <v>16.568346774193547</v>
      </c>
      <c r="I118" s="23">
        <v>39.900672043010751</v>
      </c>
      <c r="J118" s="23">
        <v>3566.947580645161</v>
      </c>
      <c r="K118" s="23">
        <v>1978.2024865591395</v>
      </c>
      <c r="L118" s="23">
        <f t="shared" si="165"/>
        <v>5601.6190860215047</v>
      </c>
    </row>
    <row r="119" spans="1:12" s="15" customFormat="1">
      <c r="A119" s="12">
        <v>56</v>
      </c>
      <c r="B119" s="34" t="s">
        <v>61</v>
      </c>
      <c r="C119" s="8">
        <v>0</v>
      </c>
      <c r="D119" s="8">
        <v>0</v>
      </c>
      <c r="E119" s="8">
        <v>376581</v>
      </c>
      <c r="F119" s="8">
        <v>186638</v>
      </c>
      <c r="G119" s="8">
        <f t="shared" ref="G119" si="166">SUM(C119:F119)</f>
        <v>563219</v>
      </c>
      <c r="H119" s="9" t="s">
        <v>86</v>
      </c>
      <c r="I119" s="9" t="s">
        <v>86</v>
      </c>
      <c r="J119" s="9">
        <v>582.08084677419356</v>
      </c>
      <c r="K119" s="9">
        <v>288.48615591397845</v>
      </c>
      <c r="L119" s="9">
        <f t="shared" ref="L119" si="167">SUM(H119:K119)</f>
        <v>870.56700268817201</v>
      </c>
    </row>
    <row r="120" spans="1:12" s="15" customFormat="1">
      <c r="A120" s="14"/>
      <c r="B120" s="14" t="s">
        <v>132</v>
      </c>
      <c r="C120" s="13">
        <v>0</v>
      </c>
      <c r="D120" s="13">
        <v>0</v>
      </c>
      <c r="E120" s="13">
        <v>376581</v>
      </c>
      <c r="F120" s="13">
        <v>186638</v>
      </c>
      <c r="G120" s="13">
        <f t="shared" ref="G120:L120" si="168">G119</f>
        <v>563219</v>
      </c>
      <c r="H120" s="23" t="s">
        <v>86</v>
      </c>
      <c r="I120" s="23" t="s">
        <v>86</v>
      </c>
      <c r="J120" s="23">
        <v>582.08084677419356</v>
      </c>
      <c r="K120" s="23">
        <v>288.48615591397845</v>
      </c>
      <c r="L120" s="23">
        <f t="shared" si="168"/>
        <v>870.56700268817201</v>
      </c>
    </row>
    <row r="121" spans="1:12" s="15" customFormat="1">
      <c r="A121" s="12">
        <v>57</v>
      </c>
      <c r="B121" s="34" t="s">
        <v>62</v>
      </c>
      <c r="C121" s="8">
        <v>1187951</v>
      </c>
      <c r="D121" s="8">
        <v>0</v>
      </c>
      <c r="E121" s="8">
        <v>5490299</v>
      </c>
      <c r="F121" s="8">
        <v>1147385</v>
      </c>
      <c r="G121" s="8">
        <f t="shared" ref="G121" si="169">SUM(C121:F121)</f>
        <v>7825635</v>
      </c>
      <c r="H121" s="9">
        <v>1836.2145833333332</v>
      </c>
      <c r="I121" s="9" t="s">
        <v>86</v>
      </c>
      <c r="J121" s="9">
        <v>8486.3492607526878</v>
      </c>
      <c r="K121" s="9">
        <v>1773.5117607526879</v>
      </c>
      <c r="L121" s="9">
        <f t="shared" ref="L121" si="170">SUM(H121:K121)</f>
        <v>12096.075604838708</v>
      </c>
    </row>
    <row r="122" spans="1:12" s="15" customFormat="1">
      <c r="A122" s="14"/>
      <c r="B122" s="14" t="s">
        <v>76</v>
      </c>
      <c r="C122" s="13">
        <v>1187951</v>
      </c>
      <c r="D122" s="13">
        <v>0</v>
      </c>
      <c r="E122" s="13">
        <v>5490299</v>
      </c>
      <c r="F122" s="13">
        <v>1147385</v>
      </c>
      <c r="G122" s="13">
        <f t="shared" ref="G122:L122" si="171">G121</f>
        <v>7825635</v>
      </c>
      <c r="H122" s="23">
        <v>1836.2145833333332</v>
      </c>
      <c r="I122" s="23" t="s">
        <v>86</v>
      </c>
      <c r="J122" s="23">
        <v>8486.3492607526878</v>
      </c>
      <c r="K122" s="23">
        <v>1773.5117607526879</v>
      </c>
      <c r="L122" s="23">
        <f t="shared" si="171"/>
        <v>12096.075604838708</v>
      </c>
    </row>
    <row r="123" spans="1:12" s="15" customFormat="1">
      <c r="A123" s="12">
        <v>58</v>
      </c>
      <c r="B123" s="34" t="s">
        <v>63</v>
      </c>
      <c r="C123" s="8">
        <v>700792</v>
      </c>
      <c r="D123" s="8">
        <v>0</v>
      </c>
      <c r="E123" s="8">
        <v>3852966</v>
      </c>
      <c r="F123" s="8">
        <v>2774516</v>
      </c>
      <c r="G123" s="8">
        <f t="shared" ref="G123" si="172">SUM(C123:F123)</f>
        <v>7328274</v>
      </c>
      <c r="H123" s="9">
        <v>1083.2134408602149</v>
      </c>
      <c r="I123" s="9" t="s">
        <v>86</v>
      </c>
      <c r="J123" s="9">
        <v>5955.5254032258063</v>
      </c>
      <c r="K123" s="9">
        <v>4288.5663978494622</v>
      </c>
      <c r="L123" s="9">
        <f t="shared" ref="L123" si="173">SUM(H123:K123)</f>
        <v>11327.305241935483</v>
      </c>
    </row>
    <row r="124" spans="1:12" s="15" customFormat="1" ht="14.25" customHeight="1">
      <c r="A124" s="14"/>
      <c r="B124" s="14" t="s">
        <v>85</v>
      </c>
      <c r="C124" s="13">
        <v>700792</v>
      </c>
      <c r="D124" s="13">
        <v>0</v>
      </c>
      <c r="E124" s="13">
        <v>3852966</v>
      </c>
      <c r="F124" s="13">
        <v>2774516</v>
      </c>
      <c r="G124" s="13">
        <f t="shared" ref="G124:L124" si="174">G123</f>
        <v>7328274</v>
      </c>
      <c r="H124" s="23">
        <v>1083.2134408602149</v>
      </c>
      <c r="I124" s="23" t="s">
        <v>86</v>
      </c>
      <c r="J124" s="23">
        <v>5955.5254032258063</v>
      </c>
      <c r="K124" s="23">
        <v>4288.5663978494622</v>
      </c>
      <c r="L124" s="23">
        <f t="shared" si="174"/>
        <v>11327.305241935483</v>
      </c>
    </row>
    <row r="125" spans="1:12" s="15" customFormat="1">
      <c r="A125" s="12">
        <v>59</v>
      </c>
      <c r="B125" s="34" t="s">
        <v>64</v>
      </c>
      <c r="C125" s="8">
        <v>673063</v>
      </c>
      <c r="D125" s="8">
        <v>0</v>
      </c>
      <c r="E125" s="8">
        <v>1889336</v>
      </c>
      <c r="F125" s="8">
        <v>1870445</v>
      </c>
      <c r="G125" s="8">
        <f t="shared" ref="G125" si="175">SUM(C125:F125)</f>
        <v>4432844</v>
      </c>
      <c r="H125" s="9">
        <v>1040.352755376344</v>
      </c>
      <c r="I125" s="9" t="s">
        <v>86</v>
      </c>
      <c r="J125" s="9">
        <v>2920.3446236559139</v>
      </c>
      <c r="K125" s="9">
        <v>2891.1448252688169</v>
      </c>
      <c r="L125" s="9">
        <f t="shared" ref="L125" si="176">SUM(H125:K125)</f>
        <v>6851.8422043010751</v>
      </c>
    </row>
    <row r="126" spans="1:12" s="15" customFormat="1">
      <c r="A126" s="14"/>
      <c r="B126" s="14" t="s">
        <v>133</v>
      </c>
      <c r="C126" s="13">
        <v>673063</v>
      </c>
      <c r="D126" s="13">
        <v>0</v>
      </c>
      <c r="E126" s="13">
        <v>1889336</v>
      </c>
      <c r="F126" s="13">
        <v>1870445</v>
      </c>
      <c r="G126" s="13">
        <f t="shared" ref="G126:L126" si="177">G125</f>
        <v>4432844</v>
      </c>
      <c r="H126" s="23">
        <v>1040.352755376344</v>
      </c>
      <c r="I126" s="23" t="s">
        <v>86</v>
      </c>
      <c r="J126" s="23">
        <v>2920.3446236559139</v>
      </c>
      <c r="K126" s="23">
        <v>2891.1448252688169</v>
      </c>
      <c r="L126" s="23">
        <f t="shared" si="177"/>
        <v>6851.8422043010751</v>
      </c>
    </row>
    <row r="127" spans="1:12" s="15" customFormat="1">
      <c r="A127" s="12">
        <v>60</v>
      </c>
      <c r="B127" s="34" t="s">
        <v>65</v>
      </c>
      <c r="C127" s="8">
        <v>114965</v>
      </c>
      <c r="D127" s="8">
        <v>0</v>
      </c>
      <c r="E127" s="8">
        <v>1721902</v>
      </c>
      <c r="F127" s="8">
        <v>779193</v>
      </c>
      <c r="G127" s="8">
        <f t="shared" ref="G127" si="178">SUM(C127:F127)</f>
        <v>2616060</v>
      </c>
      <c r="H127" s="9">
        <v>177.70127688172042</v>
      </c>
      <c r="I127" s="9" t="s">
        <v>86</v>
      </c>
      <c r="J127" s="9">
        <v>2661.5420698924727</v>
      </c>
      <c r="K127" s="9">
        <v>1204.3977822580646</v>
      </c>
      <c r="L127" s="9">
        <f t="shared" ref="L127" si="179">SUM(H127:K127)</f>
        <v>4043.6411290322576</v>
      </c>
    </row>
    <row r="128" spans="1:12" s="15" customFormat="1">
      <c r="A128" s="14"/>
      <c r="B128" s="14" t="s">
        <v>134</v>
      </c>
      <c r="C128" s="13">
        <v>114965</v>
      </c>
      <c r="D128" s="13">
        <v>0</v>
      </c>
      <c r="E128" s="13">
        <v>1721902</v>
      </c>
      <c r="F128" s="13">
        <v>779193</v>
      </c>
      <c r="G128" s="13">
        <f t="shared" ref="G128:L128" si="180">G127</f>
        <v>2616060</v>
      </c>
      <c r="H128" s="23">
        <v>177.70127688172042</v>
      </c>
      <c r="I128" s="23" t="s">
        <v>86</v>
      </c>
      <c r="J128" s="23">
        <v>2661.5420698924727</v>
      </c>
      <c r="K128" s="23">
        <v>1204.3977822580646</v>
      </c>
      <c r="L128" s="23">
        <f t="shared" si="180"/>
        <v>4043.6411290322576</v>
      </c>
    </row>
    <row r="129" spans="1:12" s="15" customFormat="1">
      <c r="A129" s="10">
        <v>61</v>
      </c>
      <c r="B129" s="17" t="s">
        <v>141</v>
      </c>
      <c r="C129" s="8">
        <v>0</v>
      </c>
      <c r="D129" s="8">
        <v>0</v>
      </c>
      <c r="E129" s="8">
        <v>403932</v>
      </c>
      <c r="F129" s="8">
        <v>307117</v>
      </c>
      <c r="G129" s="8">
        <f t="shared" ref="G129" si="181">SUM(C129:F129)</f>
        <v>711049</v>
      </c>
      <c r="H129" s="9" t="s">
        <v>86</v>
      </c>
      <c r="I129" s="9" t="s">
        <v>86</v>
      </c>
      <c r="J129" s="9">
        <v>624.35725806451603</v>
      </c>
      <c r="K129" s="9">
        <v>474.71041666666667</v>
      </c>
      <c r="L129" s="9">
        <f t="shared" ref="L129" si="182">SUM(H129:K129)</f>
        <v>1099.0676747311827</v>
      </c>
    </row>
    <row r="130" spans="1:12" s="15" customFormat="1">
      <c r="A130" s="14"/>
      <c r="B130" s="14" t="s">
        <v>142</v>
      </c>
      <c r="C130" s="13">
        <v>0</v>
      </c>
      <c r="D130" s="13">
        <v>0</v>
      </c>
      <c r="E130" s="13">
        <v>403932</v>
      </c>
      <c r="F130" s="13">
        <v>307117</v>
      </c>
      <c r="G130" s="13">
        <f t="shared" ref="G130:L130" si="183">G129</f>
        <v>711049</v>
      </c>
      <c r="H130" s="23" t="s">
        <v>86</v>
      </c>
      <c r="I130" s="23" t="s">
        <v>86</v>
      </c>
      <c r="J130" s="23">
        <v>624.35725806451603</v>
      </c>
      <c r="K130" s="23">
        <v>474.71041666666667</v>
      </c>
      <c r="L130" s="23">
        <f t="shared" si="183"/>
        <v>1099.0676747311827</v>
      </c>
    </row>
    <row r="131" spans="1:12" s="15" customFormat="1">
      <c r="A131" s="10">
        <v>62</v>
      </c>
      <c r="B131" s="17" t="s">
        <v>66</v>
      </c>
      <c r="C131" s="8">
        <v>4748</v>
      </c>
      <c r="D131" s="8">
        <v>67466</v>
      </c>
      <c r="E131" s="8">
        <v>3117619</v>
      </c>
      <c r="F131" s="8">
        <v>1018827</v>
      </c>
      <c r="G131" s="8">
        <f t="shared" ref="G131" si="184">SUM(C131:F131)</f>
        <v>4208660</v>
      </c>
      <c r="H131" s="9">
        <v>7.3389784946236558</v>
      </c>
      <c r="I131" s="9">
        <v>104.28212365591398</v>
      </c>
      <c r="J131" s="9">
        <v>4818.9003360215047</v>
      </c>
      <c r="K131" s="9">
        <v>1574.7997983870966</v>
      </c>
      <c r="L131" s="9">
        <f t="shared" ref="L131" si="185">SUM(H131:K131)</f>
        <v>6505.3212365591389</v>
      </c>
    </row>
    <row r="132" spans="1:12" s="15" customFormat="1">
      <c r="A132" s="14"/>
      <c r="B132" s="14" t="s">
        <v>85</v>
      </c>
      <c r="C132" s="13">
        <v>4748</v>
      </c>
      <c r="D132" s="13">
        <v>67466</v>
      </c>
      <c r="E132" s="13">
        <v>3117619</v>
      </c>
      <c r="F132" s="13">
        <v>1018827</v>
      </c>
      <c r="G132" s="13">
        <f t="shared" ref="G132:L132" si="186">G131</f>
        <v>4208660</v>
      </c>
      <c r="H132" s="23">
        <v>7.3389784946236558</v>
      </c>
      <c r="I132" s="23">
        <v>104.28212365591398</v>
      </c>
      <c r="J132" s="23">
        <v>4818.9003360215047</v>
      </c>
      <c r="K132" s="23">
        <v>1574.7997983870966</v>
      </c>
      <c r="L132" s="23">
        <f t="shared" si="186"/>
        <v>6505.3212365591389</v>
      </c>
    </row>
    <row r="133" spans="1:12" s="15" customFormat="1">
      <c r="A133" s="27">
        <v>63</v>
      </c>
      <c r="B133" s="28" t="s">
        <v>67</v>
      </c>
      <c r="C133" s="8">
        <v>617382</v>
      </c>
      <c r="D133" s="8">
        <v>0</v>
      </c>
      <c r="E133" s="8">
        <v>3790003</v>
      </c>
      <c r="F133" s="8">
        <v>2482130</v>
      </c>
      <c r="G133" s="8">
        <f t="shared" ref="G133" si="187">SUM(C133:F133)</f>
        <v>6889515</v>
      </c>
      <c r="H133" s="9">
        <v>954.28669354838712</v>
      </c>
      <c r="I133" s="9" t="s">
        <v>86</v>
      </c>
      <c r="J133" s="9">
        <v>5858.203561827956</v>
      </c>
      <c r="K133" s="9">
        <v>3836.6256720430106</v>
      </c>
      <c r="L133" s="9">
        <f t="shared" ref="L133" si="188">SUM(H133:K133)</f>
        <v>10649.115927419354</v>
      </c>
    </row>
    <row r="134" spans="1:12" s="15" customFormat="1">
      <c r="A134" s="38"/>
      <c r="B134" s="39" t="s">
        <v>135</v>
      </c>
      <c r="C134" s="13">
        <v>617382</v>
      </c>
      <c r="D134" s="13">
        <v>0</v>
      </c>
      <c r="E134" s="13">
        <v>3790003</v>
      </c>
      <c r="F134" s="13">
        <v>2482130</v>
      </c>
      <c r="G134" s="13">
        <f t="shared" ref="G134:L134" si="189">G133</f>
        <v>6889515</v>
      </c>
      <c r="H134" s="23">
        <v>954.28669354838712</v>
      </c>
      <c r="I134" s="23" t="s">
        <v>86</v>
      </c>
      <c r="J134" s="23">
        <v>5858.203561827956</v>
      </c>
      <c r="K134" s="23">
        <v>3836.6256720430106</v>
      </c>
      <c r="L134" s="23">
        <f t="shared" si="189"/>
        <v>10649.115927419354</v>
      </c>
    </row>
    <row r="135" spans="1:12" s="15" customFormat="1">
      <c r="A135" s="18">
        <v>64</v>
      </c>
      <c r="B135" s="19" t="s">
        <v>68</v>
      </c>
      <c r="C135" s="8">
        <v>428070</v>
      </c>
      <c r="D135" s="8">
        <v>0</v>
      </c>
      <c r="E135" s="8">
        <v>855036</v>
      </c>
      <c r="F135" s="8">
        <v>823404</v>
      </c>
      <c r="G135" s="8">
        <f t="shared" ref="G135" si="190">SUM(C135:F135)</f>
        <v>2106510</v>
      </c>
      <c r="H135" s="9">
        <v>661.66733870967744</v>
      </c>
      <c r="I135" s="9" t="s">
        <v>86</v>
      </c>
      <c r="J135" s="9">
        <v>1321.6282258064516</v>
      </c>
      <c r="K135" s="9">
        <v>1272.7346774193547</v>
      </c>
      <c r="L135" s="9">
        <f t="shared" ref="L135" si="191">SUM(H135:K135)</f>
        <v>3256.0302419354839</v>
      </c>
    </row>
    <row r="136" spans="1:12" s="15" customFormat="1">
      <c r="A136" s="40"/>
      <c r="B136" s="41" t="s">
        <v>136</v>
      </c>
      <c r="C136" s="13">
        <v>428070</v>
      </c>
      <c r="D136" s="13">
        <v>0</v>
      </c>
      <c r="E136" s="13">
        <v>855036</v>
      </c>
      <c r="F136" s="13">
        <v>823404</v>
      </c>
      <c r="G136" s="13">
        <f t="shared" ref="G136:L136" si="192">G135</f>
        <v>2106510</v>
      </c>
      <c r="H136" s="23">
        <v>661.66733870967744</v>
      </c>
      <c r="I136" s="23" t="s">
        <v>86</v>
      </c>
      <c r="J136" s="23">
        <v>1321.6282258064516</v>
      </c>
      <c r="K136" s="23">
        <v>1272.7346774193547</v>
      </c>
      <c r="L136" s="23">
        <f t="shared" si="192"/>
        <v>3256.0302419354839</v>
      </c>
    </row>
    <row r="137" spans="1:12" s="15" customFormat="1" ht="15.75" customHeight="1">
      <c r="A137" s="20">
        <v>65</v>
      </c>
      <c r="B137" s="17" t="s">
        <v>143</v>
      </c>
      <c r="C137" s="8">
        <v>0</v>
      </c>
      <c r="D137" s="8">
        <v>0</v>
      </c>
      <c r="E137" s="8">
        <v>356386</v>
      </c>
      <c r="F137" s="8">
        <v>74206</v>
      </c>
      <c r="G137" s="8">
        <f t="shared" ref="G137" si="193">SUM(C137:F137)</f>
        <v>430592</v>
      </c>
      <c r="H137" s="9" t="s">
        <v>86</v>
      </c>
      <c r="I137" s="9" t="s">
        <v>86</v>
      </c>
      <c r="J137" s="9">
        <v>550.86545698924726</v>
      </c>
      <c r="K137" s="9">
        <v>114.70013440860214</v>
      </c>
      <c r="L137" s="9">
        <f t="shared" ref="L137" si="194">SUM(H137:K137)</f>
        <v>665.5655913978494</v>
      </c>
    </row>
    <row r="138" spans="1:12" s="15" customFormat="1">
      <c r="A138" s="14"/>
      <c r="B138" s="14" t="s">
        <v>85</v>
      </c>
      <c r="C138" s="13">
        <v>0</v>
      </c>
      <c r="D138" s="13">
        <v>0</v>
      </c>
      <c r="E138" s="13">
        <v>356386</v>
      </c>
      <c r="F138" s="13">
        <v>74206</v>
      </c>
      <c r="G138" s="13">
        <f t="shared" ref="G138:L138" si="195">G137</f>
        <v>430592</v>
      </c>
      <c r="H138" s="23" t="s">
        <v>86</v>
      </c>
      <c r="I138" s="23" t="s">
        <v>86</v>
      </c>
      <c r="J138" s="23">
        <v>550.86545698924726</v>
      </c>
      <c r="K138" s="23">
        <v>114.70013440860214</v>
      </c>
      <c r="L138" s="23">
        <f t="shared" si="195"/>
        <v>665.5655913978494</v>
      </c>
    </row>
    <row r="139" spans="1:12" s="15" customFormat="1">
      <c r="A139" s="20">
        <v>66</v>
      </c>
      <c r="B139" s="21" t="s">
        <v>69</v>
      </c>
      <c r="C139" s="8">
        <v>1248796</v>
      </c>
      <c r="D139" s="8">
        <v>0</v>
      </c>
      <c r="E139" s="8">
        <v>2255302</v>
      </c>
      <c r="F139" s="8">
        <v>1957759</v>
      </c>
      <c r="G139" s="8">
        <f t="shared" ref="G139" si="196">SUM(C139:F139)</f>
        <v>5461857</v>
      </c>
      <c r="H139" s="9">
        <v>1930.262634408602</v>
      </c>
      <c r="I139" s="9" t="s">
        <v>86</v>
      </c>
      <c r="J139" s="9">
        <v>3486.0178763440858</v>
      </c>
      <c r="K139" s="9">
        <v>3026.1059811827954</v>
      </c>
      <c r="L139" s="9">
        <f t="shared" ref="L139" si="197">SUM(H139:K139)</f>
        <v>8442.3864919354819</v>
      </c>
    </row>
    <row r="140" spans="1:12" s="15" customFormat="1">
      <c r="A140" s="42"/>
      <c r="B140" s="43" t="s">
        <v>137</v>
      </c>
      <c r="C140" s="13">
        <v>1248796</v>
      </c>
      <c r="D140" s="13">
        <v>0</v>
      </c>
      <c r="E140" s="13">
        <v>2255302</v>
      </c>
      <c r="F140" s="13">
        <v>1957759</v>
      </c>
      <c r="G140" s="13">
        <f t="shared" ref="G140:L140" si="198">G139</f>
        <v>5461857</v>
      </c>
      <c r="H140" s="23">
        <v>1930.262634408602</v>
      </c>
      <c r="I140" s="23" t="s">
        <v>86</v>
      </c>
      <c r="J140" s="23">
        <v>3486.0178763440858</v>
      </c>
      <c r="K140" s="23">
        <v>3026.1059811827954</v>
      </c>
      <c r="L140" s="23">
        <f t="shared" si="198"/>
        <v>8442.3864919354819</v>
      </c>
    </row>
    <row r="141" spans="1:12" s="15" customFormat="1">
      <c r="A141" s="29"/>
      <c r="B141" s="22" t="s">
        <v>70</v>
      </c>
      <c r="C141" s="44">
        <f>C7+C9+C11+C13+C15+C17+C19+C21+C23+C25+C27+C29+C31+C33+C35+C37+C39+C41+C43+C45+C47+C49+C51+C53+C55+C57+C59+C61+C63+C65+C67+C69+C73+C75+C77+C83+C85+C87+C89+C91+C93+C95+C97+C99+C101+C103+C105+C107+C109+C111+C113+C115+C117+C119+C121+C123+C125+C127+C131+C133+C135+C139+C81+C79+C137+C129+C71</f>
        <v>42868679</v>
      </c>
      <c r="D141" s="44">
        <f t="shared" ref="D141:L141" si="199">D7+D9+D11+D13+D15+D17+D19+D21+D23+D25+D27+D29+D31+D33+D35+D37+D39+D41+D43+D45+D47+D49+D51+D53+D55+D57+D59+D61+D63+D65+D67+D69+D73+D75+D77+D83+D85+D87+D89+D91+D93+D95+D97+D99+D101+D103+D105+D107+D109+D111+D113+D115+D117+D119+D121+D123+D125+D127+D131+D133+D135+D139+D81+D79+D137+D129+D71</f>
        <v>3096298</v>
      </c>
      <c r="E141" s="44">
        <f t="shared" si="199"/>
        <v>152917776.06999999</v>
      </c>
      <c r="F141" s="44">
        <f t="shared" si="199"/>
        <v>83973920.740999997</v>
      </c>
      <c r="G141" s="44">
        <f t="shared" si="199"/>
        <v>282856673.81099999</v>
      </c>
      <c r="H141" s="44">
        <f t="shared" si="199"/>
        <v>66262.071034946246</v>
      </c>
      <c r="I141" s="44">
        <f t="shared" si="199"/>
        <v>4785.9444892473111</v>
      </c>
      <c r="J141" s="44">
        <f t="shared" si="199"/>
        <v>236364.84204368282</v>
      </c>
      <c r="K141" s="44">
        <f t="shared" si="199"/>
        <v>129798.39899482527</v>
      </c>
      <c r="L141" s="44">
        <f t="shared" si="199"/>
        <v>437211.25656270178</v>
      </c>
    </row>
    <row r="142" spans="1:12" s="15" customForma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s="15" customForma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s="15" customFormat="1">
      <c r="A144" s="1"/>
      <c r="B144" s="1"/>
      <c r="C144" s="1" t="s">
        <v>77</v>
      </c>
      <c r="D144" s="1"/>
      <c r="E144" s="1"/>
      <c r="F144" s="1"/>
      <c r="G144" s="1"/>
      <c r="H144" s="1"/>
      <c r="I144" s="1"/>
      <c r="J144" s="1"/>
      <c r="K144" s="1"/>
      <c r="L144" s="1"/>
    </row>
    <row r="145" spans="1:12" s="15" customForma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s="15" customFormat="1"/>
    <row r="147" spans="1:12" s="15" customFormat="1"/>
    <row r="148" spans="1:12" s="15" customFormat="1"/>
    <row r="149" spans="1:12" s="15" customFormat="1"/>
    <row r="150" spans="1:12" s="15" customFormat="1"/>
    <row r="151" spans="1:12" s="15" customFormat="1"/>
    <row r="152" spans="1:12" s="15" customFormat="1"/>
    <row r="153" spans="1:12" s="15" customFormat="1"/>
    <row r="154" spans="1:12" s="15" customFormat="1"/>
    <row r="155" spans="1:12" s="15" customFormat="1"/>
    <row r="156" spans="1:12" s="15" customFormat="1"/>
    <row r="157" spans="1:12" s="15" customFormat="1"/>
    <row r="158" spans="1:12" s="15" customFormat="1"/>
    <row r="159" spans="1:12" s="15" customFormat="1"/>
    <row r="160" spans="1:12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pans="1:13" s="15" customFormat="1"/>
    <row r="210" spans="1:13" s="15" customFormat="1"/>
    <row r="211" spans="1:13" s="15" customFormat="1"/>
    <row r="212" spans="1:13" s="15" customFormat="1"/>
    <row r="213" spans="1:13" s="15" customFormat="1"/>
    <row r="214" spans="1:13" s="15" customFormat="1"/>
    <row r="215" spans="1:13" s="15" customFormat="1"/>
    <row r="216" spans="1:13" s="15" customFormat="1"/>
    <row r="217" spans="1:13" s="15" customFormat="1"/>
    <row r="218" spans="1:13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</row>
    <row r="219" spans="1:13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</row>
    <row r="220" spans="1:13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</row>
    <row r="221" spans="1:13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</row>
    <row r="222" spans="1:13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</row>
    <row r="223" spans="1:1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</row>
    <row r="224" spans="1:13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</row>
    <row r="225" spans="1:13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</row>
    <row r="226" spans="1:13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</row>
    <row r="228" spans="1:13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</row>
    <row r="229" spans="1:13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</row>
    <row r="230" spans="1:13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</row>
    <row r="231" spans="1:13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</row>
    <row r="232" spans="1:13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</row>
    <row r="233" spans="1:1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</row>
    <row r="234" spans="1:13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</row>
    <row r="235" spans="1:13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</row>
    <row r="236" spans="1:13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</row>
    <row r="237" spans="1:13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</row>
    <row r="238" spans="1:13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</row>
    <row r="239" spans="1:13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</row>
    <row r="240" spans="1:13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</row>
    <row r="241" spans="1:13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</row>
    <row r="242" spans="1:13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</row>
    <row r="243" spans="1:13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</row>
    <row r="244" spans="1:13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6"/>
  <sheetViews>
    <sheetView tabSelected="1"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R21" sqref="R21"/>
    </sheetView>
  </sheetViews>
  <sheetFormatPr defaultColWidth="9" defaultRowHeight="15"/>
  <cols>
    <col min="1" max="1" width="4.5703125" style="1" customWidth="1"/>
    <col min="2" max="2" width="58.140625" style="1" customWidth="1"/>
    <col min="3" max="12" width="12.7109375" style="1" customWidth="1"/>
    <col min="13" max="16384" width="9" style="1"/>
  </cols>
  <sheetData>
    <row r="1" spans="1:13" ht="15.75">
      <c r="A1" s="1">
        <v>1</v>
      </c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30"/>
    </row>
    <row r="2" spans="1:13" ht="15.75">
      <c r="B2" s="58" t="s">
        <v>155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30"/>
    </row>
    <row r="3" spans="1:13">
      <c r="C3" s="2" t="s">
        <v>1</v>
      </c>
      <c r="D3" s="3"/>
      <c r="E3" s="3"/>
      <c r="F3" s="3"/>
      <c r="G3" s="3"/>
      <c r="H3" s="4"/>
      <c r="M3" s="5"/>
    </row>
    <row r="4" spans="1:13" ht="15" customHeight="1">
      <c r="A4" s="59" t="s">
        <v>2</v>
      </c>
      <c r="B4" s="60" t="s">
        <v>3</v>
      </c>
      <c r="C4" s="61" t="s">
        <v>4</v>
      </c>
      <c r="D4" s="61"/>
      <c r="E4" s="61"/>
      <c r="F4" s="61"/>
      <c r="G4" s="61"/>
      <c r="H4" s="61" t="s">
        <v>5</v>
      </c>
      <c r="I4" s="61"/>
      <c r="J4" s="61"/>
      <c r="K4" s="61"/>
      <c r="L4" s="61"/>
    </row>
    <row r="5" spans="1:13">
      <c r="A5" s="59"/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3">
      <c r="A6" s="59"/>
      <c r="B6" s="60"/>
      <c r="C6" s="31" t="s">
        <v>6</v>
      </c>
      <c r="D6" s="31" t="s">
        <v>7</v>
      </c>
      <c r="E6" s="31" t="s">
        <v>8</v>
      </c>
      <c r="F6" s="31" t="s">
        <v>9</v>
      </c>
      <c r="G6" s="57" t="s">
        <v>10</v>
      </c>
      <c r="H6" s="57" t="s">
        <v>6</v>
      </c>
      <c r="I6" s="57" t="s">
        <v>7</v>
      </c>
      <c r="J6" s="57" t="s">
        <v>8</v>
      </c>
      <c r="K6" s="57" t="s">
        <v>9</v>
      </c>
      <c r="L6" s="57" t="s">
        <v>10</v>
      </c>
    </row>
    <row r="7" spans="1:13" s="15" customFormat="1">
      <c r="A7" s="6">
        <v>1</v>
      </c>
      <c r="B7" s="7" t="s">
        <v>78</v>
      </c>
      <c r="C7" s="8">
        <v>105908</v>
      </c>
      <c r="D7" s="8">
        <v>0</v>
      </c>
      <c r="E7" s="8">
        <v>802286</v>
      </c>
      <c r="F7" s="8">
        <v>342592</v>
      </c>
      <c r="G7" s="8">
        <v>1250786</v>
      </c>
      <c r="H7" s="9">
        <v>163.70188172043009</v>
      </c>
      <c r="I7" s="9" t="s">
        <v>86</v>
      </c>
      <c r="J7" s="9">
        <v>1240.0926075268815</v>
      </c>
      <c r="K7" s="9">
        <v>529.54408602150534</v>
      </c>
      <c r="L7" s="9">
        <v>1933.3385752688168</v>
      </c>
    </row>
    <row r="8" spans="1:13" s="15" customFormat="1">
      <c r="A8" s="32"/>
      <c r="B8" s="33" t="s">
        <v>88</v>
      </c>
      <c r="C8" s="13">
        <v>105908</v>
      </c>
      <c r="D8" s="13">
        <v>0</v>
      </c>
      <c r="E8" s="13">
        <v>802286</v>
      </c>
      <c r="F8" s="13">
        <v>342592</v>
      </c>
      <c r="G8" s="13">
        <v>1250786</v>
      </c>
      <c r="H8" s="23">
        <v>163.70188172043009</v>
      </c>
      <c r="I8" s="23" t="s">
        <v>86</v>
      </c>
      <c r="J8" s="23">
        <v>1240.0926075268815</v>
      </c>
      <c r="K8" s="23">
        <v>529.54408602150534</v>
      </c>
      <c r="L8" s="23">
        <v>1933.3385752688168</v>
      </c>
    </row>
    <row r="9" spans="1:13" s="15" customFormat="1">
      <c r="A9" s="6">
        <v>2</v>
      </c>
      <c r="B9" s="7" t="s">
        <v>11</v>
      </c>
      <c r="C9" s="8">
        <v>616676</v>
      </c>
      <c r="D9" s="8">
        <v>130432</v>
      </c>
      <c r="E9" s="8">
        <v>1991330</v>
      </c>
      <c r="F9" s="8">
        <v>683498</v>
      </c>
      <c r="G9" s="8">
        <v>3421936</v>
      </c>
      <c r="H9" s="9">
        <v>953.19543010752682</v>
      </c>
      <c r="I9" s="9">
        <v>201.60860215053762</v>
      </c>
      <c r="J9" s="9">
        <v>3077.9966397849462</v>
      </c>
      <c r="K9" s="9">
        <v>1056.4821236559139</v>
      </c>
      <c r="L9" s="9">
        <v>5289.282795698924</v>
      </c>
    </row>
    <row r="10" spans="1:13" s="15" customFormat="1">
      <c r="A10" s="32"/>
      <c r="B10" s="33" t="s">
        <v>89</v>
      </c>
      <c r="C10" s="13">
        <v>105908</v>
      </c>
      <c r="D10" s="13">
        <v>0</v>
      </c>
      <c r="E10" s="13">
        <v>802286</v>
      </c>
      <c r="F10" s="13">
        <v>342592</v>
      </c>
      <c r="G10" s="13">
        <v>1250786</v>
      </c>
      <c r="H10" s="23">
        <v>163.70188172043009</v>
      </c>
      <c r="I10" s="23" t="s">
        <v>86</v>
      </c>
      <c r="J10" s="23">
        <v>1240.0926075268815</v>
      </c>
      <c r="K10" s="23">
        <v>529.54408602150534</v>
      </c>
      <c r="L10" s="23">
        <v>1933.3385752688168</v>
      </c>
    </row>
    <row r="11" spans="1:13" s="15" customFormat="1">
      <c r="A11" s="6">
        <v>3</v>
      </c>
      <c r="B11" s="11" t="s">
        <v>146</v>
      </c>
      <c r="C11" s="8">
        <v>0</v>
      </c>
      <c r="D11" s="8">
        <v>0</v>
      </c>
      <c r="E11" s="8">
        <v>41255</v>
      </c>
      <c r="F11" s="8">
        <v>5488</v>
      </c>
      <c r="G11" s="8">
        <v>46743</v>
      </c>
      <c r="H11" s="9" t="s">
        <v>86</v>
      </c>
      <c r="I11" s="9" t="s">
        <v>86</v>
      </c>
      <c r="J11" s="9">
        <v>63.767809139784944</v>
      </c>
      <c r="K11" s="9">
        <v>8.4827956989247308</v>
      </c>
      <c r="L11" s="9">
        <v>72.250604838709677</v>
      </c>
    </row>
    <row r="12" spans="1:13" s="15" customFormat="1">
      <c r="A12" s="32"/>
      <c r="B12" s="14" t="s">
        <v>142</v>
      </c>
      <c r="C12" s="13">
        <v>0</v>
      </c>
      <c r="D12" s="13">
        <v>0</v>
      </c>
      <c r="E12" s="13">
        <v>41255</v>
      </c>
      <c r="F12" s="13">
        <v>5488</v>
      </c>
      <c r="G12" s="13">
        <v>46743</v>
      </c>
      <c r="H12" s="23" t="s">
        <v>86</v>
      </c>
      <c r="I12" s="23" t="s">
        <v>86</v>
      </c>
      <c r="J12" s="23">
        <v>63.767809139784944</v>
      </c>
      <c r="K12" s="23">
        <v>8.4827956989247308</v>
      </c>
      <c r="L12" s="23">
        <v>72.250604838709677</v>
      </c>
    </row>
    <row r="13" spans="1:13" s="15" customFormat="1">
      <c r="A13" s="6">
        <v>4</v>
      </c>
      <c r="B13" s="11" t="s">
        <v>12</v>
      </c>
      <c r="C13" s="8">
        <v>0</v>
      </c>
      <c r="D13" s="8">
        <v>0</v>
      </c>
      <c r="E13" s="8">
        <v>598769</v>
      </c>
      <c r="F13" s="8">
        <v>1180122</v>
      </c>
      <c r="G13" s="8">
        <v>1778891</v>
      </c>
      <c r="H13" s="9" t="s">
        <v>86</v>
      </c>
      <c r="I13" s="9" t="s">
        <v>86</v>
      </c>
      <c r="J13" s="9">
        <v>925.51659946236543</v>
      </c>
      <c r="K13" s="9">
        <v>1824.1133064516127</v>
      </c>
      <c r="L13" s="9">
        <v>2749.6299059139783</v>
      </c>
    </row>
    <row r="14" spans="1:13" s="15" customFormat="1">
      <c r="A14" s="32"/>
      <c r="B14" s="33" t="s">
        <v>90</v>
      </c>
      <c r="C14" s="13">
        <v>0</v>
      </c>
      <c r="D14" s="13">
        <v>0</v>
      </c>
      <c r="E14" s="13">
        <v>598769</v>
      </c>
      <c r="F14" s="13">
        <v>1180122</v>
      </c>
      <c r="G14" s="13">
        <v>1778891</v>
      </c>
      <c r="H14" s="23" t="s">
        <v>86</v>
      </c>
      <c r="I14" s="23" t="s">
        <v>86</v>
      </c>
      <c r="J14" s="23">
        <v>925.51659946236543</v>
      </c>
      <c r="K14" s="23">
        <v>1824.1133064516127</v>
      </c>
      <c r="L14" s="23">
        <v>2749.6299059139783</v>
      </c>
    </row>
    <row r="15" spans="1:13" s="15" customFormat="1">
      <c r="A15" s="12">
        <v>5</v>
      </c>
      <c r="B15" s="34" t="s">
        <v>13</v>
      </c>
      <c r="C15" s="8">
        <v>8719</v>
      </c>
      <c r="D15" s="8">
        <v>0</v>
      </c>
      <c r="E15" s="8">
        <v>1401742</v>
      </c>
      <c r="F15" s="8">
        <v>1740011</v>
      </c>
      <c r="G15" s="8">
        <v>3150472</v>
      </c>
      <c r="H15" s="9">
        <v>13.476948924731181</v>
      </c>
      <c r="I15" s="9" t="s">
        <v>86</v>
      </c>
      <c r="J15" s="9">
        <v>2166.6711021505375</v>
      </c>
      <c r="K15" s="9">
        <v>2689.53313172043</v>
      </c>
      <c r="L15" s="9">
        <v>4869.681182795699</v>
      </c>
    </row>
    <row r="16" spans="1:13" s="15" customFormat="1">
      <c r="A16" s="33"/>
      <c r="B16" s="33" t="s">
        <v>91</v>
      </c>
      <c r="C16" s="13">
        <v>8719</v>
      </c>
      <c r="D16" s="13">
        <v>0</v>
      </c>
      <c r="E16" s="13">
        <v>1401742</v>
      </c>
      <c r="F16" s="13">
        <v>1740011</v>
      </c>
      <c r="G16" s="13">
        <v>3150472</v>
      </c>
      <c r="H16" s="23">
        <v>13.476948924731181</v>
      </c>
      <c r="I16" s="23" t="s">
        <v>86</v>
      </c>
      <c r="J16" s="23">
        <v>2166.6711021505375</v>
      </c>
      <c r="K16" s="23">
        <v>2689.53313172043</v>
      </c>
      <c r="L16" s="23">
        <v>4869.681182795699</v>
      </c>
    </row>
    <row r="17" spans="1:12" s="15" customFormat="1">
      <c r="A17" s="12">
        <v>6</v>
      </c>
      <c r="B17" s="34" t="s">
        <v>149</v>
      </c>
      <c r="C17" s="8">
        <v>0</v>
      </c>
      <c r="D17" s="8">
        <v>0</v>
      </c>
      <c r="E17" s="8">
        <v>349809</v>
      </c>
      <c r="F17" s="8">
        <v>15787</v>
      </c>
      <c r="G17" s="8">
        <v>365596</v>
      </c>
      <c r="H17" s="9" t="s">
        <v>86</v>
      </c>
      <c r="I17" s="9" t="s">
        <v>86</v>
      </c>
      <c r="J17" s="9">
        <v>540.69939516129034</v>
      </c>
      <c r="K17" s="9">
        <v>24.40194892473118</v>
      </c>
      <c r="L17" s="9">
        <v>565.10134408602153</v>
      </c>
    </row>
    <row r="18" spans="1:12" s="15" customFormat="1">
      <c r="A18" s="33"/>
      <c r="B18" s="33" t="s">
        <v>142</v>
      </c>
      <c r="C18" s="13">
        <v>0</v>
      </c>
      <c r="D18" s="13">
        <v>0</v>
      </c>
      <c r="E18" s="13">
        <v>349809</v>
      </c>
      <c r="F18" s="13">
        <v>15787</v>
      </c>
      <c r="G18" s="13">
        <v>365596</v>
      </c>
      <c r="H18" s="23" t="s">
        <v>86</v>
      </c>
      <c r="I18" s="23" t="s">
        <v>86</v>
      </c>
      <c r="J18" s="23">
        <v>540.69939516129034</v>
      </c>
      <c r="K18" s="23">
        <v>24.40194892473118</v>
      </c>
      <c r="L18" s="23">
        <v>565.10134408602153</v>
      </c>
    </row>
    <row r="19" spans="1:12" s="15" customFormat="1">
      <c r="A19" s="12">
        <v>7</v>
      </c>
      <c r="B19" s="34" t="s">
        <v>14</v>
      </c>
      <c r="C19" s="8">
        <v>728748</v>
      </c>
      <c r="D19" s="8">
        <v>18435</v>
      </c>
      <c r="E19" s="8">
        <v>2722834</v>
      </c>
      <c r="F19" s="8">
        <v>805273</v>
      </c>
      <c r="G19" s="8">
        <v>4275290</v>
      </c>
      <c r="H19" s="9">
        <v>1126.425</v>
      </c>
      <c r="I19" s="9">
        <v>28.494959677419352</v>
      </c>
      <c r="J19" s="9">
        <v>4208.6815860215047</v>
      </c>
      <c r="K19" s="9">
        <v>1244.7096102150538</v>
      </c>
      <c r="L19" s="9">
        <v>6608.3111559139779</v>
      </c>
    </row>
    <row r="20" spans="1:12" s="15" customFormat="1">
      <c r="A20" s="33"/>
      <c r="B20" s="33" t="s">
        <v>92</v>
      </c>
      <c r="C20" s="13">
        <v>728748</v>
      </c>
      <c r="D20" s="13">
        <v>18435</v>
      </c>
      <c r="E20" s="13">
        <v>2722834</v>
      </c>
      <c r="F20" s="13">
        <v>805273</v>
      </c>
      <c r="G20" s="13">
        <v>4275290</v>
      </c>
      <c r="H20" s="23">
        <v>1126.425</v>
      </c>
      <c r="I20" s="23">
        <v>28.494959677419352</v>
      </c>
      <c r="J20" s="23">
        <v>4208.6815860215047</v>
      </c>
      <c r="K20" s="23">
        <v>1244.7096102150538</v>
      </c>
      <c r="L20" s="23">
        <v>6608.3111559139779</v>
      </c>
    </row>
    <row r="21" spans="1:12" s="15" customFormat="1" ht="15" customHeight="1">
      <c r="A21" s="12">
        <v>8</v>
      </c>
      <c r="B21" s="34" t="s">
        <v>15</v>
      </c>
      <c r="C21" s="8">
        <v>316740</v>
      </c>
      <c r="D21" s="8">
        <v>94892</v>
      </c>
      <c r="E21" s="8">
        <v>5435913</v>
      </c>
      <c r="F21" s="8">
        <v>2410469</v>
      </c>
      <c r="G21" s="8">
        <v>8258014</v>
      </c>
      <c r="H21" s="9">
        <v>489.58467741935482</v>
      </c>
      <c r="I21" s="9">
        <v>146.67446236559138</v>
      </c>
      <c r="J21" s="9">
        <v>8402.2848790322569</v>
      </c>
      <c r="K21" s="9">
        <v>3725.8593413978492</v>
      </c>
      <c r="L21" s="9">
        <v>12764.403360215052</v>
      </c>
    </row>
    <row r="22" spans="1:12" s="15" customFormat="1">
      <c r="A22" s="33"/>
      <c r="B22" s="33" t="s">
        <v>93</v>
      </c>
      <c r="C22" s="13">
        <v>316740</v>
      </c>
      <c r="D22" s="13">
        <v>94892</v>
      </c>
      <c r="E22" s="13">
        <v>5435913</v>
      </c>
      <c r="F22" s="13">
        <v>2410469</v>
      </c>
      <c r="G22" s="13">
        <v>8258014</v>
      </c>
      <c r="H22" s="23">
        <v>489.58467741935482</v>
      </c>
      <c r="I22" s="23">
        <v>146.67446236559138</v>
      </c>
      <c r="J22" s="23">
        <v>8402.2848790322569</v>
      </c>
      <c r="K22" s="23">
        <v>3725.8593413978492</v>
      </c>
      <c r="L22" s="23">
        <v>12764.403360215052</v>
      </c>
    </row>
    <row r="23" spans="1:12" s="15" customFormat="1">
      <c r="A23" s="12">
        <v>9</v>
      </c>
      <c r="B23" s="34" t="s">
        <v>16</v>
      </c>
      <c r="C23" s="8">
        <v>0</v>
      </c>
      <c r="D23" s="8">
        <v>0</v>
      </c>
      <c r="E23" s="8">
        <v>1607705</v>
      </c>
      <c r="F23" s="8">
        <v>1327382</v>
      </c>
      <c r="G23" s="8">
        <v>2935087</v>
      </c>
      <c r="H23" s="9" t="s">
        <v>86</v>
      </c>
      <c r="I23" s="9" t="s">
        <v>86</v>
      </c>
      <c r="J23" s="9">
        <v>2485.0278897849462</v>
      </c>
      <c r="K23" s="9">
        <v>2051.7329301075265</v>
      </c>
      <c r="L23" s="9">
        <v>4536.7608198924727</v>
      </c>
    </row>
    <row r="24" spans="1:12" s="15" customFormat="1">
      <c r="A24" s="33"/>
      <c r="B24" s="33" t="s">
        <v>94</v>
      </c>
      <c r="C24" s="13">
        <v>0</v>
      </c>
      <c r="D24" s="13">
        <v>0</v>
      </c>
      <c r="E24" s="13">
        <v>1607705</v>
      </c>
      <c r="F24" s="13">
        <v>1327382</v>
      </c>
      <c r="G24" s="13">
        <v>2935087</v>
      </c>
      <c r="H24" s="23" t="s">
        <v>86</v>
      </c>
      <c r="I24" s="23" t="s">
        <v>86</v>
      </c>
      <c r="J24" s="23">
        <v>2485.0278897849462</v>
      </c>
      <c r="K24" s="23">
        <v>2051.7329301075265</v>
      </c>
      <c r="L24" s="23">
        <v>4536.7608198924727</v>
      </c>
    </row>
    <row r="25" spans="1:12" s="15" customFormat="1">
      <c r="A25" s="12">
        <v>10</v>
      </c>
      <c r="B25" s="34" t="s">
        <v>17</v>
      </c>
      <c r="C25" s="8">
        <v>754829</v>
      </c>
      <c r="D25" s="8">
        <v>0</v>
      </c>
      <c r="E25" s="8">
        <v>2082004</v>
      </c>
      <c r="F25" s="8">
        <v>2339590</v>
      </c>
      <c r="G25" s="8">
        <v>5176423</v>
      </c>
      <c r="H25" s="9">
        <v>1166.7383736559138</v>
      </c>
      <c r="I25" s="9" t="s">
        <v>86</v>
      </c>
      <c r="J25" s="9">
        <v>3218.1513440860213</v>
      </c>
      <c r="K25" s="9">
        <v>3616.301747311828</v>
      </c>
      <c r="L25" s="9">
        <v>8001.1914650537628</v>
      </c>
    </row>
    <row r="26" spans="1:12" s="15" customFormat="1">
      <c r="A26" s="33"/>
      <c r="B26" s="33" t="s">
        <v>95</v>
      </c>
      <c r="C26" s="13">
        <v>754829</v>
      </c>
      <c r="D26" s="13">
        <v>0</v>
      </c>
      <c r="E26" s="13">
        <v>2082004</v>
      </c>
      <c r="F26" s="13">
        <v>2339590</v>
      </c>
      <c r="G26" s="13">
        <v>5176423</v>
      </c>
      <c r="H26" s="23">
        <v>1166.7383736559138</v>
      </c>
      <c r="I26" s="23" t="s">
        <v>86</v>
      </c>
      <c r="J26" s="23">
        <v>3218.1513440860213</v>
      </c>
      <c r="K26" s="23">
        <v>3616.301747311828</v>
      </c>
      <c r="L26" s="23">
        <v>8001.1914650537628</v>
      </c>
    </row>
    <row r="27" spans="1:12" s="15" customFormat="1">
      <c r="A27" s="12">
        <v>11</v>
      </c>
      <c r="B27" s="34" t="s">
        <v>18</v>
      </c>
      <c r="C27" s="8">
        <v>158935</v>
      </c>
      <c r="D27" s="8">
        <v>0</v>
      </c>
      <c r="E27" s="8">
        <v>2699922</v>
      </c>
      <c r="F27" s="8">
        <v>778741</v>
      </c>
      <c r="G27" s="8">
        <v>3637598</v>
      </c>
      <c r="H27" s="9">
        <v>245.66565860215053</v>
      </c>
      <c r="I27" s="9" t="s">
        <v>86</v>
      </c>
      <c r="J27" s="9">
        <v>4173.2665322580642</v>
      </c>
      <c r="K27" s="9">
        <v>1203.6991263440859</v>
      </c>
      <c r="L27" s="9">
        <v>5622.631317204301</v>
      </c>
    </row>
    <row r="28" spans="1:12" s="15" customFormat="1">
      <c r="A28" s="33"/>
      <c r="B28" s="33" t="s">
        <v>96</v>
      </c>
      <c r="C28" s="13">
        <v>158935</v>
      </c>
      <c r="D28" s="13">
        <v>0</v>
      </c>
      <c r="E28" s="13">
        <v>2699922</v>
      </c>
      <c r="F28" s="13">
        <v>778741</v>
      </c>
      <c r="G28" s="13">
        <v>3637598</v>
      </c>
      <c r="H28" s="23">
        <v>245.66565860215053</v>
      </c>
      <c r="I28" s="23" t="s">
        <v>86</v>
      </c>
      <c r="J28" s="23">
        <v>4173.2665322580642</v>
      </c>
      <c r="K28" s="23">
        <v>1203.6991263440859</v>
      </c>
      <c r="L28" s="23">
        <v>5622.631317204301</v>
      </c>
    </row>
    <row r="29" spans="1:12" s="15" customFormat="1" ht="15.75" customHeight="1">
      <c r="A29" s="12">
        <v>12</v>
      </c>
      <c r="B29" s="34" t="s">
        <v>19</v>
      </c>
      <c r="C29" s="8">
        <v>4881881</v>
      </c>
      <c r="D29" s="8">
        <v>526903</v>
      </c>
      <c r="E29" s="8">
        <v>3293180</v>
      </c>
      <c r="F29" s="8">
        <v>1405963</v>
      </c>
      <c r="G29" s="8">
        <v>10107927</v>
      </c>
      <c r="H29" s="9">
        <v>7545.918212365591</v>
      </c>
      <c r="I29" s="9">
        <v>814.43340053763438</v>
      </c>
      <c r="J29" s="9">
        <v>5090.2647849462364</v>
      </c>
      <c r="K29" s="9">
        <v>2173.1954973118277</v>
      </c>
      <c r="L29" s="9">
        <v>15623.811895161291</v>
      </c>
    </row>
    <row r="30" spans="1:12" s="15" customFormat="1">
      <c r="A30" s="33"/>
      <c r="B30" s="33" t="s">
        <v>40</v>
      </c>
      <c r="C30" s="13">
        <v>4881881</v>
      </c>
      <c r="D30" s="13">
        <v>526903</v>
      </c>
      <c r="E30" s="13">
        <v>3293180</v>
      </c>
      <c r="F30" s="13">
        <v>1405963</v>
      </c>
      <c r="G30" s="13">
        <v>10107927</v>
      </c>
      <c r="H30" s="23">
        <v>7545.918212365591</v>
      </c>
      <c r="I30" s="23">
        <v>814.43340053763438</v>
      </c>
      <c r="J30" s="23">
        <v>5090.2647849462364</v>
      </c>
      <c r="K30" s="23">
        <v>2173.1954973118277</v>
      </c>
      <c r="L30" s="23">
        <v>15623.811895161291</v>
      </c>
    </row>
    <row r="31" spans="1:12" s="15" customFormat="1">
      <c r="A31" s="62">
        <v>13</v>
      </c>
      <c r="B31" s="11" t="s">
        <v>156</v>
      </c>
      <c r="C31" s="8">
        <v>0</v>
      </c>
      <c r="D31" s="8">
        <v>0</v>
      </c>
      <c r="E31" s="8">
        <v>18900</v>
      </c>
      <c r="F31" s="8">
        <v>21800</v>
      </c>
      <c r="G31" s="8">
        <v>40700</v>
      </c>
      <c r="H31" s="9" t="s">
        <v>86</v>
      </c>
      <c r="I31" s="9" t="s">
        <v>86</v>
      </c>
      <c r="J31" s="9">
        <v>29.213709677419352</v>
      </c>
      <c r="K31" s="9">
        <v>33.696236559139784</v>
      </c>
      <c r="L31" s="9">
        <v>62.909946236559136</v>
      </c>
    </row>
    <row r="32" spans="1:12" s="15" customFormat="1">
      <c r="A32" s="63"/>
      <c r="B32" s="33" t="s">
        <v>157</v>
      </c>
      <c r="C32" s="13">
        <v>0</v>
      </c>
      <c r="D32" s="13">
        <v>0</v>
      </c>
      <c r="E32" s="13">
        <v>18900</v>
      </c>
      <c r="F32" s="13">
        <v>21800</v>
      </c>
      <c r="G32" s="13">
        <v>40700</v>
      </c>
      <c r="H32" s="23" t="s">
        <v>86</v>
      </c>
      <c r="I32" s="23" t="s">
        <v>86</v>
      </c>
      <c r="J32" s="23">
        <v>29.213709677419352</v>
      </c>
      <c r="K32" s="23">
        <v>33.696236559139784</v>
      </c>
      <c r="L32" s="23">
        <v>62.909946236559136</v>
      </c>
    </row>
    <row r="33" spans="1:12" s="15" customFormat="1">
      <c r="A33" s="12">
        <v>14</v>
      </c>
      <c r="B33" s="34" t="s">
        <v>20</v>
      </c>
      <c r="C33" s="64">
        <v>0</v>
      </c>
      <c r="D33" s="64">
        <v>42632</v>
      </c>
      <c r="E33" s="64">
        <v>1298963</v>
      </c>
      <c r="F33" s="64">
        <v>1835921</v>
      </c>
      <c r="G33" s="64">
        <v>3177516</v>
      </c>
      <c r="H33" s="65" t="s">
        <v>86</v>
      </c>
      <c r="I33" s="65">
        <v>65.89623655913978</v>
      </c>
      <c r="J33" s="65">
        <v>2007.8057123655913</v>
      </c>
      <c r="K33" s="65">
        <v>2837.7811155913978</v>
      </c>
      <c r="L33" s="65">
        <v>4911.4830645161292</v>
      </c>
    </row>
    <row r="34" spans="1:12" s="15" customFormat="1">
      <c r="A34" s="33"/>
      <c r="B34" s="33" t="s">
        <v>97</v>
      </c>
      <c r="C34" s="13">
        <v>0</v>
      </c>
      <c r="D34" s="13">
        <v>42632</v>
      </c>
      <c r="E34" s="13">
        <v>1298963</v>
      </c>
      <c r="F34" s="13">
        <v>1835921</v>
      </c>
      <c r="G34" s="13">
        <v>3177516</v>
      </c>
      <c r="H34" s="23" t="s">
        <v>86</v>
      </c>
      <c r="I34" s="23">
        <v>65.89623655913978</v>
      </c>
      <c r="J34" s="23">
        <v>2007.8057123655913</v>
      </c>
      <c r="K34" s="23">
        <v>2837.7811155913978</v>
      </c>
      <c r="L34" s="23">
        <v>4911.4830645161292</v>
      </c>
    </row>
    <row r="35" spans="1:12" s="15" customFormat="1">
      <c r="A35" s="12">
        <v>15</v>
      </c>
      <c r="B35" s="34" t="s">
        <v>21</v>
      </c>
      <c r="C35" s="8">
        <v>25522716</v>
      </c>
      <c r="D35" s="8">
        <v>1230961</v>
      </c>
      <c r="E35" s="8">
        <v>20835651</v>
      </c>
      <c r="F35" s="8">
        <v>5247034</v>
      </c>
      <c r="G35" s="8">
        <v>52836362</v>
      </c>
      <c r="H35" s="9">
        <v>39450.434677419355</v>
      </c>
      <c r="I35" s="9">
        <v>1902.6950940860215</v>
      </c>
      <c r="J35" s="9">
        <v>32205.643346774192</v>
      </c>
      <c r="K35" s="9">
        <v>8110.3348118279564</v>
      </c>
      <c r="L35" s="9">
        <v>81669.107930107522</v>
      </c>
    </row>
    <row r="36" spans="1:12" s="15" customFormat="1">
      <c r="A36" s="14"/>
      <c r="B36" s="14" t="s">
        <v>98</v>
      </c>
      <c r="C36" s="13">
        <v>25522716</v>
      </c>
      <c r="D36" s="13">
        <v>1230961</v>
      </c>
      <c r="E36" s="13">
        <v>20835651</v>
      </c>
      <c r="F36" s="13">
        <v>5247034</v>
      </c>
      <c r="G36" s="13">
        <v>52836362</v>
      </c>
      <c r="H36" s="23">
        <v>39450.434677419355</v>
      </c>
      <c r="I36" s="23">
        <v>1902.6950940860215</v>
      </c>
      <c r="J36" s="23">
        <v>32205.643346774192</v>
      </c>
      <c r="K36" s="23">
        <v>8110.3348118279564</v>
      </c>
      <c r="L36" s="23">
        <v>81669.107930107522</v>
      </c>
    </row>
    <row r="37" spans="1:12" s="15" customFormat="1">
      <c r="A37" s="12">
        <v>16</v>
      </c>
      <c r="B37" s="34" t="s">
        <v>22</v>
      </c>
      <c r="C37" s="8">
        <v>0</v>
      </c>
      <c r="D37" s="8">
        <v>0</v>
      </c>
      <c r="E37" s="8">
        <v>464393</v>
      </c>
      <c r="F37" s="8">
        <v>208893</v>
      </c>
      <c r="G37" s="8">
        <v>673286</v>
      </c>
      <c r="H37" s="9" t="s">
        <v>86</v>
      </c>
      <c r="I37" s="9" t="s">
        <v>86</v>
      </c>
      <c r="J37" s="9">
        <v>717.81176075268809</v>
      </c>
      <c r="K37" s="9">
        <v>322.88568548387093</v>
      </c>
      <c r="L37" s="9">
        <v>1040.697446236559</v>
      </c>
    </row>
    <row r="38" spans="1:12" s="15" customFormat="1" ht="14.25" customHeight="1">
      <c r="A38" s="14"/>
      <c r="B38" s="14" t="s">
        <v>84</v>
      </c>
      <c r="C38" s="13">
        <v>0</v>
      </c>
      <c r="D38" s="13">
        <v>0</v>
      </c>
      <c r="E38" s="13">
        <v>464393</v>
      </c>
      <c r="F38" s="13">
        <v>208893</v>
      </c>
      <c r="G38" s="13">
        <v>673286</v>
      </c>
      <c r="H38" s="23" t="s">
        <v>86</v>
      </c>
      <c r="I38" s="23" t="s">
        <v>86</v>
      </c>
      <c r="J38" s="23">
        <v>717.81176075268809</v>
      </c>
      <c r="K38" s="23">
        <v>322.88568548387093</v>
      </c>
      <c r="L38" s="23">
        <v>1040.697446236559</v>
      </c>
    </row>
    <row r="39" spans="1:12" s="15" customFormat="1" ht="14.25" customHeight="1">
      <c r="A39" s="12">
        <v>17</v>
      </c>
      <c r="B39" s="34" t="s">
        <v>23</v>
      </c>
      <c r="C39" s="8">
        <v>0</v>
      </c>
      <c r="D39" s="8">
        <v>230111</v>
      </c>
      <c r="E39" s="8">
        <v>1203598</v>
      </c>
      <c r="F39" s="8">
        <v>970508</v>
      </c>
      <c r="G39" s="8">
        <v>2404217</v>
      </c>
      <c r="H39" s="9" t="s">
        <v>86</v>
      </c>
      <c r="I39" s="9">
        <v>355.68232526881718</v>
      </c>
      <c r="J39" s="9">
        <v>1860.4001344086021</v>
      </c>
      <c r="K39" s="9">
        <v>1500.1131720430108</v>
      </c>
      <c r="L39" s="9">
        <v>3716.1956317204299</v>
      </c>
    </row>
    <row r="40" spans="1:12" s="15" customFormat="1">
      <c r="A40" s="14"/>
      <c r="B40" s="14" t="s">
        <v>99</v>
      </c>
      <c r="C40" s="13">
        <v>0</v>
      </c>
      <c r="D40" s="13">
        <v>230111</v>
      </c>
      <c r="E40" s="13">
        <v>1203598</v>
      </c>
      <c r="F40" s="13">
        <v>970508</v>
      </c>
      <c r="G40" s="13">
        <v>2404217</v>
      </c>
      <c r="H40" s="23" t="s">
        <v>86</v>
      </c>
      <c r="I40" s="23">
        <v>355.68232526881718</v>
      </c>
      <c r="J40" s="23">
        <v>1860.4001344086021</v>
      </c>
      <c r="K40" s="23">
        <v>1500.1131720430108</v>
      </c>
      <c r="L40" s="23">
        <v>3716.1956317204299</v>
      </c>
    </row>
    <row r="41" spans="1:12" s="15" customFormat="1">
      <c r="A41" s="12">
        <v>18</v>
      </c>
      <c r="B41" s="34" t="s">
        <v>24</v>
      </c>
      <c r="C41" s="8">
        <v>328347</v>
      </c>
      <c r="D41" s="8">
        <v>0</v>
      </c>
      <c r="E41" s="8">
        <v>2915312</v>
      </c>
      <c r="F41" s="8">
        <v>865193</v>
      </c>
      <c r="G41" s="8">
        <v>4108852</v>
      </c>
      <c r="H41" s="9">
        <v>507.52560483870963</v>
      </c>
      <c r="I41" s="9" t="s">
        <v>86</v>
      </c>
      <c r="J41" s="9">
        <v>4506.1946236559133</v>
      </c>
      <c r="K41" s="9">
        <v>1337.3278897849461</v>
      </c>
      <c r="L41" s="9">
        <v>6351.0481182795693</v>
      </c>
    </row>
    <row r="42" spans="1:12" s="15" customFormat="1">
      <c r="A42" s="14"/>
      <c r="B42" s="14" t="s">
        <v>100</v>
      </c>
      <c r="C42" s="13">
        <v>328347</v>
      </c>
      <c r="D42" s="13">
        <v>0</v>
      </c>
      <c r="E42" s="13">
        <v>2915312</v>
      </c>
      <c r="F42" s="13">
        <v>865193</v>
      </c>
      <c r="G42" s="13">
        <v>4108852</v>
      </c>
      <c r="H42" s="23">
        <v>507.52560483870963</v>
      </c>
      <c r="I42" s="23" t="s">
        <v>86</v>
      </c>
      <c r="J42" s="23">
        <v>4506.1946236559133</v>
      </c>
      <c r="K42" s="23">
        <v>1337.3278897849461</v>
      </c>
      <c r="L42" s="23">
        <v>6351.0481182795693</v>
      </c>
    </row>
    <row r="43" spans="1:12" s="15" customFormat="1">
      <c r="A43" s="25">
        <v>19</v>
      </c>
      <c r="B43" s="26" t="s">
        <v>25</v>
      </c>
      <c r="C43" s="8">
        <v>0</v>
      </c>
      <c r="D43" s="8">
        <v>0</v>
      </c>
      <c r="E43" s="8">
        <v>168899</v>
      </c>
      <c r="F43" s="8">
        <v>438175</v>
      </c>
      <c r="G43" s="8">
        <v>607074</v>
      </c>
      <c r="H43" s="9" t="s">
        <v>86</v>
      </c>
      <c r="I43" s="9" t="s">
        <v>86</v>
      </c>
      <c r="J43" s="9">
        <v>261.06700268817201</v>
      </c>
      <c r="K43" s="9">
        <v>677.28662634408602</v>
      </c>
      <c r="L43" s="9">
        <v>938.35362903225803</v>
      </c>
    </row>
    <row r="44" spans="1:12" s="15" customFormat="1">
      <c r="A44" s="14"/>
      <c r="B44" s="14" t="s">
        <v>101</v>
      </c>
      <c r="C44" s="13">
        <v>0</v>
      </c>
      <c r="D44" s="13">
        <v>0</v>
      </c>
      <c r="E44" s="13">
        <v>168899</v>
      </c>
      <c r="F44" s="13">
        <v>438175</v>
      </c>
      <c r="G44" s="13">
        <v>607074</v>
      </c>
      <c r="H44" s="23" t="s">
        <v>86</v>
      </c>
      <c r="I44" s="23" t="s">
        <v>86</v>
      </c>
      <c r="J44" s="23">
        <v>261.06700268817201</v>
      </c>
      <c r="K44" s="23">
        <v>677.28662634408602</v>
      </c>
      <c r="L44" s="23">
        <v>938.35362903225803</v>
      </c>
    </row>
    <row r="45" spans="1:12" s="15" customFormat="1">
      <c r="A45" s="12">
        <v>20</v>
      </c>
      <c r="B45" s="34" t="s">
        <v>26</v>
      </c>
      <c r="C45" s="8">
        <v>0</v>
      </c>
      <c r="D45" s="8">
        <v>0</v>
      </c>
      <c r="E45" s="8">
        <v>646569</v>
      </c>
      <c r="F45" s="8">
        <v>462048</v>
      </c>
      <c r="G45" s="8">
        <v>1108617</v>
      </c>
      <c r="H45" s="9" t="s">
        <v>86</v>
      </c>
      <c r="I45" s="9" t="s">
        <v>86</v>
      </c>
      <c r="J45" s="9">
        <v>999.40100806451596</v>
      </c>
      <c r="K45" s="9">
        <v>714.18709677419349</v>
      </c>
      <c r="L45" s="9">
        <v>1713.5881048387096</v>
      </c>
    </row>
    <row r="46" spans="1:12" s="15" customFormat="1">
      <c r="A46" s="14"/>
      <c r="B46" s="33" t="s">
        <v>102</v>
      </c>
      <c r="C46" s="13">
        <v>0</v>
      </c>
      <c r="D46" s="13">
        <v>0</v>
      </c>
      <c r="E46" s="13">
        <v>646569</v>
      </c>
      <c r="F46" s="13">
        <v>462048</v>
      </c>
      <c r="G46" s="13">
        <v>1108617</v>
      </c>
      <c r="H46" s="23" t="s">
        <v>86</v>
      </c>
      <c r="I46" s="23" t="s">
        <v>86</v>
      </c>
      <c r="J46" s="23">
        <v>999.40100806451596</v>
      </c>
      <c r="K46" s="23">
        <v>714.18709677419349</v>
      </c>
      <c r="L46" s="23">
        <v>1713.5881048387096</v>
      </c>
    </row>
    <row r="47" spans="1:12" s="15" customFormat="1" ht="14.25" customHeight="1">
      <c r="A47" s="12">
        <v>21</v>
      </c>
      <c r="B47" s="34" t="s">
        <v>27</v>
      </c>
      <c r="C47" s="8">
        <v>0</v>
      </c>
      <c r="D47" s="8">
        <v>0</v>
      </c>
      <c r="E47" s="8">
        <v>815565</v>
      </c>
      <c r="F47" s="8">
        <v>882764</v>
      </c>
      <c r="G47" s="8">
        <v>1698329</v>
      </c>
      <c r="H47" s="9" t="s">
        <v>86</v>
      </c>
      <c r="I47" s="9" t="s">
        <v>86</v>
      </c>
      <c r="J47" s="9">
        <v>1260.6179435483868</v>
      </c>
      <c r="K47" s="9">
        <v>1364.4873655913977</v>
      </c>
      <c r="L47" s="9">
        <v>2625.1053091397844</v>
      </c>
    </row>
    <row r="48" spans="1:12" s="15" customFormat="1">
      <c r="A48" s="14"/>
      <c r="B48" s="14" t="s">
        <v>103</v>
      </c>
      <c r="C48" s="13">
        <v>0</v>
      </c>
      <c r="D48" s="13">
        <v>0</v>
      </c>
      <c r="E48" s="13">
        <v>815565</v>
      </c>
      <c r="F48" s="13">
        <v>882764</v>
      </c>
      <c r="G48" s="13">
        <v>1698329</v>
      </c>
      <c r="H48" s="23" t="s">
        <v>86</v>
      </c>
      <c r="I48" s="23" t="s">
        <v>86</v>
      </c>
      <c r="J48" s="23">
        <v>1260.6179435483868</v>
      </c>
      <c r="K48" s="23">
        <v>1364.4873655913977</v>
      </c>
      <c r="L48" s="23">
        <v>2625.1053091397844</v>
      </c>
    </row>
    <row r="49" spans="1:16" s="15" customFormat="1">
      <c r="A49" s="12">
        <v>22</v>
      </c>
      <c r="B49" s="34" t="s">
        <v>28</v>
      </c>
      <c r="C49" s="8">
        <v>22628</v>
      </c>
      <c r="D49" s="8">
        <v>0</v>
      </c>
      <c r="E49" s="8">
        <v>4044954</v>
      </c>
      <c r="F49" s="8">
        <v>5280225</v>
      </c>
      <c r="G49" s="8">
        <v>9347807</v>
      </c>
      <c r="H49" s="9">
        <v>34.976075268817205</v>
      </c>
      <c r="I49" s="9" t="s">
        <v>86</v>
      </c>
      <c r="J49" s="9">
        <v>6252.2810483870971</v>
      </c>
      <c r="K49" s="9">
        <v>8161.6381048387084</v>
      </c>
      <c r="L49" s="9">
        <v>14448.895228494623</v>
      </c>
    </row>
    <row r="50" spans="1:16" s="15" customFormat="1">
      <c r="A50" s="14"/>
      <c r="B50" s="14" t="s">
        <v>104</v>
      </c>
      <c r="C50" s="13">
        <v>22628</v>
      </c>
      <c r="D50" s="13">
        <v>0</v>
      </c>
      <c r="E50" s="13">
        <v>4044954</v>
      </c>
      <c r="F50" s="13">
        <v>5280225</v>
      </c>
      <c r="G50" s="13">
        <v>9347807</v>
      </c>
      <c r="H50" s="23">
        <v>34.976075268817205</v>
      </c>
      <c r="I50" s="23" t="s">
        <v>86</v>
      </c>
      <c r="J50" s="23">
        <v>6252.2810483870971</v>
      </c>
      <c r="K50" s="23">
        <v>8161.6381048387084</v>
      </c>
      <c r="L50" s="23">
        <v>14448.895228494623</v>
      </c>
    </row>
    <row r="51" spans="1:16" s="15" customFormat="1">
      <c r="A51" s="12">
        <v>23</v>
      </c>
      <c r="B51" s="34" t="s">
        <v>29</v>
      </c>
      <c r="C51" s="8">
        <v>190393</v>
      </c>
      <c r="D51" s="8">
        <v>6529</v>
      </c>
      <c r="E51" s="8">
        <v>729859</v>
      </c>
      <c r="F51" s="8">
        <v>826804</v>
      </c>
      <c r="G51" s="8">
        <v>1753585</v>
      </c>
      <c r="H51" s="9">
        <v>294.29025537634408</v>
      </c>
      <c r="I51" s="9">
        <v>10.091868279569892</v>
      </c>
      <c r="J51" s="9">
        <v>1128.1422715053764</v>
      </c>
      <c r="K51" s="9">
        <v>1277.9900537634408</v>
      </c>
      <c r="L51" s="9">
        <v>2710.5144489247314</v>
      </c>
    </row>
    <row r="52" spans="1:16" s="15" customFormat="1">
      <c r="A52" s="14"/>
      <c r="B52" s="14" t="s">
        <v>105</v>
      </c>
      <c r="C52" s="13">
        <v>190393</v>
      </c>
      <c r="D52" s="13">
        <v>6529</v>
      </c>
      <c r="E52" s="13">
        <v>729859</v>
      </c>
      <c r="F52" s="13">
        <v>826804</v>
      </c>
      <c r="G52" s="13">
        <v>1753585</v>
      </c>
      <c r="H52" s="23">
        <v>294.29025537634408</v>
      </c>
      <c r="I52" s="23">
        <v>10.091868279569892</v>
      </c>
      <c r="J52" s="23">
        <v>1128.1422715053764</v>
      </c>
      <c r="K52" s="23">
        <v>1277.9900537634408</v>
      </c>
      <c r="L52" s="23">
        <v>2710.5144489247314</v>
      </c>
    </row>
    <row r="53" spans="1:16" s="15" customFormat="1">
      <c r="A53" s="12">
        <v>24</v>
      </c>
      <c r="B53" s="34" t="s">
        <v>30</v>
      </c>
      <c r="C53" s="8">
        <v>30932</v>
      </c>
      <c r="D53" s="8">
        <v>0</v>
      </c>
      <c r="E53" s="8">
        <v>12126045</v>
      </c>
      <c r="F53" s="8">
        <v>4925926</v>
      </c>
      <c r="G53" s="8">
        <v>17082903</v>
      </c>
      <c r="H53" s="9">
        <v>47.811559139784947</v>
      </c>
      <c r="I53" s="9" t="s">
        <v>86</v>
      </c>
      <c r="J53" s="9">
        <v>18743.214717741932</v>
      </c>
      <c r="K53" s="9">
        <v>7613.9985215053757</v>
      </c>
      <c r="L53" s="9">
        <v>26405.02479838709</v>
      </c>
    </row>
    <row r="54" spans="1:16" s="15" customFormat="1" ht="15.75" customHeight="1">
      <c r="A54" s="14"/>
      <c r="B54" s="14" t="s">
        <v>106</v>
      </c>
      <c r="C54" s="13">
        <v>30932</v>
      </c>
      <c r="D54" s="13">
        <v>0</v>
      </c>
      <c r="E54" s="13">
        <v>12126045</v>
      </c>
      <c r="F54" s="13">
        <v>4925926</v>
      </c>
      <c r="G54" s="13">
        <v>17082903</v>
      </c>
      <c r="H54" s="23">
        <v>47.811559139784947</v>
      </c>
      <c r="I54" s="23" t="s">
        <v>86</v>
      </c>
      <c r="J54" s="23">
        <v>18743.214717741932</v>
      </c>
      <c r="K54" s="23">
        <v>7613.9985215053757</v>
      </c>
      <c r="L54" s="23">
        <v>26405.02479838709</v>
      </c>
    </row>
    <row r="55" spans="1:16" s="15" customFormat="1">
      <c r="A55" s="12">
        <v>25</v>
      </c>
      <c r="B55" s="34" t="s">
        <v>31</v>
      </c>
      <c r="C55" s="8">
        <v>0</v>
      </c>
      <c r="D55" s="8">
        <v>544450</v>
      </c>
      <c r="E55" s="8">
        <v>1368056</v>
      </c>
      <c r="F55" s="8">
        <v>1074611</v>
      </c>
      <c r="G55" s="8">
        <v>2987117</v>
      </c>
      <c r="H55" s="9" t="s">
        <v>86</v>
      </c>
      <c r="I55" s="9">
        <v>841.55577956989237</v>
      </c>
      <c r="J55" s="9">
        <v>2114.6026881720427</v>
      </c>
      <c r="K55" s="9">
        <v>1661.025067204301</v>
      </c>
      <c r="L55" s="9">
        <v>4617.1835349462363</v>
      </c>
      <c r="M55" s="35"/>
    </row>
    <row r="56" spans="1:16" s="35" customFormat="1" ht="16.5" customHeight="1">
      <c r="A56" s="14"/>
      <c r="B56" s="14" t="s">
        <v>107</v>
      </c>
      <c r="C56" s="13">
        <v>0</v>
      </c>
      <c r="D56" s="13">
        <v>544450</v>
      </c>
      <c r="E56" s="13">
        <v>1368056</v>
      </c>
      <c r="F56" s="13">
        <v>1074611</v>
      </c>
      <c r="G56" s="13">
        <v>2987117</v>
      </c>
      <c r="H56" s="23" t="s">
        <v>86</v>
      </c>
      <c r="I56" s="23">
        <v>841.55577956989237</v>
      </c>
      <c r="J56" s="23">
        <v>2114.6026881720427</v>
      </c>
      <c r="K56" s="23">
        <v>1661.025067204301</v>
      </c>
      <c r="L56" s="23">
        <v>4617.1835349462363</v>
      </c>
      <c r="M56" s="15"/>
      <c r="P56" s="36"/>
    </row>
    <row r="57" spans="1:16" s="15" customFormat="1">
      <c r="A57" s="10">
        <v>26</v>
      </c>
      <c r="B57" s="11" t="s">
        <v>32</v>
      </c>
      <c r="C57" s="8">
        <v>17196</v>
      </c>
      <c r="D57" s="8">
        <v>0</v>
      </c>
      <c r="E57" s="8">
        <v>2434133</v>
      </c>
      <c r="F57" s="8">
        <v>955283</v>
      </c>
      <c r="G57" s="8">
        <v>3406612</v>
      </c>
      <c r="H57" s="9">
        <v>26.579838709677418</v>
      </c>
      <c r="I57" s="9" t="s">
        <v>86</v>
      </c>
      <c r="J57" s="9">
        <v>3762.4367607526879</v>
      </c>
      <c r="K57" s="9">
        <v>1476.5799059139783</v>
      </c>
      <c r="L57" s="9">
        <v>5265.5965053763439</v>
      </c>
    </row>
    <row r="58" spans="1:16" s="15" customFormat="1">
      <c r="A58" s="14"/>
      <c r="B58" s="14" t="s">
        <v>108</v>
      </c>
      <c r="C58" s="13">
        <v>17196</v>
      </c>
      <c r="D58" s="13">
        <v>0</v>
      </c>
      <c r="E58" s="13">
        <v>2434133</v>
      </c>
      <c r="F58" s="13">
        <v>955283</v>
      </c>
      <c r="G58" s="13">
        <v>3406612</v>
      </c>
      <c r="H58" s="23">
        <v>26.579838709677418</v>
      </c>
      <c r="I58" s="23" t="s">
        <v>86</v>
      </c>
      <c r="J58" s="23">
        <v>3762.4367607526879</v>
      </c>
      <c r="K58" s="23">
        <v>1476.5799059139783</v>
      </c>
      <c r="L58" s="23">
        <v>5265.5965053763439</v>
      </c>
    </row>
    <row r="59" spans="1:16" s="15" customFormat="1">
      <c r="A59" s="12">
        <v>27</v>
      </c>
      <c r="B59" s="34" t="s">
        <v>33</v>
      </c>
      <c r="C59" s="8">
        <v>798208</v>
      </c>
      <c r="D59" s="8">
        <v>8821</v>
      </c>
      <c r="E59" s="8">
        <v>581054</v>
      </c>
      <c r="F59" s="8">
        <v>692235</v>
      </c>
      <c r="G59" s="8">
        <v>2080318</v>
      </c>
      <c r="H59" s="9">
        <v>1233.7892473118277</v>
      </c>
      <c r="I59" s="9">
        <v>13.634610215053762</v>
      </c>
      <c r="J59" s="9">
        <v>898.13454301075262</v>
      </c>
      <c r="K59" s="9">
        <v>1069.9868951612902</v>
      </c>
      <c r="L59" s="9">
        <v>3215.5452956989243</v>
      </c>
    </row>
    <row r="60" spans="1:16" s="15" customFormat="1">
      <c r="A60" s="14"/>
      <c r="B60" s="14" t="s">
        <v>109</v>
      </c>
      <c r="C60" s="13">
        <v>798208</v>
      </c>
      <c r="D60" s="13">
        <v>8821</v>
      </c>
      <c r="E60" s="13">
        <v>581054</v>
      </c>
      <c r="F60" s="13">
        <v>692235</v>
      </c>
      <c r="G60" s="13">
        <v>2080318</v>
      </c>
      <c r="H60" s="23">
        <v>1233.7892473118277</v>
      </c>
      <c r="I60" s="23">
        <v>13.634610215053762</v>
      </c>
      <c r="J60" s="23">
        <v>898.13454301075262</v>
      </c>
      <c r="K60" s="23">
        <v>1069.9868951612902</v>
      </c>
      <c r="L60" s="23">
        <v>3215.5452956989243</v>
      </c>
    </row>
    <row r="61" spans="1:16" s="15" customFormat="1">
      <c r="A61" s="12">
        <v>28</v>
      </c>
      <c r="B61" s="34" t="s">
        <v>34</v>
      </c>
      <c r="C61" s="8">
        <v>14269</v>
      </c>
      <c r="D61" s="8">
        <v>0</v>
      </c>
      <c r="E61" s="8">
        <v>1471057</v>
      </c>
      <c r="F61" s="8">
        <v>1313937</v>
      </c>
      <c r="G61" s="8">
        <v>2799263</v>
      </c>
      <c r="H61" s="9">
        <v>22.055577956989247</v>
      </c>
      <c r="I61" s="9" t="s">
        <v>86</v>
      </c>
      <c r="J61" s="9">
        <v>2273.8112231182795</v>
      </c>
      <c r="K61" s="9">
        <v>2030.9510080645161</v>
      </c>
      <c r="L61" s="9">
        <v>4326.8178091397849</v>
      </c>
    </row>
    <row r="62" spans="1:16" s="15" customFormat="1">
      <c r="A62" s="14"/>
      <c r="B62" s="14" t="s">
        <v>71</v>
      </c>
      <c r="C62" s="13">
        <v>14269</v>
      </c>
      <c r="D62" s="13">
        <v>0</v>
      </c>
      <c r="E62" s="13">
        <v>1471057</v>
      </c>
      <c r="F62" s="13">
        <v>1313937</v>
      </c>
      <c r="G62" s="13">
        <v>2799263</v>
      </c>
      <c r="H62" s="23">
        <v>22.055577956989247</v>
      </c>
      <c r="I62" s="23" t="s">
        <v>86</v>
      </c>
      <c r="J62" s="23">
        <v>2273.8112231182795</v>
      </c>
      <c r="K62" s="23">
        <v>2030.9510080645161</v>
      </c>
      <c r="L62" s="23">
        <v>4326.8178091397849</v>
      </c>
    </row>
    <row r="63" spans="1:16" s="15" customFormat="1">
      <c r="A63" s="12">
        <v>29</v>
      </c>
      <c r="B63" s="34" t="s">
        <v>35</v>
      </c>
      <c r="C63" s="8">
        <v>263951</v>
      </c>
      <c r="D63" s="8">
        <v>0</v>
      </c>
      <c r="E63" s="8">
        <v>2686131</v>
      </c>
      <c r="F63" s="8">
        <v>1417653</v>
      </c>
      <c r="G63" s="8">
        <v>4367735</v>
      </c>
      <c r="H63" s="9">
        <v>407.98877688172036</v>
      </c>
      <c r="I63" s="9" t="s">
        <v>86</v>
      </c>
      <c r="J63" s="9">
        <v>4151.9497983870961</v>
      </c>
      <c r="K63" s="9">
        <v>2191.2647177419353</v>
      </c>
      <c r="L63" s="9">
        <v>6751.2032930107525</v>
      </c>
    </row>
    <row r="64" spans="1:16" s="15" customFormat="1" ht="14.25" customHeight="1">
      <c r="A64" s="14"/>
      <c r="B64" s="14" t="s">
        <v>110</v>
      </c>
      <c r="C64" s="13">
        <v>263951</v>
      </c>
      <c r="D64" s="13">
        <v>0</v>
      </c>
      <c r="E64" s="13">
        <v>2686131</v>
      </c>
      <c r="F64" s="13">
        <v>1417653</v>
      </c>
      <c r="G64" s="13">
        <v>4367735</v>
      </c>
      <c r="H64" s="23">
        <v>407.98877688172036</v>
      </c>
      <c r="I64" s="23" t="s">
        <v>86</v>
      </c>
      <c r="J64" s="23">
        <v>4151.9497983870961</v>
      </c>
      <c r="K64" s="23">
        <v>2191.2647177419353</v>
      </c>
      <c r="L64" s="23">
        <v>6751.2032930107525</v>
      </c>
    </row>
    <row r="65" spans="1:12" s="15" customFormat="1">
      <c r="A65" s="12">
        <v>30</v>
      </c>
      <c r="B65" s="34" t="s">
        <v>36</v>
      </c>
      <c r="C65" s="8">
        <v>896613</v>
      </c>
      <c r="D65" s="8">
        <v>0</v>
      </c>
      <c r="E65" s="8">
        <v>3221936</v>
      </c>
      <c r="F65" s="8">
        <v>1064246</v>
      </c>
      <c r="G65" s="8">
        <v>5182795</v>
      </c>
      <c r="H65" s="9">
        <v>1385.89375</v>
      </c>
      <c r="I65" s="9" t="s">
        <v>86</v>
      </c>
      <c r="J65" s="9">
        <v>4980.1430107526885</v>
      </c>
      <c r="K65" s="9">
        <v>1645.0038978494622</v>
      </c>
      <c r="L65" s="9">
        <v>8011.0406586021509</v>
      </c>
    </row>
    <row r="66" spans="1:12" s="15" customFormat="1">
      <c r="A66" s="14"/>
      <c r="B66" s="14" t="s">
        <v>111</v>
      </c>
      <c r="C66" s="13">
        <v>896613</v>
      </c>
      <c r="D66" s="13">
        <v>0</v>
      </c>
      <c r="E66" s="13">
        <v>3221936</v>
      </c>
      <c r="F66" s="13">
        <v>1064246</v>
      </c>
      <c r="G66" s="13">
        <v>5182795</v>
      </c>
      <c r="H66" s="23">
        <v>1385.89375</v>
      </c>
      <c r="I66" s="23" t="s">
        <v>86</v>
      </c>
      <c r="J66" s="23">
        <v>4980.1430107526885</v>
      </c>
      <c r="K66" s="23">
        <v>1645.0038978494622</v>
      </c>
      <c r="L66" s="23">
        <v>8011.0406586021509</v>
      </c>
    </row>
    <row r="67" spans="1:12" s="15" customFormat="1">
      <c r="A67" s="12">
        <v>31</v>
      </c>
      <c r="B67" s="34" t="s">
        <v>37</v>
      </c>
      <c r="C67" s="8">
        <v>506133</v>
      </c>
      <c r="D67" s="8">
        <v>0</v>
      </c>
      <c r="E67" s="8">
        <v>1141018</v>
      </c>
      <c r="F67" s="8">
        <v>800609</v>
      </c>
      <c r="G67" s="8">
        <v>2447760</v>
      </c>
      <c r="H67" s="9">
        <v>782.32923387096764</v>
      </c>
      <c r="I67" s="9" t="s">
        <v>86</v>
      </c>
      <c r="J67" s="9">
        <v>1763.6702956989247</v>
      </c>
      <c r="K67" s="9">
        <v>1237.5004704301075</v>
      </c>
      <c r="L67" s="9">
        <v>3783.5</v>
      </c>
    </row>
    <row r="68" spans="1:12" s="15" customFormat="1" ht="15" customHeight="1">
      <c r="A68" s="14"/>
      <c r="B68" s="14" t="s">
        <v>112</v>
      </c>
      <c r="C68" s="13">
        <v>506133</v>
      </c>
      <c r="D68" s="13">
        <v>0</v>
      </c>
      <c r="E68" s="13">
        <v>1141018</v>
      </c>
      <c r="F68" s="13">
        <v>800609</v>
      </c>
      <c r="G68" s="13">
        <v>2447760</v>
      </c>
      <c r="H68" s="23">
        <v>782.32923387096764</v>
      </c>
      <c r="I68" s="23" t="s">
        <v>86</v>
      </c>
      <c r="J68" s="23">
        <v>1763.6702956989247</v>
      </c>
      <c r="K68" s="23">
        <v>1237.5004704301075</v>
      </c>
      <c r="L68" s="23">
        <v>3783.5</v>
      </c>
    </row>
    <row r="69" spans="1:12" s="15" customFormat="1" ht="15" customHeight="1">
      <c r="A69" s="12">
        <v>32</v>
      </c>
      <c r="B69" s="34" t="s">
        <v>38</v>
      </c>
      <c r="C69" s="8">
        <v>802728</v>
      </c>
      <c r="D69" s="8">
        <v>0</v>
      </c>
      <c r="E69" s="8">
        <v>1150702</v>
      </c>
      <c r="F69" s="8">
        <v>559359</v>
      </c>
      <c r="G69" s="8">
        <v>2512789</v>
      </c>
      <c r="H69" s="9">
        <v>1240.7758064516129</v>
      </c>
      <c r="I69" s="9" t="s">
        <v>86</v>
      </c>
      <c r="J69" s="9">
        <v>1778.6388440860214</v>
      </c>
      <c r="K69" s="9">
        <v>864.60060483870961</v>
      </c>
      <c r="L69" s="9">
        <v>3884.0152553763437</v>
      </c>
    </row>
    <row r="70" spans="1:12" s="15" customFormat="1" ht="15" customHeight="1">
      <c r="A70" s="14"/>
      <c r="B70" s="14" t="s">
        <v>113</v>
      </c>
      <c r="C70" s="13">
        <v>802728</v>
      </c>
      <c r="D70" s="13">
        <v>0</v>
      </c>
      <c r="E70" s="13">
        <v>1150702</v>
      </c>
      <c r="F70" s="13">
        <v>559359</v>
      </c>
      <c r="G70" s="13">
        <v>2512789</v>
      </c>
      <c r="H70" s="23">
        <v>1240.7758064516129</v>
      </c>
      <c r="I70" s="23" t="s">
        <v>86</v>
      </c>
      <c r="J70" s="23">
        <v>1778.6388440860214</v>
      </c>
      <c r="K70" s="23">
        <v>864.60060483870961</v>
      </c>
      <c r="L70" s="23">
        <v>3884.0152553763437</v>
      </c>
    </row>
    <row r="71" spans="1:12" s="15" customFormat="1" ht="15" customHeight="1">
      <c r="A71" s="12">
        <v>33</v>
      </c>
      <c r="B71" s="34" t="s">
        <v>39</v>
      </c>
      <c r="C71" s="8">
        <v>39181</v>
      </c>
      <c r="D71" s="8">
        <v>0</v>
      </c>
      <c r="E71" s="8">
        <v>4145591</v>
      </c>
      <c r="F71" s="8">
        <v>2422557</v>
      </c>
      <c r="G71" s="8">
        <v>6607329</v>
      </c>
      <c r="H71" s="9">
        <v>60.562029569892466</v>
      </c>
      <c r="I71" s="9" t="s">
        <v>86</v>
      </c>
      <c r="J71" s="9">
        <v>6407.835551075269</v>
      </c>
      <c r="K71" s="9">
        <v>3744.5437499999998</v>
      </c>
      <c r="L71" s="9">
        <v>10212.941330645161</v>
      </c>
    </row>
    <row r="72" spans="1:12" s="15" customFormat="1">
      <c r="A72" s="14"/>
      <c r="B72" s="14" t="s">
        <v>114</v>
      </c>
      <c r="C72" s="13">
        <v>39181</v>
      </c>
      <c r="D72" s="13">
        <v>0</v>
      </c>
      <c r="E72" s="13">
        <v>4145591</v>
      </c>
      <c r="F72" s="13">
        <v>2422557</v>
      </c>
      <c r="G72" s="13">
        <v>6607329</v>
      </c>
      <c r="H72" s="23">
        <v>60.562029569892466</v>
      </c>
      <c r="I72" s="23" t="s">
        <v>86</v>
      </c>
      <c r="J72" s="23">
        <v>6407.835551075269</v>
      </c>
      <c r="K72" s="23">
        <v>3744.5437499999998</v>
      </c>
      <c r="L72" s="23">
        <v>10212.941330645161</v>
      </c>
    </row>
    <row r="73" spans="1:12" s="15" customFormat="1">
      <c r="A73" s="12">
        <v>34</v>
      </c>
      <c r="B73" s="34" t="s">
        <v>153</v>
      </c>
      <c r="C73" s="8">
        <v>0</v>
      </c>
      <c r="D73" s="8">
        <v>0</v>
      </c>
      <c r="E73" s="8">
        <v>228560</v>
      </c>
      <c r="F73" s="8">
        <v>0</v>
      </c>
      <c r="G73" s="8">
        <v>228560</v>
      </c>
      <c r="H73" s="9" t="s">
        <v>86</v>
      </c>
      <c r="I73" s="9" t="s">
        <v>86</v>
      </c>
      <c r="J73" s="9">
        <v>353.28494623655911</v>
      </c>
      <c r="K73" s="9" t="s">
        <v>86</v>
      </c>
      <c r="L73" s="9">
        <v>353.28494623655911</v>
      </c>
    </row>
    <row r="74" spans="1:12" s="15" customFormat="1">
      <c r="A74" s="14"/>
      <c r="B74" s="14" t="s">
        <v>154</v>
      </c>
      <c r="C74" s="13">
        <v>0</v>
      </c>
      <c r="D74" s="13">
        <v>0</v>
      </c>
      <c r="E74" s="13">
        <v>228560</v>
      </c>
      <c r="F74" s="13">
        <v>0</v>
      </c>
      <c r="G74" s="13">
        <v>228560</v>
      </c>
      <c r="H74" s="23" t="s">
        <v>86</v>
      </c>
      <c r="I74" s="23" t="s">
        <v>86</v>
      </c>
      <c r="J74" s="23">
        <v>353.28494623655911</v>
      </c>
      <c r="K74" s="23" t="s">
        <v>86</v>
      </c>
      <c r="L74" s="23">
        <v>353.28494623655911</v>
      </c>
    </row>
    <row r="75" spans="1:12" s="15" customFormat="1">
      <c r="A75" s="12">
        <v>35</v>
      </c>
      <c r="B75" s="34" t="s">
        <v>41</v>
      </c>
      <c r="C75" s="8">
        <v>7236</v>
      </c>
      <c r="D75" s="8">
        <v>0</v>
      </c>
      <c r="E75" s="8">
        <v>906690</v>
      </c>
      <c r="F75" s="8">
        <v>687498</v>
      </c>
      <c r="G75" s="8">
        <v>1601424</v>
      </c>
      <c r="H75" s="9">
        <v>11.18467741935484</v>
      </c>
      <c r="I75" s="9" t="s">
        <v>86</v>
      </c>
      <c r="J75" s="9">
        <v>1401.4697580645161</v>
      </c>
      <c r="K75" s="9">
        <v>1062.6649193548385</v>
      </c>
      <c r="L75" s="9">
        <v>2475.3193548387094</v>
      </c>
    </row>
    <row r="76" spans="1:12" s="15" customFormat="1">
      <c r="A76" s="14"/>
      <c r="B76" s="14" t="s">
        <v>115</v>
      </c>
      <c r="C76" s="13">
        <v>7236</v>
      </c>
      <c r="D76" s="13">
        <v>0</v>
      </c>
      <c r="E76" s="13">
        <v>906690</v>
      </c>
      <c r="F76" s="13">
        <v>687498</v>
      </c>
      <c r="G76" s="13">
        <v>1601424</v>
      </c>
      <c r="H76" s="23">
        <v>11.18467741935484</v>
      </c>
      <c r="I76" s="23" t="s">
        <v>86</v>
      </c>
      <c r="J76" s="23">
        <v>1401.4697580645161</v>
      </c>
      <c r="K76" s="23">
        <v>1062.6649193548385</v>
      </c>
      <c r="L76" s="23">
        <v>2475.3193548387094</v>
      </c>
    </row>
    <row r="77" spans="1:12" s="15" customFormat="1">
      <c r="A77" s="10">
        <v>36</v>
      </c>
      <c r="B77" s="11" t="s">
        <v>43</v>
      </c>
      <c r="C77" s="8">
        <v>0</v>
      </c>
      <c r="D77" s="8">
        <v>0</v>
      </c>
      <c r="E77" s="8">
        <v>12476</v>
      </c>
      <c r="F77" s="8">
        <v>14145</v>
      </c>
      <c r="G77" s="8">
        <v>26621</v>
      </c>
      <c r="H77" s="9" t="s">
        <v>86</v>
      </c>
      <c r="I77" s="9" t="s">
        <v>86</v>
      </c>
      <c r="J77" s="9">
        <v>19.284139784946237</v>
      </c>
      <c r="K77" s="9">
        <v>21.86391129032258</v>
      </c>
      <c r="L77" s="9">
        <v>41.148051075268818</v>
      </c>
    </row>
    <row r="78" spans="1:12" s="15" customFormat="1">
      <c r="A78" s="14"/>
      <c r="B78" s="14" t="s">
        <v>116</v>
      </c>
      <c r="C78" s="13">
        <v>0</v>
      </c>
      <c r="D78" s="13">
        <v>0</v>
      </c>
      <c r="E78" s="13">
        <v>12476</v>
      </c>
      <c r="F78" s="13">
        <v>14145</v>
      </c>
      <c r="G78" s="13">
        <v>26621</v>
      </c>
      <c r="H78" s="23" t="s">
        <v>86</v>
      </c>
      <c r="I78" s="23" t="s">
        <v>86</v>
      </c>
      <c r="J78" s="23">
        <v>19.284139784946237</v>
      </c>
      <c r="K78" s="23">
        <v>21.86391129032258</v>
      </c>
      <c r="L78" s="23">
        <v>41.148051075268818</v>
      </c>
    </row>
    <row r="79" spans="1:12" s="15" customFormat="1" ht="15" customHeight="1">
      <c r="A79" s="10">
        <v>37</v>
      </c>
      <c r="B79" s="11" t="s">
        <v>42</v>
      </c>
      <c r="C79" s="8">
        <v>646691</v>
      </c>
      <c r="D79" s="8">
        <v>96406</v>
      </c>
      <c r="E79" s="8">
        <v>5067465</v>
      </c>
      <c r="F79" s="8">
        <v>2634785</v>
      </c>
      <c r="G79" s="8">
        <v>8445347</v>
      </c>
      <c r="H79" s="9">
        <v>999.58958333333328</v>
      </c>
      <c r="I79" s="9">
        <v>149.01465053763437</v>
      </c>
      <c r="J79" s="9">
        <v>7832.7752016129025</v>
      </c>
      <c r="K79" s="9">
        <v>4072.5843413978496</v>
      </c>
      <c r="L79" s="9">
        <v>13053.963776881719</v>
      </c>
    </row>
    <row r="80" spans="1:12" s="15" customFormat="1">
      <c r="A80" s="14"/>
      <c r="B80" s="14" t="s">
        <v>72</v>
      </c>
      <c r="C80" s="13">
        <v>646691</v>
      </c>
      <c r="D80" s="13">
        <v>96406</v>
      </c>
      <c r="E80" s="13">
        <v>5067465</v>
      </c>
      <c r="F80" s="13">
        <v>2634785</v>
      </c>
      <c r="G80" s="13">
        <v>8445347</v>
      </c>
      <c r="H80" s="23">
        <v>999.58958333333328</v>
      </c>
      <c r="I80" s="23">
        <v>149.01465053763437</v>
      </c>
      <c r="J80" s="23">
        <v>7832.7752016129025</v>
      </c>
      <c r="K80" s="23">
        <v>4072.5843413978496</v>
      </c>
      <c r="L80" s="23">
        <v>13053.963776881719</v>
      </c>
    </row>
    <row r="81" spans="1:12" s="15" customFormat="1">
      <c r="A81" s="10">
        <v>38</v>
      </c>
      <c r="B81" s="24" t="s">
        <v>81</v>
      </c>
      <c r="C81" s="8">
        <v>0</v>
      </c>
      <c r="D81" s="8">
        <v>0</v>
      </c>
      <c r="E81" s="8">
        <v>344847</v>
      </c>
      <c r="F81" s="8">
        <v>0</v>
      </c>
      <c r="G81" s="8">
        <v>344847</v>
      </c>
      <c r="H81" s="9" t="s">
        <v>86</v>
      </c>
      <c r="I81" s="9" t="s">
        <v>86</v>
      </c>
      <c r="J81" s="9">
        <v>533.0296370967742</v>
      </c>
      <c r="K81" s="9" t="s">
        <v>86</v>
      </c>
      <c r="L81" s="9">
        <v>533.0296370967742</v>
      </c>
    </row>
    <row r="82" spans="1:12" s="15" customFormat="1">
      <c r="A82" s="14"/>
      <c r="B82" s="14" t="s">
        <v>82</v>
      </c>
      <c r="C82" s="13">
        <v>0</v>
      </c>
      <c r="D82" s="13">
        <v>0</v>
      </c>
      <c r="E82" s="13">
        <v>344847</v>
      </c>
      <c r="F82" s="13">
        <v>0</v>
      </c>
      <c r="G82" s="13">
        <v>344847</v>
      </c>
      <c r="H82" s="23" t="s">
        <v>86</v>
      </c>
      <c r="I82" s="23" t="s">
        <v>86</v>
      </c>
      <c r="J82" s="23">
        <v>533.0296370967742</v>
      </c>
      <c r="K82" s="23" t="s">
        <v>86</v>
      </c>
      <c r="L82" s="23">
        <v>533.0296370967742</v>
      </c>
    </row>
    <row r="83" spans="1:12" s="15" customFormat="1">
      <c r="A83" s="10">
        <v>39</v>
      </c>
      <c r="B83" s="24" t="s">
        <v>79</v>
      </c>
      <c r="C83" s="8">
        <v>0</v>
      </c>
      <c r="D83" s="8">
        <v>0</v>
      </c>
      <c r="E83" s="8">
        <v>33740</v>
      </c>
      <c r="F83" s="8">
        <v>70219</v>
      </c>
      <c r="G83" s="8">
        <v>103959</v>
      </c>
      <c r="H83" s="9" t="s">
        <v>86</v>
      </c>
      <c r="I83" s="9" t="s">
        <v>86</v>
      </c>
      <c r="J83" s="9">
        <v>52.151881720430104</v>
      </c>
      <c r="K83" s="9">
        <v>108.5374327956989</v>
      </c>
      <c r="L83" s="9">
        <v>160.689314516129</v>
      </c>
    </row>
    <row r="84" spans="1:12" s="15" customFormat="1">
      <c r="A84" s="14"/>
      <c r="B84" s="14" t="s">
        <v>80</v>
      </c>
      <c r="C84" s="13">
        <v>0</v>
      </c>
      <c r="D84" s="13">
        <v>0</v>
      </c>
      <c r="E84" s="13">
        <v>33740</v>
      </c>
      <c r="F84" s="13">
        <v>70219</v>
      </c>
      <c r="G84" s="13">
        <v>103959</v>
      </c>
      <c r="H84" s="23" t="s">
        <v>86</v>
      </c>
      <c r="I84" s="23" t="s">
        <v>86</v>
      </c>
      <c r="J84" s="23">
        <v>52.151881720430104</v>
      </c>
      <c r="K84" s="23">
        <v>108.5374327956989</v>
      </c>
      <c r="L84" s="23">
        <v>160.689314516129</v>
      </c>
    </row>
    <row r="85" spans="1:12" s="15" customFormat="1" ht="15" customHeight="1">
      <c r="A85" s="10">
        <v>40</v>
      </c>
      <c r="B85" s="11" t="s">
        <v>44</v>
      </c>
      <c r="C85" s="8">
        <v>0</v>
      </c>
      <c r="D85" s="8">
        <v>0</v>
      </c>
      <c r="E85" s="8">
        <v>480362.69</v>
      </c>
      <c r="F85" s="8">
        <v>103480.5</v>
      </c>
      <c r="G85" s="8">
        <v>583843.18999999994</v>
      </c>
      <c r="H85" s="9" t="s">
        <v>86</v>
      </c>
      <c r="I85" s="9" t="s">
        <v>86</v>
      </c>
      <c r="J85" s="9">
        <v>742.49609341397843</v>
      </c>
      <c r="K85" s="9">
        <v>159.94969758064516</v>
      </c>
      <c r="L85" s="9">
        <v>902.44579099462362</v>
      </c>
    </row>
    <row r="86" spans="1:12" s="15" customFormat="1">
      <c r="A86" s="14"/>
      <c r="B86" s="16" t="s">
        <v>117</v>
      </c>
      <c r="C86" s="13">
        <v>0</v>
      </c>
      <c r="D86" s="13">
        <v>0</v>
      </c>
      <c r="E86" s="13">
        <v>480362.69</v>
      </c>
      <c r="F86" s="13">
        <v>103480.5</v>
      </c>
      <c r="G86" s="13">
        <v>583843.18999999994</v>
      </c>
      <c r="H86" s="23" t="s">
        <v>86</v>
      </c>
      <c r="I86" s="23" t="s">
        <v>86</v>
      </c>
      <c r="J86" s="23">
        <v>742.49609341397843</v>
      </c>
      <c r="K86" s="23">
        <v>159.94969758064516</v>
      </c>
      <c r="L86" s="23">
        <v>902.44579099462362</v>
      </c>
    </row>
    <row r="87" spans="1:12" s="15" customFormat="1">
      <c r="A87" s="10">
        <v>41</v>
      </c>
      <c r="B87" s="11" t="s">
        <v>45</v>
      </c>
      <c r="C87" s="8">
        <v>170875</v>
      </c>
      <c r="D87" s="8">
        <v>0</v>
      </c>
      <c r="E87" s="8">
        <v>108813</v>
      </c>
      <c r="F87" s="8">
        <v>138525</v>
      </c>
      <c r="G87" s="8">
        <v>418213</v>
      </c>
      <c r="H87" s="9">
        <v>264.12130376344084</v>
      </c>
      <c r="I87" s="9" t="s">
        <v>86</v>
      </c>
      <c r="J87" s="9">
        <v>168.19213709677419</v>
      </c>
      <c r="K87" s="9">
        <v>214.11794354838707</v>
      </c>
      <c r="L87" s="9">
        <v>646.43138440860207</v>
      </c>
    </row>
    <row r="88" spans="1:12" s="15" customFormat="1">
      <c r="A88" s="14"/>
      <c r="B88" s="14" t="s">
        <v>118</v>
      </c>
      <c r="C88" s="13">
        <v>170875</v>
      </c>
      <c r="D88" s="13">
        <v>0</v>
      </c>
      <c r="E88" s="13">
        <v>108813</v>
      </c>
      <c r="F88" s="13">
        <v>138525</v>
      </c>
      <c r="G88" s="13">
        <v>418213</v>
      </c>
      <c r="H88" s="23">
        <v>264.12130376344084</v>
      </c>
      <c r="I88" s="23" t="s">
        <v>86</v>
      </c>
      <c r="J88" s="23">
        <v>168.19213709677419</v>
      </c>
      <c r="K88" s="23">
        <v>214.11794354838707</v>
      </c>
      <c r="L88" s="23">
        <v>646.43138440860207</v>
      </c>
    </row>
    <row r="89" spans="1:12" s="15" customFormat="1">
      <c r="A89" s="12">
        <v>42</v>
      </c>
      <c r="B89" s="34" t="s">
        <v>46</v>
      </c>
      <c r="C89" s="8">
        <v>0</v>
      </c>
      <c r="D89" s="8">
        <v>0</v>
      </c>
      <c r="E89" s="8">
        <v>203157</v>
      </c>
      <c r="F89" s="8">
        <v>70648</v>
      </c>
      <c r="G89" s="8">
        <v>273805</v>
      </c>
      <c r="H89" s="9" t="s">
        <v>86</v>
      </c>
      <c r="I89" s="9" t="s">
        <v>86</v>
      </c>
      <c r="J89" s="9">
        <v>314.01955645161286</v>
      </c>
      <c r="K89" s="9">
        <v>109.20053763440859</v>
      </c>
      <c r="L89" s="9">
        <v>423.22009408602145</v>
      </c>
    </row>
    <row r="90" spans="1:12" s="15" customFormat="1" ht="13.5" customHeight="1">
      <c r="A90" s="14"/>
      <c r="B90" s="16" t="s">
        <v>119</v>
      </c>
      <c r="C90" s="13">
        <v>0</v>
      </c>
      <c r="D90" s="13">
        <v>0</v>
      </c>
      <c r="E90" s="13">
        <v>203157</v>
      </c>
      <c r="F90" s="13">
        <v>70648</v>
      </c>
      <c r="G90" s="13">
        <v>273805</v>
      </c>
      <c r="H90" s="23" t="s">
        <v>86</v>
      </c>
      <c r="I90" s="23" t="s">
        <v>86</v>
      </c>
      <c r="J90" s="23">
        <v>314.01955645161286</v>
      </c>
      <c r="K90" s="23">
        <v>109.20053763440859</v>
      </c>
      <c r="L90" s="23">
        <v>423.22009408602145</v>
      </c>
    </row>
    <row r="91" spans="1:12" s="15" customFormat="1" ht="15" customHeight="1">
      <c r="A91" s="12">
        <v>43</v>
      </c>
      <c r="B91" s="34" t="s">
        <v>47</v>
      </c>
      <c r="C91" s="8">
        <v>0</v>
      </c>
      <c r="D91" s="8">
        <v>0</v>
      </c>
      <c r="E91" s="8">
        <v>1344547</v>
      </c>
      <c r="F91" s="8">
        <v>1275900</v>
      </c>
      <c r="G91" s="8">
        <v>2620447</v>
      </c>
      <c r="H91" s="9" t="s">
        <v>86</v>
      </c>
      <c r="I91" s="9" t="s">
        <v>86</v>
      </c>
      <c r="J91" s="9">
        <v>2078.2648521505375</v>
      </c>
      <c r="K91" s="9">
        <v>1972.1572580645161</v>
      </c>
      <c r="L91" s="9">
        <v>4050.4221102150536</v>
      </c>
    </row>
    <row r="92" spans="1:12" s="15" customFormat="1">
      <c r="A92" s="14"/>
      <c r="B92" s="14" t="s">
        <v>120</v>
      </c>
      <c r="C92" s="13">
        <v>0</v>
      </c>
      <c r="D92" s="13">
        <v>0</v>
      </c>
      <c r="E92" s="13">
        <v>1344547</v>
      </c>
      <c r="F92" s="13">
        <v>1275900</v>
      </c>
      <c r="G92" s="13">
        <v>2620447</v>
      </c>
      <c r="H92" s="23" t="s">
        <v>86</v>
      </c>
      <c r="I92" s="23" t="s">
        <v>86</v>
      </c>
      <c r="J92" s="23">
        <v>2078.2648521505375</v>
      </c>
      <c r="K92" s="23">
        <v>1972.1572580645161</v>
      </c>
      <c r="L92" s="23">
        <v>4050.4221102150536</v>
      </c>
    </row>
    <row r="93" spans="1:12" s="15" customFormat="1">
      <c r="A93" s="12">
        <v>44</v>
      </c>
      <c r="B93" s="34" t="s">
        <v>48</v>
      </c>
      <c r="C93" s="8">
        <v>0</v>
      </c>
      <c r="D93" s="8">
        <v>0</v>
      </c>
      <c r="E93" s="8">
        <v>492506</v>
      </c>
      <c r="F93" s="8">
        <v>931981</v>
      </c>
      <c r="G93" s="8">
        <v>1424487</v>
      </c>
      <c r="H93" s="9" t="s">
        <v>86</v>
      </c>
      <c r="I93" s="9" t="s">
        <v>86</v>
      </c>
      <c r="J93" s="9">
        <v>761.26599462365584</v>
      </c>
      <c r="K93" s="9">
        <v>1440.5620295698923</v>
      </c>
      <c r="L93" s="9">
        <v>2201.8280241935481</v>
      </c>
    </row>
    <row r="94" spans="1:12" s="15" customFormat="1">
      <c r="A94" s="14"/>
      <c r="B94" s="14" t="s">
        <v>121</v>
      </c>
      <c r="C94" s="13">
        <v>0</v>
      </c>
      <c r="D94" s="13">
        <v>0</v>
      </c>
      <c r="E94" s="13">
        <v>492506</v>
      </c>
      <c r="F94" s="13">
        <v>931981</v>
      </c>
      <c r="G94" s="13">
        <v>1424487</v>
      </c>
      <c r="H94" s="23" t="s">
        <v>86</v>
      </c>
      <c r="I94" s="23" t="s">
        <v>86</v>
      </c>
      <c r="J94" s="23">
        <v>761.26599462365584</v>
      </c>
      <c r="K94" s="23">
        <v>1440.5620295698923</v>
      </c>
      <c r="L94" s="23">
        <v>2201.8280241935481</v>
      </c>
    </row>
    <row r="95" spans="1:12" s="15" customFormat="1">
      <c r="A95" s="12">
        <v>45</v>
      </c>
      <c r="B95" s="34" t="s">
        <v>49</v>
      </c>
      <c r="C95" s="8">
        <v>118300</v>
      </c>
      <c r="D95" s="8">
        <v>0</v>
      </c>
      <c r="E95" s="8">
        <v>1348028</v>
      </c>
      <c r="F95" s="8">
        <v>548070</v>
      </c>
      <c r="G95" s="8">
        <v>2014398</v>
      </c>
      <c r="H95" s="9">
        <v>182.85618279569891</v>
      </c>
      <c r="I95" s="9" t="s">
        <v>86</v>
      </c>
      <c r="J95" s="9">
        <v>2083.6454301075264</v>
      </c>
      <c r="K95" s="9">
        <v>847.15120967741927</v>
      </c>
      <c r="L95" s="9">
        <v>3113.6528225806442</v>
      </c>
    </row>
    <row r="96" spans="1:12" s="15" customFormat="1">
      <c r="A96" s="14"/>
      <c r="B96" s="14" t="s">
        <v>122</v>
      </c>
      <c r="C96" s="13">
        <v>118300</v>
      </c>
      <c r="D96" s="13">
        <v>0</v>
      </c>
      <c r="E96" s="13">
        <v>1348028</v>
      </c>
      <c r="F96" s="13">
        <v>548070</v>
      </c>
      <c r="G96" s="13">
        <v>2014398</v>
      </c>
      <c r="H96" s="23">
        <v>182.85618279569891</v>
      </c>
      <c r="I96" s="23" t="s">
        <v>86</v>
      </c>
      <c r="J96" s="23">
        <v>2083.6454301075264</v>
      </c>
      <c r="K96" s="23">
        <v>847.15120967741927</v>
      </c>
      <c r="L96" s="23">
        <v>3113.6528225806442</v>
      </c>
    </row>
    <row r="97" spans="1:12" s="15" customFormat="1">
      <c r="A97" s="12">
        <v>46</v>
      </c>
      <c r="B97" s="37" t="s">
        <v>50</v>
      </c>
      <c r="C97" s="8">
        <v>0</v>
      </c>
      <c r="D97" s="8">
        <v>0</v>
      </c>
      <c r="E97" s="8">
        <v>632812.71</v>
      </c>
      <c r="F97" s="8">
        <v>215651.77</v>
      </c>
      <c r="G97" s="8">
        <v>848464.48</v>
      </c>
      <c r="H97" s="9" t="s">
        <v>86</v>
      </c>
      <c r="I97" s="9" t="s">
        <v>86</v>
      </c>
      <c r="J97" s="9">
        <v>978.13792540322561</v>
      </c>
      <c r="K97" s="9">
        <v>333.33270900537633</v>
      </c>
      <c r="L97" s="9">
        <v>1311.4706344086019</v>
      </c>
    </row>
    <row r="98" spans="1:12" s="15" customFormat="1">
      <c r="A98" s="14"/>
      <c r="B98" s="16" t="s">
        <v>123</v>
      </c>
      <c r="C98" s="13">
        <v>0</v>
      </c>
      <c r="D98" s="13">
        <v>0</v>
      </c>
      <c r="E98" s="13">
        <v>632812.71</v>
      </c>
      <c r="F98" s="13">
        <v>215651.77</v>
      </c>
      <c r="G98" s="13">
        <v>848464.48</v>
      </c>
      <c r="H98" s="23" t="s">
        <v>86</v>
      </c>
      <c r="I98" s="23" t="s">
        <v>86</v>
      </c>
      <c r="J98" s="23">
        <v>978.13792540322561</v>
      </c>
      <c r="K98" s="23">
        <v>333.33270900537633</v>
      </c>
      <c r="L98" s="23">
        <v>1311.4706344086019</v>
      </c>
    </row>
    <row r="99" spans="1:12" s="15" customFormat="1">
      <c r="A99" s="12">
        <v>47</v>
      </c>
      <c r="B99" s="34" t="s">
        <v>51</v>
      </c>
      <c r="C99" s="8">
        <v>14003</v>
      </c>
      <c r="D99" s="8">
        <v>0</v>
      </c>
      <c r="E99" s="8">
        <v>4128175</v>
      </c>
      <c r="F99" s="8">
        <v>4267110</v>
      </c>
      <c r="G99" s="8">
        <v>8409288</v>
      </c>
      <c r="H99" s="9">
        <v>21.644422043010749</v>
      </c>
      <c r="I99" s="9" t="s">
        <v>86</v>
      </c>
      <c r="J99" s="9">
        <v>6380.91565860215</v>
      </c>
      <c r="K99" s="9">
        <v>6595.6673387096771</v>
      </c>
      <c r="L99" s="9">
        <v>12998.227419354836</v>
      </c>
    </row>
    <row r="100" spans="1:12" s="15" customFormat="1">
      <c r="A100" s="14"/>
      <c r="B100" s="14" t="s">
        <v>73</v>
      </c>
      <c r="C100" s="13">
        <v>14003</v>
      </c>
      <c r="D100" s="13">
        <v>0</v>
      </c>
      <c r="E100" s="13">
        <v>4128175</v>
      </c>
      <c r="F100" s="13">
        <v>4267110</v>
      </c>
      <c r="G100" s="13">
        <v>8409288</v>
      </c>
      <c r="H100" s="23">
        <v>21.644422043010749</v>
      </c>
      <c r="I100" s="23" t="s">
        <v>86</v>
      </c>
      <c r="J100" s="23">
        <v>6380.91565860215</v>
      </c>
      <c r="K100" s="23">
        <v>6595.6673387096771</v>
      </c>
      <c r="L100" s="23">
        <v>12998.227419354836</v>
      </c>
    </row>
    <row r="101" spans="1:12" s="15" customFormat="1">
      <c r="A101" s="12">
        <v>48</v>
      </c>
      <c r="B101" s="34" t="s">
        <v>83</v>
      </c>
      <c r="C101" s="8">
        <v>0</v>
      </c>
      <c r="D101" s="8">
        <v>0</v>
      </c>
      <c r="E101" s="8">
        <v>241959</v>
      </c>
      <c r="F101" s="8">
        <v>0</v>
      </c>
      <c r="G101" s="8">
        <v>241959</v>
      </c>
      <c r="H101" s="9" t="s">
        <v>86</v>
      </c>
      <c r="I101" s="9" t="s">
        <v>86</v>
      </c>
      <c r="J101" s="9">
        <v>373.99576612903218</v>
      </c>
      <c r="K101" s="9" t="s">
        <v>86</v>
      </c>
      <c r="L101" s="9">
        <v>373.99576612903218</v>
      </c>
    </row>
    <row r="102" spans="1:12" s="15" customFormat="1">
      <c r="A102" s="14"/>
      <c r="B102" s="14" t="s">
        <v>74</v>
      </c>
      <c r="C102" s="13">
        <v>0</v>
      </c>
      <c r="D102" s="13">
        <v>0</v>
      </c>
      <c r="E102" s="13">
        <v>241959</v>
      </c>
      <c r="F102" s="13">
        <v>0</v>
      </c>
      <c r="G102" s="13">
        <v>241959</v>
      </c>
      <c r="H102" s="23" t="s">
        <v>86</v>
      </c>
      <c r="I102" s="23" t="s">
        <v>86</v>
      </c>
      <c r="J102" s="23">
        <v>373.99576612903218</v>
      </c>
      <c r="K102" s="23" t="s">
        <v>86</v>
      </c>
      <c r="L102" s="23">
        <v>373.99576612903218</v>
      </c>
    </row>
    <row r="103" spans="1:12" s="15" customFormat="1">
      <c r="A103" s="12">
        <v>49</v>
      </c>
      <c r="B103" s="34" t="s">
        <v>52</v>
      </c>
      <c r="C103" s="8">
        <v>606097</v>
      </c>
      <c r="D103" s="8">
        <v>0</v>
      </c>
      <c r="E103" s="8">
        <v>10159424</v>
      </c>
      <c r="F103" s="8">
        <v>4858131</v>
      </c>
      <c r="G103" s="8">
        <v>15623652</v>
      </c>
      <c r="H103" s="9">
        <v>936.84348118279559</v>
      </c>
      <c r="I103" s="9" t="s">
        <v>86</v>
      </c>
      <c r="J103" s="9">
        <v>15703.410752688173</v>
      </c>
      <c r="K103" s="9">
        <v>7509.2078629032258</v>
      </c>
      <c r="L103" s="9">
        <v>24149.462096774194</v>
      </c>
    </row>
    <row r="104" spans="1:12" s="15" customFormat="1">
      <c r="A104" s="14"/>
      <c r="B104" s="14" t="s">
        <v>124</v>
      </c>
      <c r="C104" s="13">
        <v>606097</v>
      </c>
      <c r="D104" s="13">
        <v>0</v>
      </c>
      <c r="E104" s="13">
        <v>10159424</v>
      </c>
      <c r="F104" s="13">
        <v>4858131</v>
      </c>
      <c r="G104" s="13">
        <v>15623652</v>
      </c>
      <c r="H104" s="23">
        <v>936.84348118279559</v>
      </c>
      <c r="I104" s="23" t="s">
        <v>86</v>
      </c>
      <c r="J104" s="23">
        <v>15703.410752688173</v>
      </c>
      <c r="K104" s="23">
        <v>7509.2078629032258</v>
      </c>
      <c r="L104" s="23">
        <v>24149.462096774194</v>
      </c>
    </row>
    <row r="105" spans="1:12" s="15" customFormat="1">
      <c r="A105" s="12">
        <v>50</v>
      </c>
      <c r="B105" s="34" t="s">
        <v>53</v>
      </c>
      <c r="C105" s="8">
        <v>23100</v>
      </c>
      <c r="D105" s="8">
        <v>0</v>
      </c>
      <c r="E105" s="8">
        <v>1204154</v>
      </c>
      <c r="F105" s="8">
        <v>750237</v>
      </c>
      <c r="G105" s="8">
        <v>1977491</v>
      </c>
      <c r="H105" s="9">
        <v>35.70564516129032</v>
      </c>
      <c r="I105" s="9" t="s">
        <v>86</v>
      </c>
      <c r="J105" s="9">
        <v>1861.2595430107526</v>
      </c>
      <c r="K105" s="9">
        <v>1159.6405241935483</v>
      </c>
      <c r="L105" s="9">
        <v>3056.605712365591</v>
      </c>
    </row>
    <row r="106" spans="1:12" s="15" customFormat="1">
      <c r="A106" s="14"/>
      <c r="B106" s="14" t="s">
        <v>75</v>
      </c>
      <c r="C106" s="13">
        <v>23100</v>
      </c>
      <c r="D106" s="13">
        <v>0</v>
      </c>
      <c r="E106" s="13">
        <v>1204154</v>
      </c>
      <c r="F106" s="13">
        <v>750237</v>
      </c>
      <c r="G106" s="13">
        <v>1977491</v>
      </c>
      <c r="H106" s="23">
        <v>35.70564516129032</v>
      </c>
      <c r="I106" s="23" t="s">
        <v>86</v>
      </c>
      <c r="J106" s="23">
        <v>1861.2595430107526</v>
      </c>
      <c r="K106" s="23">
        <v>1159.6405241935483</v>
      </c>
      <c r="L106" s="23">
        <v>3056.605712365591</v>
      </c>
    </row>
    <row r="107" spans="1:12" s="15" customFormat="1">
      <c r="A107" s="12">
        <v>51</v>
      </c>
      <c r="B107" s="34" t="s">
        <v>54</v>
      </c>
      <c r="C107" s="8">
        <v>899581</v>
      </c>
      <c r="D107" s="8">
        <v>0</v>
      </c>
      <c r="E107" s="8">
        <v>3961672</v>
      </c>
      <c r="F107" s="8">
        <v>3485978</v>
      </c>
      <c r="G107" s="8">
        <v>8347231</v>
      </c>
      <c r="H107" s="9">
        <v>1390.481384408602</v>
      </c>
      <c r="I107" s="9" t="s">
        <v>86</v>
      </c>
      <c r="J107" s="9">
        <v>6123.5521505376337</v>
      </c>
      <c r="K107" s="9">
        <v>5388.2724462365586</v>
      </c>
      <c r="L107" s="9">
        <v>12902.305981182795</v>
      </c>
    </row>
    <row r="108" spans="1:12" s="15" customFormat="1">
      <c r="A108" s="14"/>
      <c r="B108" s="14" t="s">
        <v>125</v>
      </c>
      <c r="C108" s="13">
        <v>899581</v>
      </c>
      <c r="D108" s="13">
        <v>0</v>
      </c>
      <c r="E108" s="13">
        <v>3961672</v>
      </c>
      <c r="F108" s="13">
        <v>3485978</v>
      </c>
      <c r="G108" s="13">
        <v>8347231</v>
      </c>
      <c r="H108" s="23">
        <v>1390.481384408602</v>
      </c>
      <c r="I108" s="23" t="s">
        <v>86</v>
      </c>
      <c r="J108" s="23">
        <v>6123.5521505376337</v>
      </c>
      <c r="K108" s="23">
        <v>5388.2724462365586</v>
      </c>
      <c r="L108" s="23">
        <v>12902.305981182795</v>
      </c>
    </row>
    <row r="109" spans="1:12" s="15" customFormat="1">
      <c r="A109" s="12">
        <v>52</v>
      </c>
      <c r="B109" s="34" t="s">
        <v>55</v>
      </c>
      <c r="C109" s="8">
        <v>1294301</v>
      </c>
      <c r="D109" s="8">
        <v>116382</v>
      </c>
      <c r="E109" s="8">
        <v>4493194</v>
      </c>
      <c r="F109" s="8">
        <v>1758377</v>
      </c>
      <c r="G109" s="8">
        <v>7662254</v>
      </c>
      <c r="H109" s="9">
        <v>2000.5996639784944</v>
      </c>
      <c r="I109" s="9">
        <v>179.8915322580645</v>
      </c>
      <c r="J109" s="9">
        <v>6945.1251344086013</v>
      </c>
      <c r="K109" s="9">
        <v>2717.9214381720431</v>
      </c>
      <c r="L109" s="9">
        <v>11843.537768817203</v>
      </c>
    </row>
    <row r="110" spans="1:12" s="15" customFormat="1">
      <c r="A110" s="14"/>
      <c r="B110" s="14" t="s">
        <v>126</v>
      </c>
      <c r="C110" s="13">
        <v>1294301</v>
      </c>
      <c r="D110" s="13">
        <v>116382</v>
      </c>
      <c r="E110" s="13">
        <v>4493194</v>
      </c>
      <c r="F110" s="13">
        <v>1758377</v>
      </c>
      <c r="G110" s="13">
        <v>7662254</v>
      </c>
      <c r="H110" s="23">
        <v>2000.5996639784944</v>
      </c>
      <c r="I110" s="23">
        <v>179.8915322580645</v>
      </c>
      <c r="J110" s="23">
        <v>6945.1251344086013</v>
      </c>
      <c r="K110" s="23">
        <v>2717.9214381720431</v>
      </c>
      <c r="L110" s="23">
        <v>11843.537768817203</v>
      </c>
    </row>
    <row r="111" spans="1:12" s="15" customFormat="1">
      <c r="A111" s="12">
        <v>53</v>
      </c>
      <c r="B111" s="34" t="s">
        <v>56</v>
      </c>
      <c r="C111" s="8">
        <v>136802</v>
      </c>
      <c r="D111" s="8">
        <v>10022</v>
      </c>
      <c r="E111" s="8">
        <v>6495056</v>
      </c>
      <c r="F111" s="8">
        <v>5095439</v>
      </c>
      <c r="G111" s="8">
        <v>11737319</v>
      </c>
      <c r="H111" s="9">
        <v>211.45470430107525</v>
      </c>
      <c r="I111" s="9">
        <v>15.490994623655913</v>
      </c>
      <c r="J111" s="9">
        <v>10039.401075268817</v>
      </c>
      <c r="K111" s="9">
        <v>7876.0145833333327</v>
      </c>
      <c r="L111" s="9">
        <v>18142.361357526883</v>
      </c>
    </row>
    <row r="112" spans="1:12" s="15" customFormat="1">
      <c r="A112" s="14"/>
      <c r="B112" s="14" t="s">
        <v>127</v>
      </c>
      <c r="C112" s="13">
        <v>136802</v>
      </c>
      <c r="D112" s="13">
        <v>10022</v>
      </c>
      <c r="E112" s="13">
        <v>6495056</v>
      </c>
      <c r="F112" s="13">
        <v>5095439</v>
      </c>
      <c r="G112" s="13">
        <v>11737319</v>
      </c>
      <c r="H112" s="23">
        <v>211.45470430107525</v>
      </c>
      <c r="I112" s="23">
        <v>15.490994623655913</v>
      </c>
      <c r="J112" s="23">
        <v>10039.401075268817</v>
      </c>
      <c r="K112" s="23">
        <v>7876.0145833333327</v>
      </c>
      <c r="L112" s="23">
        <v>18142.361357526883</v>
      </c>
    </row>
    <row r="113" spans="1:12" s="15" customFormat="1">
      <c r="A113" s="12">
        <v>54</v>
      </c>
      <c r="B113" s="34" t="s">
        <v>57</v>
      </c>
      <c r="C113" s="8">
        <v>13167</v>
      </c>
      <c r="D113" s="8">
        <v>24439</v>
      </c>
      <c r="E113" s="8">
        <v>1452865</v>
      </c>
      <c r="F113" s="8">
        <v>1193646</v>
      </c>
      <c r="G113" s="8">
        <v>2684117</v>
      </c>
      <c r="H113" s="9">
        <v>20.352217741935483</v>
      </c>
      <c r="I113" s="9">
        <v>37.775336021505375</v>
      </c>
      <c r="J113" s="9">
        <v>2245.6918682795699</v>
      </c>
      <c r="K113" s="9">
        <v>1845.0173387096772</v>
      </c>
      <c r="L113" s="9">
        <v>4148.836760752688</v>
      </c>
    </row>
    <row r="114" spans="1:12" s="15" customFormat="1">
      <c r="A114" s="14"/>
      <c r="B114" s="14" t="s">
        <v>128</v>
      </c>
      <c r="C114" s="13">
        <v>13167</v>
      </c>
      <c r="D114" s="13">
        <v>24439</v>
      </c>
      <c r="E114" s="13">
        <v>1452865</v>
      </c>
      <c r="F114" s="13">
        <v>1193646</v>
      </c>
      <c r="G114" s="13">
        <v>2684117</v>
      </c>
      <c r="H114" s="23">
        <v>20.352217741935483</v>
      </c>
      <c r="I114" s="23">
        <v>37.775336021505375</v>
      </c>
      <c r="J114" s="23">
        <v>2245.6918682795699</v>
      </c>
      <c r="K114" s="23">
        <v>1845.0173387096772</v>
      </c>
      <c r="L114" s="23">
        <v>4148.836760752688</v>
      </c>
    </row>
    <row r="115" spans="1:12" s="15" customFormat="1">
      <c r="A115" s="12">
        <v>55</v>
      </c>
      <c r="B115" s="34" t="s">
        <v>58</v>
      </c>
      <c r="C115" s="8">
        <v>116831.75</v>
      </c>
      <c r="D115" s="8">
        <v>0</v>
      </c>
      <c r="E115" s="8">
        <v>3200370.84</v>
      </c>
      <c r="F115" s="8">
        <v>1434344.43</v>
      </c>
      <c r="G115" s="8">
        <v>4751547.0199999996</v>
      </c>
      <c r="H115" s="9">
        <v>180.58671034946235</v>
      </c>
      <c r="I115" s="9" t="s">
        <v>86</v>
      </c>
      <c r="J115" s="9">
        <v>4946.8097661290312</v>
      </c>
      <c r="K115" s="9">
        <v>2217.064643145161</v>
      </c>
      <c r="L115" s="9">
        <v>7344.4611196236547</v>
      </c>
    </row>
    <row r="116" spans="1:12" s="15" customFormat="1">
      <c r="A116" s="14"/>
      <c r="B116" s="14" t="s">
        <v>129</v>
      </c>
      <c r="C116" s="13">
        <v>116831.75</v>
      </c>
      <c r="D116" s="13">
        <v>0</v>
      </c>
      <c r="E116" s="13">
        <v>3200370.84</v>
      </c>
      <c r="F116" s="13">
        <v>1434344.43</v>
      </c>
      <c r="G116" s="13">
        <v>4751547.0199999996</v>
      </c>
      <c r="H116" s="23">
        <v>180.58671034946235</v>
      </c>
      <c r="I116" s="23" t="s">
        <v>86</v>
      </c>
      <c r="J116" s="23">
        <v>4946.8097661290312</v>
      </c>
      <c r="K116" s="23">
        <v>2217.064643145161</v>
      </c>
      <c r="L116" s="23">
        <v>7344.4611196236547</v>
      </c>
    </row>
    <row r="117" spans="1:12" s="15" customFormat="1">
      <c r="A117" s="12">
        <v>56</v>
      </c>
      <c r="B117" s="34" t="s">
        <v>59</v>
      </c>
      <c r="C117" s="8">
        <v>334683</v>
      </c>
      <c r="D117" s="8">
        <v>0</v>
      </c>
      <c r="E117" s="8">
        <v>1699826</v>
      </c>
      <c r="F117" s="8">
        <v>778761</v>
      </c>
      <c r="G117" s="8">
        <v>2813270</v>
      </c>
      <c r="H117" s="9">
        <v>517.31915322580642</v>
      </c>
      <c r="I117" s="9" t="s">
        <v>86</v>
      </c>
      <c r="J117" s="9">
        <v>2627.4192204301075</v>
      </c>
      <c r="K117" s="9">
        <v>1203.7300403225804</v>
      </c>
      <c r="L117" s="9">
        <v>4348.4684139784949</v>
      </c>
    </row>
    <row r="118" spans="1:12" s="15" customFormat="1">
      <c r="A118" s="14"/>
      <c r="B118" s="14" t="s">
        <v>130</v>
      </c>
      <c r="C118" s="13">
        <v>334683</v>
      </c>
      <c r="D118" s="13">
        <v>0</v>
      </c>
      <c r="E118" s="13">
        <v>1699826</v>
      </c>
      <c r="F118" s="13">
        <v>778761</v>
      </c>
      <c r="G118" s="13">
        <v>2813270</v>
      </c>
      <c r="H118" s="23">
        <v>517.31915322580642</v>
      </c>
      <c r="I118" s="23" t="s">
        <v>86</v>
      </c>
      <c r="J118" s="23">
        <v>2627.4192204301075</v>
      </c>
      <c r="K118" s="23">
        <v>1203.7300403225804</v>
      </c>
      <c r="L118" s="23">
        <v>4348.4684139784949</v>
      </c>
    </row>
    <row r="119" spans="1:12" s="15" customFormat="1">
      <c r="A119" s="12">
        <v>57</v>
      </c>
      <c r="B119" s="34" t="s">
        <v>60</v>
      </c>
      <c r="C119" s="8">
        <v>12570</v>
      </c>
      <c r="D119" s="8">
        <v>25057</v>
      </c>
      <c r="E119" s="8">
        <v>2012709</v>
      </c>
      <c r="F119" s="8">
        <v>1238281</v>
      </c>
      <c r="G119" s="8">
        <v>3288617</v>
      </c>
      <c r="H119" s="9">
        <v>19.429435483870964</v>
      </c>
      <c r="I119" s="9">
        <v>38.730577956989244</v>
      </c>
      <c r="J119" s="9">
        <v>3111.0421370967738</v>
      </c>
      <c r="K119" s="9">
        <v>1914.0096102150537</v>
      </c>
      <c r="L119" s="9">
        <v>5083.211760752688</v>
      </c>
    </row>
    <row r="120" spans="1:12" s="15" customFormat="1">
      <c r="A120" s="14"/>
      <c r="B120" s="14" t="s">
        <v>131</v>
      </c>
      <c r="C120" s="13">
        <v>12570</v>
      </c>
      <c r="D120" s="13">
        <v>25057</v>
      </c>
      <c r="E120" s="13">
        <v>2012709</v>
      </c>
      <c r="F120" s="13">
        <v>1238281</v>
      </c>
      <c r="G120" s="13">
        <v>3288617</v>
      </c>
      <c r="H120" s="23">
        <v>19.429435483870964</v>
      </c>
      <c r="I120" s="23">
        <v>38.730577956989244</v>
      </c>
      <c r="J120" s="23">
        <v>3111.0421370967738</v>
      </c>
      <c r="K120" s="23">
        <v>1914.0096102150537</v>
      </c>
      <c r="L120" s="23">
        <v>5083.211760752688</v>
      </c>
    </row>
    <row r="121" spans="1:12" s="15" customFormat="1">
      <c r="A121" s="12">
        <v>58</v>
      </c>
      <c r="B121" s="34" t="s">
        <v>61</v>
      </c>
      <c r="C121" s="8">
        <v>0</v>
      </c>
      <c r="D121" s="8">
        <v>0</v>
      </c>
      <c r="E121" s="8">
        <v>371566</v>
      </c>
      <c r="F121" s="8">
        <v>204556</v>
      </c>
      <c r="G121" s="8">
        <v>576122</v>
      </c>
      <c r="H121" s="9" t="s">
        <v>86</v>
      </c>
      <c r="I121" s="9" t="s">
        <v>86</v>
      </c>
      <c r="J121" s="9">
        <v>574.32916666666665</v>
      </c>
      <c r="K121" s="9">
        <v>316.18198924731178</v>
      </c>
      <c r="L121" s="9">
        <v>890.51115591397843</v>
      </c>
    </row>
    <row r="122" spans="1:12" s="15" customFormat="1">
      <c r="A122" s="14"/>
      <c r="B122" s="14" t="s">
        <v>132</v>
      </c>
      <c r="C122" s="13">
        <v>0</v>
      </c>
      <c r="D122" s="13">
        <v>0</v>
      </c>
      <c r="E122" s="13">
        <v>371566</v>
      </c>
      <c r="F122" s="13">
        <v>204556</v>
      </c>
      <c r="G122" s="13">
        <v>576122</v>
      </c>
      <c r="H122" s="23" t="s">
        <v>86</v>
      </c>
      <c r="I122" s="23" t="s">
        <v>86</v>
      </c>
      <c r="J122" s="23">
        <v>574.32916666666665</v>
      </c>
      <c r="K122" s="23">
        <v>316.18198924731178</v>
      </c>
      <c r="L122" s="23">
        <v>890.51115591397843</v>
      </c>
    </row>
    <row r="123" spans="1:12" s="15" customFormat="1">
      <c r="A123" s="12">
        <v>59</v>
      </c>
      <c r="B123" s="34" t="s">
        <v>62</v>
      </c>
      <c r="C123" s="8">
        <v>1250021</v>
      </c>
      <c r="D123" s="8">
        <v>0</v>
      </c>
      <c r="E123" s="8">
        <v>5894009</v>
      </c>
      <c r="F123" s="8">
        <v>1269868</v>
      </c>
      <c r="G123" s="8">
        <v>8413898</v>
      </c>
      <c r="H123" s="9">
        <v>1932.1561155913978</v>
      </c>
      <c r="I123" s="9" t="s">
        <v>86</v>
      </c>
      <c r="J123" s="9">
        <v>9110.3633736559132</v>
      </c>
      <c r="K123" s="9">
        <v>1962.8336021505374</v>
      </c>
      <c r="L123" s="9">
        <v>13005.35309139785</v>
      </c>
    </row>
    <row r="124" spans="1:12" s="15" customFormat="1">
      <c r="A124" s="14"/>
      <c r="B124" s="14" t="s">
        <v>76</v>
      </c>
      <c r="C124" s="13">
        <v>1250021</v>
      </c>
      <c r="D124" s="13">
        <v>0</v>
      </c>
      <c r="E124" s="13">
        <v>5894009</v>
      </c>
      <c r="F124" s="13">
        <v>1269868</v>
      </c>
      <c r="G124" s="13">
        <v>8413898</v>
      </c>
      <c r="H124" s="23">
        <v>1932.1561155913978</v>
      </c>
      <c r="I124" s="23" t="s">
        <v>86</v>
      </c>
      <c r="J124" s="23">
        <v>9110.3633736559132</v>
      </c>
      <c r="K124" s="23">
        <v>1962.8336021505374</v>
      </c>
      <c r="L124" s="23">
        <v>13005.35309139785</v>
      </c>
    </row>
    <row r="125" spans="1:12" s="15" customFormat="1">
      <c r="A125" s="12">
        <v>60</v>
      </c>
      <c r="B125" s="34" t="s">
        <v>63</v>
      </c>
      <c r="C125" s="8">
        <v>724629</v>
      </c>
      <c r="D125" s="8">
        <v>0</v>
      </c>
      <c r="E125" s="8">
        <v>4023302</v>
      </c>
      <c r="F125" s="8">
        <v>3102595</v>
      </c>
      <c r="G125" s="8">
        <v>7850526</v>
      </c>
      <c r="H125" s="9">
        <v>1120.0582661290323</v>
      </c>
      <c r="I125" s="9" t="s">
        <v>86</v>
      </c>
      <c r="J125" s="9">
        <v>6218.8135752688167</v>
      </c>
      <c r="K125" s="9">
        <v>4795.6777553763432</v>
      </c>
      <c r="L125" s="9">
        <v>12134.549596774192</v>
      </c>
    </row>
    <row r="126" spans="1:12" s="15" customFormat="1" ht="14.25" customHeight="1">
      <c r="A126" s="14"/>
      <c r="B126" s="14" t="s">
        <v>85</v>
      </c>
      <c r="C126" s="13">
        <v>724629</v>
      </c>
      <c r="D126" s="13">
        <v>0</v>
      </c>
      <c r="E126" s="13">
        <v>4023302</v>
      </c>
      <c r="F126" s="13">
        <v>3102595</v>
      </c>
      <c r="G126" s="13">
        <v>7850526</v>
      </c>
      <c r="H126" s="23">
        <v>1120.0582661290323</v>
      </c>
      <c r="I126" s="23" t="s">
        <v>86</v>
      </c>
      <c r="J126" s="23">
        <v>6218.8135752688167</v>
      </c>
      <c r="K126" s="23">
        <v>4795.6777553763432</v>
      </c>
      <c r="L126" s="23">
        <v>12134.549596774192</v>
      </c>
    </row>
    <row r="127" spans="1:12" s="15" customFormat="1">
      <c r="A127" s="12">
        <v>61</v>
      </c>
      <c r="B127" s="34" t="s">
        <v>64</v>
      </c>
      <c r="C127" s="8">
        <v>671364</v>
      </c>
      <c r="D127" s="8">
        <v>0</v>
      </c>
      <c r="E127" s="8">
        <v>2113968</v>
      </c>
      <c r="F127" s="8">
        <v>2187083</v>
      </c>
      <c r="G127" s="8">
        <v>4972415</v>
      </c>
      <c r="H127" s="9">
        <v>1037.7266129032257</v>
      </c>
      <c r="I127" s="9" t="s">
        <v>86</v>
      </c>
      <c r="J127" s="9">
        <v>3267.558064516129</v>
      </c>
      <c r="K127" s="9">
        <v>3380.5718413978493</v>
      </c>
      <c r="L127" s="9">
        <v>7685.8565188172042</v>
      </c>
    </row>
    <row r="128" spans="1:12" s="15" customFormat="1">
      <c r="A128" s="14"/>
      <c r="B128" s="14" t="s">
        <v>133</v>
      </c>
      <c r="C128" s="13">
        <v>671364</v>
      </c>
      <c r="D128" s="13">
        <v>0</v>
      </c>
      <c r="E128" s="13">
        <v>2113968</v>
      </c>
      <c r="F128" s="13">
        <v>2187083</v>
      </c>
      <c r="G128" s="13">
        <v>4972415</v>
      </c>
      <c r="H128" s="23">
        <v>1037.7266129032257</v>
      </c>
      <c r="I128" s="23" t="s">
        <v>86</v>
      </c>
      <c r="J128" s="23">
        <v>3267.558064516129</v>
      </c>
      <c r="K128" s="23">
        <v>3380.5718413978493</v>
      </c>
      <c r="L128" s="23">
        <v>7685.8565188172042</v>
      </c>
    </row>
    <row r="129" spans="1:12" s="15" customFormat="1">
      <c r="A129" s="12">
        <v>62</v>
      </c>
      <c r="B129" s="34" t="s">
        <v>65</v>
      </c>
      <c r="C129" s="8">
        <v>123263</v>
      </c>
      <c r="D129" s="8">
        <v>0</v>
      </c>
      <c r="E129" s="8">
        <v>1875044</v>
      </c>
      <c r="F129" s="8">
        <v>862386</v>
      </c>
      <c r="G129" s="8">
        <v>2860693</v>
      </c>
      <c r="H129" s="9">
        <v>190.52748655913979</v>
      </c>
      <c r="I129" s="9" t="s">
        <v>86</v>
      </c>
      <c r="J129" s="9">
        <v>2898.2534946236556</v>
      </c>
      <c r="K129" s="9">
        <v>1332.9891129032255</v>
      </c>
      <c r="L129" s="9">
        <v>4421.7700940860213</v>
      </c>
    </row>
    <row r="130" spans="1:12" s="15" customFormat="1">
      <c r="A130" s="14"/>
      <c r="B130" s="14" t="s">
        <v>134</v>
      </c>
      <c r="C130" s="13">
        <v>123263</v>
      </c>
      <c r="D130" s="13">
        <v>0</v>
      </c>
      <c r="E130" s="13">
        <v>1875044</v>
      </c>
      <c r="F130" s="13">
        <v>862386</v>
      </c>
      <c r="G130" s="13">
        <v>2860693</v>
      </c>
      <c r="H130" s="23">
        <v>190.52748655913979</v>
      </c>
      <c r="I130" s="23" t="s">
        <v>86</v>
      </c>
      <c r="J130" s="23">
        <v>2898.2534946236556</v>
      </c>
      <c r="K130" s="23">
        <v>1332.9891129032255</v>
      </c>
      <c r="L130" s="23">
        <v>4421.7700940860213</v>
      </c>
    </row>
    <row r="131" spans="1:12" s="15" customFormat="1">
      <c r="A131" s="10">
        <v>63</v>
      </c>
      <c r="B131" s="17" t="s">
        <v>141</v>
      </c>
      <c r="C131" s="8">
        <v>0</v>
      </c>
      <c r="D131" s="8">
        <v>0</v>
      </c>
      <c r="E131" s="8">
        <v>441331</v>
      </c>
      <c r="F131" s="8">
        <v>281516</v>
      </c>
      <c r="G131" s="8">
        <v>722847</v>
      </c>
      <c r="H131" s="9" t="s">
        <v>86</v>
      </c>
      <c r="I131" s="9" t="s">
        <v>86</v>
      </c>
      <c r="J131" s="9">
        <v>682.16485215053751</v>
      </c>
      <c r="K131" s="9">
        <v>435.13897849462364</v>
      </c>
      <c r="L131" s="9">
        <v>1117.3038306451613</v>
      </c>
    </row>
    <row r="132" spans="1:12" s="15" customFormat="1">
      <c r="A132" s="14"/>
      <c r="B132" s="14" t="s">
        <v>142</v>
      </c>
      <c r="C132" s="13">
        <v>0</v>
      </c>
      <c r="D132" s="13">
        <v>0</v>
      </c>
      <c r="E132" s="13">
        <v>441331</v>
      </c>
      <c r="F132" s="13">
        <v>281516</v>
      </c>
      <c r="G132" s="13">
        <v>722847</v>
      </c>
      <c r="H132" s="23" t="s">
        <v>86</v>
      </c>
      <c r="I132" s="23" t="s">
        <v>86</v>
      </c>
      <c r="J132" s="23">
        <v>682.16485215053751</v>
      </c>
      <c r="K132" s="23">
        <v>435.13897849462364</v>
      </c>
      <c r="L132" s="23">
        <v>1117.3038306451613</v>
      </c>
    </row>
    <row r="133" spans="1:12" s="15" customFormat="1">
      <c r="A133" s="10">
        <v>64</v>
      </c>
      <c r="B133" s="17" t="s">
        <v>66</v>
      </c>
      <c r="C133" s="8">
        <v>4581</v>
      </c>
      <c r="D133" s="8">
        <v>70244</v>
      </c>
      <c r="E133" s="8">
        <v>3355856</v>
      </c>
      <c r="F133" s="8">
        <v>1134637</v>
      </c>
      <c r="G133" s="8">
        <v>4565318</v>
      </c>
      <c r="H133" s="9">
        <v>7.0808467741935477</v>
      </c>
      <c r="I133" s="9">
        <v>108.57607526881719</v>
      </c>
      <c r="J133" s="9">
        <v>5187.1430107526885</v>
      </c>
      <c r="K133" s="9">
        <v>1753.8071908602151</v>
      </c>
      <c r="L133" s="9">
        <v>7056.6071236559146</v>
      </c>
    </row>
    <row r="134" spans="1:12" s="15" customFormat="1">
      <c r="A134" s="14"/>
      <c r="B134" s="14" t="s">
        <v>85</v>
      </c>
      <c r="C134" s="13">
        <v>4581</v>
      </c>
      <c r="D134" s="13">
        <v>70244</v>
      </c>
      <c r="E134" s="13">
        <v>3355856</v>
      </c>
      <c r="F134" s="13">
        <v>1134637</v>
      </c>
      <c r="G134" s="13">
        <v>4565318</v>
      </c>
      <c r="H134" s="23">
        <v>7.0808467741935477</v>
      </c>
      <c r="I134" s="23">
        <v>108.57607526881719</v>
      </c>
      <c r="J134" s="23">
        <v>5187.1430107526885</v>
      </c>
      <c r="K134" s="23">
        <v>1753.8071908602151</v>
      </c>
      <c r="L134" s="23">
        <v>7056.6071236559146</v>
      </c>
    </row>
    <row r="135" spans="1:12" s="15" customFormat="1">
      <c r="A135" s="27">
        <v>65</v>
      </c>
      <c r="B135" s="28" t="s">
        <v>67</v>
      </c>
      <c r="C135" s="8">
        <v>629686</v>
      </c>
      <c r="D135" s="8">
        <v>0</v>
      </c>
      <c r="E135" s="8">
        <v>4022995</v>
      </c>
      <c r="F135" s="8">
        <v>2900767</v>
      </c>
      <c r="G135" s="8">
        <v>7553448</v>
      </c>
      <c r="H135" s="9">
        <v>973.30497311827946</v>
      </c>
      <c r="I135" s="9" t="s">
        <v>86</v>
      </c>
      <c r="J135" s="9">
        <v>6218.3390456989237</v>
      </c>
      <c r="K135" s="9">
        <v>4483.712432795699</v>
      </c>
      <c r="L135" s="9">
        <v>11675.356451612901</v>
      </c>
    </row>
    <row r="136" spans="1:12" s="15" customFormat="1">
      <c r="A136" s="38"/>
      <c r="B136" s="39" t="s">
        <v>135</v>
      </c>
      <c r="C136" s="13">
        <v>629686</v>
      </c>
      <c r="D136" s="13">
        <v>0</v>
      </c>
      <c r="E136" s="13">
        <v>4022995</v>
      </c>
      <c r="F136" s="13">
        <v>2900767</v>
      </c>
      <c r="G136" s="13">
        <v>7553448</v>
      </c>
      <c r="H136" s="23">
        <v>973.30497311827946</v>
      </c>
      <c r="I136" s="23" t="s">
        <v>86</v>
      </c>
      <c r="J136" s="23">
        <v>6218.3390456989237</v>
      </c>
      <c r="K136" s="23">
        <v>4483.712432795699</v>
      </c>
      <c r="L136" s="23">
        <v>11675.356451612901</v>
      </c>
    </row>
    <row r="137" spans="1:12" s="15" customFormat="1">
      <c r="A137" s="18">
        <v>66</v>
      </c>
      <c r="B137" s="19" t="s">
        <v>68</v>
      </c>
      <c r="C137" s="8">
        <v>460587</v>
      </c>
      <c r="D137" s="8">
        <v>0</v>
      </c>
      <c r="E137" s="8">
        <v>942068</v>
      </c>
      <c r="F137" s="8">
        <v>901970</v>
      </c>
      <c r="G137" s="8">
        <v>2304625</v>
      </c>
      <c r="H137" s="9">
        <v>711.92883064516127</v>
      </c>
      <c r="I137" s="9" t="s">
        <v>86</v>
      </c>
      <c r="J137" s="9">
        <v>1456.1534946236559</v>
      </c>
      <c r="K137" s="9">
        <v>1394.1740591397847</v>
      </c>
      <c r="L137" s="9">
        <v>3562.2563844086017</v>
      </c>
    </row>
    <row r="138" spans="1:12" s="15" customFormat="1">
      <c r="A138" s="40"/>
      <c r="B138" s="41" t="s">
        <v>136</v>
      </c>
      <c r="C138" s="13">
        <v>460587</v>
      </c>
      <c r="D138" s="13">
        <v>0</v>
      </c>
      <c r="E138" s="13">
        <v>942068</v>
      </c>
      <c r="F138" s="13">
        <v>901970</v>
      </c>
      <c r="G138" s="13">
        <v>2304625</v>
      </c>
      <c r="H138" s="23">
        <v>711.92883064516127</v>
      </c>
      <c r="I138" s="23" t="s">
        <v>86</v>
      </c>
      <c r="J138" s="23">
        <v>1456.1534946236559</v>
      </c>
      <c r="K138" s="23">
        <v>1394.1740591397847</v>
      </c>
      <c r="L138" s="23">
        <v>3562.2563844086017</v>
      </c>
    </row>
    <row r="139" spans="1:12" s="15" customFormat="1" ht="15.75" customHeight="1">
      <c r="A139" s="20">
        <v>67</v>
      </c>
      <c r="B139" s="17" t="s">
        <v>143</v>
      </c>
      <c r="C139" s="8">
        <v>0</v>
      </c>
      <c r="D139" s="8">
        <v>0</v>
      </c>
      <c r="E139" s="8">
        <v>394111</v>
      </c>
      <c r="F139" s="8">
        <v>68263</v>
      </c>
      <c r="G139" s="8">
        <v>462374</v>
      </c>
      <c r="H139" s="9" t="s">
        <v>86</v>
      </c>
      <c r="I139" s="9" t="s">
        <v>86</v>
      </c>
      <c r="J139" s="9">
        <v>609.17694892473116</v>
      </c>
      <c r="K139" s="9">
        <v>105.51404569892472</v>
      </c>
      <c r="L139" s="9">
        <v>714.69099462365591</v>
      </c>
    </row>
    <row r="140" spans="1:12" s="15" customFormat="1">
      <c r="A140" s="14"/>
      <c r="B140" s="14" t="s">
        <v>85</v>
      </c>
      <c r="C140" s="13">
        <v>0</v>
      </c>
      <c r="D140" s="13">
        <v>0</v>
      </c>
      <c r="E140" s="13">
        <v>394111</v>
      </c>
      <c r="F140" s="13">
        <v>68263</v>
      </c>
      <c r="G140" s="13">
        <v>462374</v>
      </c>
      <c r="H140" s="23" t="s">
        <v>86</v>
      </c>
      <c r="I140" s="23" t="s">
        <v>86</v>
      </c>
      <c r="J140" s="23">
        <v>609.17694892473116</v>
      </c>
      <c r="K140" s="23">
        <v>105.51404569892472</v>
      </c>
      <c r="L140" s="23">
        <v>714.69099462365591</v>
      </c>
    </row>
    <row r="141" spans="1:12" s="15" customFormat="1">
      <c r="A141" s="20">
        <v>68</v>
      </c>
      <c r="B141" s="21" t="s">
        <v>69</v>
      </c>
      <c r="C141" s="8">
        <v>932322</v>
      </c>
      <c r="D141" s="8">
        <v>0</v>
      </c>
      <c r="E141" s="8">
        <v>2332542</v>
      </c>
      <c r="F141" s="8">
        <v>2335702</v>
      </c>
      <c r="G141" s="8">
        <v>5600566</v>
      </c>
      <c r="H141" s="9">
        <v>1441.0891129032257</v>
      </c>
      <c r="I141" s="9" t="s">
        <v>86</v>
      </c>
      <c r="J141" s="9">
        <v>3605.4076612903223</v>
      </c>
      <c r="K141" s="9">
        <v>3610.2920698924727</v>
      </c>
      <c r="L141" s="9">
        <v>8656.7888440860206</v>
      </c>
    </row>
    <row r="142" spans="1:12" s="15" customFormat="1">
      <c r="A142" s="42"/>
      <c r="B142" s="43" t="s">
        <v>137</v>
      </c>
      <c r="C142" s="13">
        <v>932322</v>
      </c>
      <c r="D142" s="13">
        <v>0</v>
      </c>
      <c r="E142" s="13">
        <v>2332542</v>
      </c>
      <c r="F142" s="13">
        <v>2335702</v>
      </c>
      <c r="G142" s="13">
        <v>5600566</v>
      </c>
      <c r="H142" s="23">
        <v>1441.0891129032257</v>
      </c>
      <c r="I142" s="23" t="s">
        <v>86</v>
      </c>
      <c r="J142" s="23">
        <v>3605.4076612903223</v>
      </c>
      <c r="K142" s="23">
        <v>3610.2920698924727</v>
      </c>
      <c r="L142" s="23">
        <v>8656.7888440860206</v>
      </c>
    </row>
    <row r="143" spans="1:12" s="15" customFormat="1">
      <c r="A143" s="29"/>
      <c r="B143" s="22" t="s">
        <v>70</v>
      </c>
      <c r="C143" s="44">
        <f>C7+C9+C11+C13+C15+C17+C19+C21+C23+C25+C27+C29+C33+C35+C37+C39+C41+C43+C45+C47+C49+C51+C53+C55+C57+C59+C61+C63+C65+C67+C69+C71+C75+C77+C79+C85+C87+C89+C91+C93+C95+C97+C99+C101+C103+C105+C107+C109+C111+C113+C115+C117+C119+C121+C123+C125+C127+C129+C133+C135+C137+C141+C83+C81+C139+C131+C73+C31</f>
        <v>46196421.75</v>
      </c>
      <c r="D143" s="44">
        <f t="shared" ref="D143:L143" si="0">D7+D9+D11+D13+D15+D17+D19+D21+D23+D25+D27+D29+D33+D35+D37+D39+D41+D43+D45+D47+D49+D51+D53+D55+D57+D59+D61+D63+D65+D67+D69+D71+D75+D77+D79+D85+D87+D89+D91+D93+D95+D97+D99+D101+D103+D105+D107+D109+D111+D113+D115+D117+D119+D121+D123+D125+D127+D129+D133+D135+D137+D141+D83+D81+D139+D131+D73+D31</f>
        <v>3176716</v>
      </c>
      <c r="E143" s="44">
        <f t="shared" si="0"/>
        <v>162515336.24000001</v>
      </c>
      <c r="F143" s="44">
        <f t="shared" si="0"/>
        <v>92101247.700000018</v>
      </c>
      <c r="G143" s="44">
        <f t="shared" si="0"/>
        <v>303989721.69</v>
      </c>
      <c r="H143" s="44">
        <f t="shared" si="0"/>
        <v>71405.75942540323</v>
      </c>
      <c r="I143" s="44">
        <f t="shared" si="0"/>
        <v>4910.2465053763444</v>
      </c>
      <c r="J143" s="44">
        <f t="shared" si="0"/>
        <v>251199.78047849459</v>
      </c>
      <c r="K143" s="44">
        <f t="shared" si="0"/>
        <v>142360.79953629029</v>
      </c>
      <c r="L143" s="44">
        <f t="shared" si="0"/>
        <v>469876.5859455645</v>
      </c>
    </row>
    <row r="144" spans="1:12" s="15" customForma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s="15" customForma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s="15" customFormat="1">
      <c r="A146" s="1"/>
      <c r="B146" s="1"/>
      <c r="C146" s="1" t="s">
        <v>77</v>
      </c>
      <c r="D146" s="1"/>
      <c r="E146" s="1"/>
      <c r="F146" s="1"/>
      <c r="G146" s="1"/>
      <c r="H146" s="1"/>
      <c r="I146" s="1"/>
      <c r="J146" s="1"/>
      <c r="K146" s="1"/>
      <c r="L146" s="1"/>
    </row>
    <row r="147" spans="1:12" s="15" customFormat="1">
      <c r="A147" s="1"/>
      <c r="B147" s="1"/>
      <c r="C147" s="52" t="e">
        <f>#REF!-C143</f>
        <v>#REF!</v>
      </c>
      <c r="D147" s="52" t="e">
        <f>#REF!-D143</f>
        <v>#REF!</v>
      </c>
      <c r="E147" s="52" t="e">
        <f>#REF!-E143</f>
        <v>#REF!</v>
      </c>
      <c r="F147" s="52" t="e">
        <f>#REF!-F143</f>
        <v>#REF!</v>
      </c>
      <c r="G147" s="52" t="e">
        <f>#REF!-G143</f>
        <v>#REF!</v>
      </c>
      <c r="H147" s="52" t="e">
        <f>#REF!-H143</f>
        <v>#REF!</v>
      </c>
      <c r="I147" s="52" t="e">
        <f>#REF!-I143</f>
        <v>#REF!</v>
      </c>
      <c r="J147" s="52" t="e">
        <f>#REF!-J143</f>
        <v>#REF!</v>
      </c>
      <c r="K147" s="52" t="e">
        <f>#REF!-K143</f>
        <v>#REF!</v>
      </c>
      <c r="L147" s="52" t="e">
        <f>#REF!-L143</f>
        <v>#REF!</v>
      </c>
    </row>
    <row r="148" spans="1:12" s="15" customFormat="1"/>
    <row r="149" spans="1:12" s="15" customFormat="1"/>
    <row r="150" spans="1:12" s="15" customFormat="1"/>
    <row r="151" spans="1:12" s="15" customFormat="1"/>
    <row r="152" spans="1:12" s="15" customFormat="1"/>
    <row r="153" spans="1:12" s="15" customFormat="1"/>
    <row r="154" spans="1:12" s="15" customFormat="1"/>
    <row r="155" spans="1:12" s="15" customFormat="1"/>
    <row r="156" spans="1:12" s="15" customFormat="1"/>
    <row r="157" spans="1:12" s="15" customFormat="1"/>
    <row r="158" spans="1:12" s="15" customFormat="1"/>
    <row r="159" spans="1:12" s="15" customFormat="1"/>
    <row r="160" spans="1:12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pans="1:13" s="15" customFormat="1"/>
    <row r="210" spans="1:13" s="15" customFormat="1"/>
    <row r="211" spans="1:13" s="15" customFormat="1"/>
    <row r="212" spans="1:13" s="15" customFormat="1"/>
    <row r="213" spans="1:13" s="15" customFormat="1"/>
    <row r="214" spans="1:13" s="15" customFormat="1"/>
    <row r="215" spans="1:13" s="15" customFormat="1"/>
    <row r="216" spans="1:13" s="15" customFormat="1"/>
    <row r="217" spans="1:13" s="15" customFormat="1"/>
    <row r="218" spans="1:13" s="15" customFormat="1"/>
    <row r="219" spans="1:13" s="15" customFormat="1"/>
    <row r="220" spans="1:13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</row>
    <row r="221" spans="1:13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</row>
    <row r="222" spans="1:13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</row>
    <row r="223" spans="1:1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</row>
    <row r="224" spans="1:13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</row>
    <row r="225" spans="1:13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</row>
    <row r="226" spans="1:13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</row>
    <row r="228" spans="1:13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</row>
    <row r="229" spans="1:13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</row>
    <row r="230" spans="1:13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</row>
    <row r="231" spans="1:13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</row>
    <row r="232" spans="1:13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</row>
    <row r="233" spans="1:1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</row>
    <row r="234" spans="1:13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</row>
    <row r="235" spans="1:13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</row>
    <row r="236" spans="1:13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</row>
    <row r="237" spans="1:13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</row>
    <row r="238" spans="1:13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</row>
    <row r="239" spans="1:13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</row>
    <row r="240" spans="1:13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</row>
    <row r="241" spans="1:13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</row>
    <row r="242" spans="1:13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</row>
    <row r="243" spans="1:13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</row>
    <row r="244" spans="1:13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</row>
    <row r="245" spans="1:13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</row>
    <row r="246" spans="1:13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</row>
  </sheetData>
  <sheetProtection selectLockedCells="1" selectUnlockedCells="1"/>
  <autoFilter ref="A6:P75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Щебет В.В.</dc:creator>
  <cp:lastModifiedBy>Костина Вероника Витальевна</cp:lastModifiedBy>
  <dcterms:created xsi:type="dcterms:W3CDTF">2022-02-07T07:43:59Z</dcterms:created>
  <dcterms:modified xsi:type="dcterms:W3CDTF">2026-01-12T13:47:41Z</dcterms:modified>
</cp:coreProperties>
</file>