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1600" windowHeight="9600" firstSheet="6" activeTab="11"/>
  </bookViews>
  <sheets>
    <sheet name="январь 2022" sheetId="2" r:id="rId1"/>
    <sheet name="февраль 2022" sheetId="3" r:id="rId2"/>
    <sheet name="март 2022" sheetId="4" r:id="rId3"/>
    <sheet name="апрель 2022" sheetId="5" r:id="rId4"/>
    <sheet name="май 2022" sheetId="6" r:id="rId5"/>
    <sheet name="июнь 2022" sheetId="7" r:id="rId6"/>
    <sheet name="июль 2022" sheetId="8" r:id="rId7"/>
    <sheet name="август 2022" sheetId="9" r:id="rId8"/>
    <sheet name="сентябрь 2022" sheetId="10" r:id="rId9"/>
    <sheet name="октябрь 2022" sheetId="11" r:id="rId10"/>
    <sheet name="ноябрь 2022" sheetId="12" r:id="rId11"/>
    <sheet name="декабрь 2022" sheetId="13" r:id="rId12"/>
  </sheets>
  <definedNames>
    <definedName name="_xlnm._FilterDatabase" localSheetId="1" hidden="1">'февраль 2022'!$A$6:$M$67</definedName>
    <definedName name="_xlnm._FilterDatabase" localSheetId="0" hidden="1">'январь 2022'!$A$6:$M$68</definedName>
  </definedNames>
  <calcPr calcId="162913"/>
</workbook>
</file>

<file path=xl/calcChain.xml><?xml version="1.0" encoding="utf-8"?>
<calcChain xmlns="http://schemas.openxmlformats.org/spreadsheetml/2006/main">
  <c r="L192" i="13" l="1"/>
  <c r="G192" i="13"/>
  <c r="L191" i="13"/>
  <c r="L190" i="13"/>
  <c r="G190" i="13"/>
  <c r="L187" i="13"/>
  <c r="L184" i="13"/>
  <c r="G184" i="13"/>
  <c r="L183" i="13"/>
  <c r="G183" i="13"/>
  <c r="G182" i="13"/>
  <c r="L181" i="13"/>
  <c r="G181" i="13"/>
  <c r="L180" i="13"/>
  <c r="G180" i="13"/>
  <c r="L179" i="13"/>
  <c r="G179" i="13"/>
  <c r="L178" i="13"/>
  <c r="G178" i="13"/>
  <c r="L177" i="13"/>
  <c r="G177" i="13"/>
  <c r="L176" i="13"/>
  <c r="G153" i="13"/>
  <c r="G148" i="13"/>
  <c r="G147" i="13"/>
  <c r="L146" i="13"/>
  <c r="G146" i="13"/>
  <c r="G144" i="13"/>
  <c r="L144" i="13"/>
  <c r="G141" i="13"/>
  <c r="L141" i="13"/>
  <c r="G136" i="13"/>
  <c r="G133" i="13"/>
  <c r="G132" i="13"/>
  <c r="L132" i="13"/>
  <c r="L109" i="13"/>
  <c r="G108" i="13"/>
  <c r="L90" i="13"/>
  <c r="G79" i="13"/>
  <c r="G78" i="13"/>
  <c r="G70" i="13"/>
  <c r="G69" i="13"/>
  <c r="G68" i="13"/>
  <c r="G58" i="13"/>
  <c r="G59" i="13" s="1"/>
  <c r="L55" i="13"/>
  <c r="G43" i="13"/>
  <c r="G44" i="13" s="1"/>
  <c r="L42" i="13"/>
  <c r="G42" i="13"/>
  <c r="L35" i="13"/>
  <c r="G30" i="13"/>
  <c r="L30" i="13"/>
  <c r="L16" i="13"/>
  <c r="G7" i="13"/>
  <c r="C203" i="13"/>
  <c r="L192" i="12"/>
  <c r="G192" i="12"/>
  <c r="L191" i="12"/>
  <c r="L190" i="12"/>
  <c r="G190" i="12"/>
  <c r="L184" i="12"/>
  <c r="G184" i="12"/>
  <c r="L183" i="12"/>
  <c r="G183" i="12"/>
  <c r="L182" i="12"/>
  <c r="G182" i="12"/>
  <c r="L181" i="12"/>
  <c r="G181" i="12"/>
  <c r="L180" i="12"/>
  <c r="G180" i="12"/>
  <c r="G179" i="12"/>
  <c r="G178" i="12"/>
  <c r="G177" i="12"/>
  <c r="G153" i="12"/>
  <c r="L148" i="12"/>
  <c r="G148" i="12"/>
  <c r="G147" i="12"/>
  <c r="G146" i="12"/>
  <c r="G144" i="12"/>
  <c r="L144" i="12"/>
  <c r="G141" i="12"/>
  <c r="L141" i="12"/>
  <c r="L138" i="12"/>
  <c r="L136" i="12"/>
  <c r="G137" i="12"/>
  <c r="G136" i="12"/>
  <c r="G133" i="12"/>
  <c r="G132" i="12"/>
  <c r="L132" i="12"/>
  <c r="G129" i="12"/>
  <c r="G110" i="12"/>
  <c r="G111" i="12" s="1"/>
  <c r="L109" i="12"/>
  <c r="G97" i="12"/>
  <c r="L97" i="12"/>
  <c r="G93" i="12"/>
  <c r="G86" i="12"/>
  <c r="L85" i="12"/>
  <c r="G83" i="12"/>
  <c r="L83" i="12"/>
  <c r="L74" i="12"/>
  <c r="L71" i="12"/>
  <c r="G69" i="12"/>
  <c r="G68" i="12"/>
  <c r="G64" i="12"/>
  <c r="G65" i="12" s="1"/>
  <c r="G51" i="12"/>
  <c r="G45" i="12"/>
  <c r="G46" i="12" s="1"/>
  <c r="L43" i="12"/>
  <c r="L42" i="12"/>
  <c r="G42" i="12"/>
  <c r="L37" i="12"/>
  <c r="G37" i="12"/>
  <c r="G25" i="12"/>
  <c r="G21" i="12"/>
  <c r="G19" i="12"/>
  <c r="L19" i="12"/>
  <c r="G18" i="12"/>
  <c r="G16" i="12"/>
  <c r="G11" i="12"/>
  <c r="G9" i="12"/>
  <c r="G10" i="12" s="1"/>
  <c r="C203" i="12"/>
  <c r="L137" i="13" l="1"/>
  <c r="L17" i="13"/>
  <c r="L19" i="13"/>
  <c r="L153" i="13"/>
  <c r="L147" i="13"/>
  <c r="L136" i="13"/>
  <c r="L182" i="13"/>
  <c r="L185" i="13"/>
  <c r="L26" i="13"/>
  <c r="L70" i="13"/>
  <c r="L148" i="13"/>
  <c r="G8" i="13"/>
  <c r="L15" i="13"/>
  <c r="G15" i="13"/>
  <c r="G21" i="13"/>
  <c r="G11" i="13"/>
  <c r="L24" i="13"/>
  <c r="G24" i="13"/>
  <c r="D203" i="13"/>
  <c r="E203" i="13"/>
  <c r="G18" i="13"/>
  <c r="L46" i="13"/>
  <c r="G88" i="13"/>
  <c r="G39" i="13"/>
  <c r="G66" i="13"/>
  <c r="G9" i="13"/>
  <c r="G10" i="13" s="1"/>
  <c r="G16" i="13"/>
  <c r="L21" i="13"/>
  <c r="L18" i="13"/>
  <c r="G19" i="13"/>
  <c r="L22" i="13"/>
  <c r="L36" i="13"/>
  <c r="L41" i="13"/>
  <c r="G17" i="13"/>
  <c r="L28" i="13"/>
  <c r="G32" i="13"/>
  <c r="G33" i="13" s="1"/>
  <c r="L34" i="13"/>
  <c r="G34" i="13"/>
  <c r="G35" i="13" s="1"/>
  <c r="G26" i="13"/>
  <c r="G36" i="13"/>
  <c r="G38" i="13"/>
  <c r="L43" i="13"/>
  <c r="G51" i="13"/>
  <c r="G53" i="13"/>
  <c r="G52" i="13"/>
  <c r="G54" i="13"/>
  <c r="G55" i="13" s="1"/>
  <c r="L54" i="13"/>
  <c r="G64" i="13"/>
  <c r="G65" i="13" s="1"/>
  <c r="L57" i="13"/>
  <c r="F203" i="13"/>
  <c r="L80" i="13"/>
  <c r="L59" i="13"/>
  <c r="L76" i="13"/>
  <c r="L74" i="13"/>
  <c r="G72" i="13"/>
  <c r="G74" i="13"/>
  <c r="G201" i="13"/>
  <c r="L88" i="13"/>
  <c r="G93" i="13"/>
  <c r="L95" i="13"/>
  <c r="G95" i="13"/>
  <c r="G40" i="13"/>
  <c r="G41" i="13" s="1"/>
  <c r="L67" i="13"/>
  <c r="G86" i="13"/>
  <c r="G45" i="13"/>
  <c r="G46" i="13" s="1"/>
  <c r="G47" i="13"/>
  <c r="G62" i="13"/>
  <c r="G73" i="13"/>
  <c r="G56" i="13"/>
  <c r="G57" i="13" s="1"/>
  <c r="G60" i="13"/>
  <c r="G77" i="13"/>
  <c r="L94" i="13"/>
  <c r="L65" i="13"/>
  <c r="L69" i="13"/>
  <c r="G80" i="13"/>
  <c r="G90" i="13"/>
  <c r="G110" i="13"/>
  <c r="G111" i="13" s="1"/>
  <c r="L138" i="13"/>
  <c r="G152" i="13"/>
  <c r="G94" i="13"/>
  <c r="L131" i="13"/>
  <c r="L145" i="13"/>
  <c r="G145" i="13"/>
  <c r="L194" i="13"/>
  <c r="G194" i="13"/>
  <c r="L198" i="13"/>
  <c r="G198" i="13"/>
  <c r="L79" i="13"/>
  <c r="G104" i="13"/>
  <c r="L112" i="13"/>
  <c r="G112" i="13"/>
  <c r="L118" i="13"/>
  <c r="L150" i="13"/>
  <c r="G149" i="13"/>
  <c r="G150" i="13" s="1"/>
  <c r="L175" i="13"/>
  <c r="L174" i="13"/>
  <c r="G67" i="13"/>
  <c r="G98" i="13"/>
  <c r="G99" i="13" s="1"/>
  <c r="L108" i="13"/>
  <c r="G137" i="13"/>
  <c r="L152" i="13"/>
  <c r="L151" i="13"/>
  <c r="L172" i="13"/>
  <c r="G172" i="13"/>
  <c r="L193" i="13"/>
  <c r="G193" i="13"/>
  <c r="L188" i="13"/>
  <c r="G188" i="13"/>
  <c r="L85" i="13"/>
  <c r="G100" i="13"/>
  <c r="L110" i="13"/>
  <c r="L111" i="13"/>
  <c r="L119" i="13"/>
  <c r="G119" i="13"/>
  <c r="L149" i="13"/>
  <c r="L164" i="13"/>
  <c r="G164" i="13"/>
  <c r="G165" i="13" s="1"/>
  <c r="G170" i="13"/>
  <c r="G103" i="13"/>
  <c r="G102" i="13"/>
  <c r="G106" i="13"/>
  <c r="G107" i="13"/>
  <c r="L116" i="13"/>
  <c r="G115" i="13"/>
  <c r="G116" i="13"/>
  <c r="G117" i="13"/>
  <c r="L161" i="13"/>
  <c r="G161" i="13"/>
  <c r="L165" i="13"/>
  <c r="G101" i="13"/>
  <c r="G109" i="13"/>
  <c r="G128" i="13"/>
  <c r="L162" i="13"/>
  <c r="L189" i="13"/>
  <c r="G189" i="13"/>
  <c r="G131" i="13"/>
  <c r="G162" i="13"/>
  <c r="G163" i="13" s="1"/>
  <c r="G118" i="13"/>
  <c r="L133" i="13"/>
  <c r="G175" i="13"/>
  <c r="G191" i="13"/>
  <c r="L99" i="13"/>
  <c r="G130" i="13"/>
  <c r="L163" i="13"/>
  <c r="L170" i="13"/>
  <c r="G174" i="13"/>
  <c r="G187" i="13"/>
  <c r="G151" i="13"/>
  <c r="G127" i="13"/>
  <c r="G129" i="13"/>
  <c r="G138" i="13"/>
  <c r="G166" i="13"/>
  <c r="G167" i="13" s="1"/>
  <c r="G168" i="13"/>
  <c r="G169" i="13" s="1"/>
  <c r="G176" i="13"/>
  <c r="G185" i="13"/>
  <c r="L16" i="12"/>
  <c r="L93" i="12"/>
  <c r="L146" i="12"/>
  <c r="L17" i="12"/>
  <c r="L178" i="12"/>
  <c r="L187" i="12"/>
  <c r="L177" i="12"/>
  <c r="L69" i="12"/>
  <c r="L54" i="12"/>
  <c r="L94" i="12"/>
  <c r="L153" i="12"/>
  <c r="L185" i="12"/>
  <c r="L55" i="12"/>
  <c r="L147" i="12"/>
  <c r="L179" i="12"/>
  <c r="G26" i="12"/>
  <c r="G32" i="12"/>
  <c r="G33" i="12" s="1"/>
  <c r="L15" i="12"/>
  <c r="G15" i="12"/>
  <c r="L20" i="12"/>
  <c r="G20" i="12"/>
  <c r="L25" i="12"/>
  <c r="L9" i="12"/>
  <c r="L10" i="12" s="1"/>
  <c r="G17" i="12"/>
  <c r="L18" i="12"/>
  <c r="G40" i="12"/>
  <c r="G41" i="12" s="1"/>
  <c r="L41" i="12"/>
  <c r="D203" i="12"/>
  <c r="L11" i="12"/>
  <c r="G34" i="12"/>
  <c r="G35" i="12" s="1"/>
  <c r="G43" i="12"/>
  <c r="G44" i="12" s="1"/>
  <c r="F203" i="12"/>
  <c r="G38" i="12"/>
  <c r="G7" i="12"/>
  <c r="L35" i="12"/>
  <c r="G39" i="12"/>
  <c r="L21" i="12"/>
  <c r="G36" i="12"/>
  <c r="L66" i="12"/>
  <c r="G66" i="12"/>
  <c r="G58" i="12"/>
  <c r="G59" i="12" s="1"/>
  <c r="G70" i="12"/>
  <c r="L90" i="12"/>
  <c r="G90" i="12"/>
  <c r="G98" i="12"/>
  <c r="G99" i="12" s="1"/>
  <c r="L105" i="12"/>
  <c r="L104" i="12"/>
  <c r="G170" i="12"/>
  <c r="L36" i="12"/>
  <c r="G47" i="12"/>
  <c r="G50" i="12"/>
  <c r="G56" i="12"/>
  <c r="G57" i="12" s="1"/>
  <c r="L59" i="12"/>
  <c r="E203" i="12"/>
  <c r="L67" i="12"/>
  <c r="L70" i="12"/>
  <c r="L164" i="12"/>
  <c r="G164" i="12"/>
  <c r="G165" i="12" s="1"/>
  <c r="G201" i="12"/>
  <c r="L46" i="12"/>
  <c r="G60" i="12"/>
  <c r="G72" i="12"/>
  <c r="G78" i="12"/>
  <c r="G108" i="12"/>
  <c r="L108" i="12"/>
  <c r="L65" i="12"/>
  <c r="G74" i="12"/>
  <c r="L189" i="12"/>
  <c r="G189" i="12"/>
  <c r="G52" i="12"/>
  <c r="G53" i="12"/>
  <c r="L57" i="12"/>
  <c r="G49" i="12"/>
  <c r="G54" i="12"/>
  <c r="G55" i="12" s="1"/>
  <c r="L63" i="12"/>
  <c r="L60" i="12"/>
  <c r="L62" i="12"/>
  <c r="G73" i="12"/>
  <c r="L161" i="12"/>
  <c r="G161" i="12"/>
  <c r="G77" i="12"/>
  <c r="G79" i="12"/>
  <c r="L95" i="12"/>
  <c r="L137" i="12"/>
  <c r="L165" i="12"/>
  <c r="L162" i="12"/>
  <c r="L194" i="12"/>
  <c r="G194" i="12"/>
  <c r="L198" i="12"/>
  <c r="G198" i="12"/>
  <c r="G62" i="12"/>
  <c r="G71" i="12"/>
  <c r="L86" i="12"/>
  <c r="G94" i="12"/>
  <c r="G100" i="12"/>
  <c r="L107" i="12"/>
  <c r="L112" i="12"/>
  <c r="G112" i="12"/>
  <c r="L118" i="12"/>
  <c r="L131" i="12"/>
  <c r="G152" i="12"/>
  <c r="L78" i="12"/>
  <c r="G104" i="12"/>
  <c r="G115" i="12"/>
  <c r="L129" i="12"/>
  <c r="L145" i="12"/>
  <c r="G145" i="12"/>
  <c r="G67" i="12"/>
  <c r="G95" i="12"/>
  <c r="G101" i="12"/>
  <c r="L101" i="12"/>
  <c r="L119" i="12"/>
  <c r="G119" i="12"/>
  <c r="L150" i="12"/>
  <c r="G149" i="12"/>
  <c r="G150" i="12" s="1"/>
  <c r="L168" i="12"/>
  <c r="L176" i="12"/>
  <c r="L193" i="12"/>
  <c r="G193" i="12"/>
  <c r="L188" i="12"/>
  <c r="G188" i="12"/>
  <c r="L116" i="12"/>
  <c r="G116" i="12"/>
  <c r="L117" i="12"/>
  <c r="G117" i="12"/>
  <c r="L152" i="12"/>
  <c r="L151" i="12"/>
  <c r="L175" i="12"/>
  <c r="L174" i="12"/>
  <c r="L100" i="12"/>
  <c r="G102" i="12"/>
  <c r="G106" i="12"/>
  <c r="G107" i="12"/>
  <c r="G109" i="12"/>
  <c r="G128" i="12"/>
  <c r="G172" i="12"/>
  <c r="G131" i="12"/>
  <c r="G162" i="12"/>
  <c r="G163" i="12" s="1"/>
  <c r="L167" i="12"/>
  <c r="G118" i="12"/>
  <c r="L133" i="12"/>
  <c r="G175" i="12"/>
  <c r="G191" i="12"/>
  <c r="L99" i="12"/>
  <c r="L159" i="12"/>
  <c r="L163" i="12"/>
  <c r="L170" i="12"/>
  <c r="G174" i="12"/>
  <c r="G187" i="12"/>
  <c r="G151" i="12"/>
  <c r="G127" i="12"/>
  <c r="G138" i="12"/>
  <c r="G166" i="12"/>
  <c r="G167" i="12" s="1"/>
  <c r="G168" i="12"/>
  <c r="G169" i="12" s="1"/>
  <c r="G176" i="12"/>
  <c r="G185" i="12"/>
  <c r="L192" i="11"/>
  <c r="G192" i="11"/>
  <c r="L191" i="11"/>
  <c r="L190" i="11"/>
  <c r="G190" i="11"/>
  <c r="L184" i="11"/>
  <c r="G184" i="11"/>
  <c r="L183" i="11"/>
  <c r="G183" i="11"/>
  <c r="L182" i="11"/>
  <c r="G182" i="11"/>
  <c r="L181" i="11"/>
  <c r="G181" i="11"/>
  <c r="L180" i="11"/>
  <c r="G180" i="11"/>
  <c r="G179" i="11"/>
  <c r="G178" i="11"/>
  <c r="G177" i="11"/>
  <c r="G153" i="11"/>
  <c r="L148" i="11"/>
  <c r="G148" i="11"/>
  <c r="L147" i="11"/>
  <c r="G147" i="11"/>
  <c r="G146" i="11"/>
  <c r="G144" i="11"/>
  <c r="L144" i="11"/>
  <c r="G141" i="11"/>
  <c r="L141" i="11"/>
  <c r="G136" i="11"/>
  <c r="G133" i="11"/>
  <c r="L132" i="11"/>
  <c r="G132" i="11"/>
  <c r="G129" i="11"/>
  <c r="G127" i="11"/>
  <c r="L122" i="11"/>
  <c r="G122" i="11"/>
  <c r="L118" i="11"/>
  <c r="G116" i="11"/>
  <c r="G110" i="11"/>
  <c r="G111" i="11" s="1"/>
  <c r="G109" i="11"/>
  <c r="L109" i="11"/>
  <c r="G90" i="11"/>
  <c r="G86" i="11"/>
  <c r="L90" i="11"/>
  <c r="L85" i="11"/>
  <c r="G80" i="11"/>
  <c r="G78" i="11"/>
  <c r="G76" i="11"/>
  <c r="G74" i="11"/>
  <c r="G72" i="11"/>
  <c r="G69" i="11"/>
  <c r="G68" i="11"/>
  <c r="G64" i="11"/>
  <c r="G65" i="11" s="1"/>
  <c r="G62" i="11"/>
  <c r="G60" i="11"/>
  <c r="G52" i="11"/>
  <c r="G47" i="11"/>
  <c r="G43" i="11"/>
  <c r="G44" i="11" s="1"/>
  <c r="L42" i="11"/>
  <c r="G42" i="11"/>
  <c r="G40" i="11"/>
  <c r="G38" i="11"/>
  <c r="G36" i="11"/>
  <c r="L35" i="11"/>
  <c r="G26" i="11"/>
  <c r="L20" i="11"/>
  <c r="G17" i="11"/>
  <c r="G16" i="11"/>
  <c r="G9" i="11"/>
  <c r="G10" i="11" s="1"/>
  <c r="L117" i="13" l="1"/>
  <c r="L107" i="13"/>
  <c r="L45" i="13"/>
  <c r="L40" i="13"/>
  <c r="L47" i="13"/>
  <c r="L39" i="13"/>
  <c r="L130" i="13"/>
  <c r="L60" i="13"/>
  <c r="L167" i="13"/>
  <c r="L129" i="13"/>
  <c r="L56" i="13"/>
  <c r="L66" i="13"/>
  <c r="L123" i="13"/>
  <c r="G123" i="13"/>
  <c r="L156" i="13"/>
  <c r="G156" i="13"/>
  <c r="L89" i="13"/>
  <c r="G89" i="13"/>
  <c r="L38" i="13"/>
  <c r="L14" i="13"/>
  <c r="G14" i="13"/>
  <c r="G83" i="13"/>
  <c r="L83" i="13"/>
  <c r="L82" i="13"/>
  <c r="G82" i="13"/>
  <c r="L71" i="13"/>
  <c r="G71" i="13"/>
  <c r="L29" i="13"/>
  <c r="G29" i="13"/>
  <c r="L195" i="13"/>
  <c r="L58" i="13"/>
  <c r="G195" i="13"/>
  <c r="G203" i="13" s="1"/>
  <c r="L125" i="13"/>
  <c r="G125" i="13"/>
  <c r="G122" i="13"/>
  <c r="L122" i="13"/>
  <c r="L134" i="13"/>
  <c r="G134" i="13"/>
  <c r="L200" i="13"/>
  <c r="G200" i="13"/>
  <c r="L128" i="13"/>
  <c r="L100" i="13"/>
  <c r="L166" i="13"/>
  <c r="L98" i="13"/>
  <c r="G171" i="13"/>
  <c r="L106" i="13"/>
  <c r="L64" i="13"/>
  <c r="G202" i="13"/>
  <c r="L32" i="13"/>
  <c r="L33" i="13" s="1"/>
  <c r="L115" i="13"/>
  <c r="G28" i="13"/>
  <c r="G87" i="13"/>
  <c r="L72" i="13"/>
  <c r="L73" i="13" s="1"/>
  <c r="L101" i="13"/>
  <c r="L143" i="13"/>
  <c r="G143" i="13"/>
  <c r="L113" i="13"/>
  <c r="G113" i="13"/>
  <c r="G97" i="13"/>
  <c r="L97" i="13"/>
  <c r="L105" i="13"/>
  <c r="L104" i="13"/>
  <c r="L127" i="13"/>
  <c r="L91" i="13"/>
  <c r="G91" i="13"/>
  <c r="L78" i="13"/>
  <c r="L171" i="13"/>
  <c r="G49" i="13"/>
  <c r="L86" i="13"/>
  <c r="G50" i="13"/>
  <c r="L27" i="13"/>
  <c r="G27" i="13"/>
  <c r="L11" i="13"/>
  <c r="L103" i="13"/>
  <c r="L102" i="13"/>
  <c r="L159" i="13"/>
  <c r="G159" i="13"/>
  <c r="L155" i="13"/>
  <c r="G155" i="13"/>
  <c r="L140" i="13"/>
  <c r="G140" i="13"/>
  <c r="L120" i="13"/>
  <c r="G120" i="13"/>
  <c r="L169" i="13"/>
  <c r="L84" i="13"/>
  <c r="G84" i="13"/>
  <c r="L202" i="13"/>
  <c r="L201" i="13"/>
  <c r="L37" i="13"/>
  <c r="G37" i="13"/>
  <c r="L9" i="13"/>
  <c r="L10" i="13" s="1"/>
  <c r="H203" i="13"/>
  <c r="L7" i="13"/>
  <c r="G23" i="13"/>
  <c r="G20" i="13"/>
  <c r="L126" i="13"/>
  <c r="G126" i="13"/>
  <c r="I203" i="13"/>
  <c r="L121" i="13"/>
  <c r="G121" i="13"/>
  <c r="L157" i="13"/>
  <c r="G157" i="13"/>
  <c r="L154" i="13"/>
  <c r="G154" i="13"/>
  <c r="L186" i="13"/>
  <c r="G186" i="13"/>
  <c r="G139" i="13"/>
  <c r="L139" i="13"/>
  <c r="L199" i="13"/>
  <c r="G199" i="13"/>
  <c r="L168" i="13"/>
  <c r="L92" i="13"/>
  <c r="G92" i="13"/>
  <c r="L93" i="13"/>
  <c r="L52" i="13"/>
  <c r="L53" i="13"/>
  <c r="L51" i="13"/>
  <c r="G22" i="13"/>
  <c r="L77" i="13"/>
  <c r="L25" i="13"/>
  <c r="G25" i="13"/>
  <c r="L23" i="13"/>
  <c r="L20" i="13"/>
  <c r="G12" i="13"/>
  <c r="L12" i="13"/>
  <c r="L160" i="13"/>
  <c r="G160" i="13"/>
  <c r="G135" i="13"/>
  <c r="L135" i="13"/>
  <c r="L173" i="13"/>
  <c r="G173" i="13"/>
  <c r="L75" i="13"/>
  <c r="G75" i="13"/>
  <c r="G105" i="13"/>
  <c r="L63" i="13"/>
  <c r="G63" i="13"/>
  <c r="L62" i="13"/>
  <c r="G76" i="13"/>
  <c r="J203" i="13"/>
  <c r="K203" i="13"/>
  <c r="L13" i="13"/>
  <c r="G13" i="13"/>
  <c r="L128" i="12"/>
  <c r="L47" i="12"/>
  <c r="L172" i="12"/>
  <c r="L79" i="12"/>
  <c r="L149" i="12"/>
  <c r="L110" i="12"/>
  <c r="L45" i="12"/>
  <c r="L58" i="12"/>
  <c r="L26" i="12"/>
  <c r="L27" i="12"/>
  <c r="L81" i="12"/>
  <c r="G81" i="12"/>
  <c r="L87" i="12"/>
  <c r="G87" i="12"/>
  <c r="L155" i="12"/>
  <c r="G155" i="12"/>
  <c r="L157" i="12"/>
  <c r="G157" i="12"/>
  <c r="L154" i="12"/>
  <c r="G154" i="12"/>
  <c r="L140" i="12"/>
  <c r="G140" i="12"/>
  <c r="L166" i="12"/>
  <c r="G103" i="12"/>
  <c r="L130" i="12"/>
  <c r="L106" i="12"/>
  <c r="L115" i="12"/>
  <c r="L64" i="12"/>
  <c r="L98" i="12"/>
  <c r="G80" i="12"/>
  <c r="L39" i="12"/>
  <c r="L38" i="12"/>
  <c r="L40" i="12"/>
  <c r="L12" i="12"/>
  <c r="G12" i="12"/>
  <c r="I203" i="12"/>
  <c r="L88" i="12"/>
  <c r="G88" i="12"/>
  <c r="L52" i="12"/>
  <c r="L53" i="12"/>
  <c r="L51" i="12"/>
  <c r="L202" i="12"/>
  <c r="L201" i="12"/>
  <c r="L80" i="12"/>
  <c r="G29" i="12"/>
  <c r="L29" i="12"/>
  <c r="L143" i="12"/>
  <c r="G143" i="12"/>
  <c r="L186" i="12"/>
  <c r="G186" i="12"/>
  <c r="G139" i="12"/>
  <c r="L139" i="12"/>
  <c r="L160" i="12"/>
  <c r="G160" i="12"/>
  <c r="G130" i="12"/>
  <c r="L123" i="12"/>
  <c r="G123" i="12"/>
  <c r="L156" i="12"/>
  <c r="G156" i="12"/>
  <c r="L120" i="12"/>
  <c r="G120" i="12"/>
  <c r="G96" i="12"/>
  <c r="L96" i="12"/>
  <c r="L72" i="12"/>
  <c r="L73" i="12" s="1"/>
  <c r="L56" i="12"/>
  <c r="L76" i="12"/>
  <c r="G76" i="12"/>
  <c r="H203" i="12"/>
  <c r="L7" i="12"/>
  <c r="L89" i="12"/>
  <c r="G89" i="12"/>
  <c r="L125" i="12"/>
  <c r="G125" i="12"/>
  <c r="L126" i="12"/>
  <c r="G126" i="12"/>
  <c r="L121" i="12"/>
  <c r="G121" i="12"/>
  <c r="G105" i="12"/>
  <c r="G63" i="12"/>
  <c r="K203" i="12"/>
  <c r="L24" i="12"/>
  <c r="G24" i="12"/>
  <c r="L23" i="12"/>
  <c r="G23" i="12"/>
  <c r="L28" i="12"/>
  <c r="G28" i="12"/>
  <c r="L103" i="12"/>
  <c r="L102" i="12"/>
  <c r="L75" i="12"/>
  <c r="G75" i="12"/>
  <c r="G202" i="12"/>
  <c r="L77" i="12"/>
  <c r="L195" i="12"/>
  <c r="G195" i="12"/>
  <c r="G203" i="12" s="1"/>
  <c r="G8" i="12"/>
  <c r="L13" i="12"/>
  <c r="G13" i="12"/>
  <c r="L32" i="12"/>
  <c r="L33" i="12" s="1"/>
  <c r="L199" i="12"/>
  <c r="G199" i="12"/>
  <c r="G122" i="12"/>
  <c r="L122" i="12"/>
  <c r="G159" i="12"/>
  <c r="L134" i="12"/>
  <c r="G134" i="12"/>
  <c r="L113" i="12"/>
  <c r="G113" i="12"/>
  <c r="L169" i="12"/>
  <c r="L111" i="12"/>
  <c r="L84" i="12"/>
  <c r="G84" i="12"/>
  <c r="L173" i="12"/>
  <c r="G173" i="12"/>
  <c r="L14" i="12"/>
  <c r="G14" i="12"/>
  <c r="L30" i="12"/>
  <c r="G30" i="12"/>
  <c r="G135" i="12"/>
  <c r="L135" i="12"/>
  <c r="L200" i="12"/>
  <c r="G200" i="12"/>
  <c r="L82" i="12"/>
  <c r="G82" i="12"/>
  <c r="L91" i="12"/>
  <c r="G91" i="12"/>
  <c r="L92" i="12"/>
  <c r="G92" i="12"/>
  <c r="L127" i="12"/>
  <c r="L34" i="12"/>
  <c r="G27" i="12"/>
  <c r="L92" i="11"/>
  <c r="L131" i="11"/>
  <c r="L177" i="11"/>
  <c r="L115" i="11"/>
  <c r="L151" i="11"/>
  <c r="L76" i="11"/>
  <c r="L178" i="11"/>
  <c r="L187" i="11"/>
  <c r="L146" i="11"/>
  <c r="L9" i="11"/>
  <c r="L10" i="11" s="1"/>
  <c r="L185" i="11"/>
  <c r="L179" i="11"/>
  <c r="C203" i="11"/>
  <c r="L7" i="11"/>
  <c r="L37" i="11"/>
  <c r="G41" i="11"/>
  <c r="D203" i="11"/>
  <c r="L17" i="11"/>
  <c r="G20" i="11"/>
  <c r="G11" i="11"/>
  <c r="L13" i="11"/>
  <c r="G13" i="11"/>
  <c r="G21" i="11"/>
  <c r="G27" i="11"/>
  <c r="G7" i="11"/>
  <c r="L15" i="11"/>
  <c r="G15" i="11"/>
  <c r="L16" i="11"/>
  <c r="L34" i="11"/>
  <c r="G34" i="11"/>
  <c r="G35" i="11" s="1"/>
  <c r="G37" i="11"/>
  <c r="G18" i="11"/>
  <c r="L43" i="11"/>
  <c r="L39" i="11"/>
  <c r="G45" i="11"/>
  <c r="G46" i="11" s="1"/>
  <c r="L41" i="11"/>
  <c r="L46" i="11"/>
  <c r="L62" i="11"/>
  <c r="L40" i="11"/>
  <c r="L36" i="11"/>
  <c r="G32" i="11"/>
  <c r="G33" i="11" s="1"/>
  <c r="L83" i="11"/>
  <c r="G83" i="11"/>
  <c r="G39" i="11"/>
  <c r="L38" i="11"/>
  <c r="G54" i="11"/>
  <c r="G55" i="11" s="1"/>
  <c r="L70" i="11"/>
  <c r="G70" i="11"/>
  <c r="G108" i="11"/>
  <c r="L108" i="11"/>
  <c r="G112" i="11"/>
  <c r="L58" i="11"/>
  <c r="G100" i="11"/>
  <c r="G201" i="11"/>
  <c r="L63" i="11"/>
  <c r="G63" i="11"/>
  <c r="G73" i="11"/>
  <c r="L80" i="11"/>
  <c r="G117" i="11"/>
  <c r="L117" i="11"/>
  <c r="L59" i="11"/>
  <c r="G66" i="11"/>
  <c r="L72" i="11"/>
  <c r="L73" i="11" s="1"/>
  <c r="G77" i="11"/>
  <c r="L189" i="11"/>
  <c r="G189" i="11"/>
  <c r="G51" i="11"/>
  <c r="G53" i="11"/>
  <c r="G56" i="11"/>
  <c r="G57" i="11" s="1"/>
  <c r="L65" i="11"/>
  <c r="L67" i="11"/>
  <c r="L74" i="11"/>
  <c r="G79" i="11"/>
  <c r="L93" i="11"/>
  <c r="G93" i="11"/>
  <c r="G95" i="11"/>
  <c r="L150" i="11"/>
  <c r="G149" i="11"/>
  <c r="G150" i="11" s="1"/>
  <c r="L55" i="11"/>
  <c r="G58" i="11"/>
  <c r="G59" i="11" s="1"/>
  <c r="G67" i="11"/>
  <c r="L97" i="11"/>
  <c r="G97" i="11"/>
  <c r="L145" i="11"/>
  <c r="L60" i="11"/>
  <c r="L69" i="11"/>
  <c r="L94" i="11"/>
  <c r="G94" i="11"/>
  <c r="G101" i="11"/>
  <c r="G104" i="11"/>
  <c r="L116" i="11"/>
  <c r="G119" i="11"/>
  <c r="G137" i="11"/>
  <c r="L149" i="11"/>
  <c r="L164" i="11"/>
  <c r="G164" i="11"/>
  <c r="G165" i="11" s="1"/>
  <c r="L194" i="11"/>
  <c r="G194" i="11"/>
  <c r="L198" i="11"/>
  <c r="G198" i="11"/>
  <c r="G103" i="11"/>
  <c r="G102" i="11"/>
  <c r="L165" i="11"/>
  <c r="L78" i="11"/>
  <c r="L79" i="11"/>
  <c r="L86" i="11"/>
  <c r="G92" i="11"/>
  <c r="G128" i="11"/>
  <c r="L161" i="11"/>
  <c r="G161" i="11"/>
  <c r="G98" i="11"/>
  <c r="G99" i="11" s="1"/>
  <c r="G106" i="11"/>
  <c r="G115" i="11"/>
  <c r="L152" i="11"/>
  <c r="L176" i="11"/>
  <c r="L193" i="11"/>
  <c r="G193" i="11"/>
  <c r="L188" i="11"/>
  <c r="G188" i="11"/>
  <c r="L95" i="11"/>
  <c r="L119" i="11"/>
  <c r="L138" i="11"/>
  <c r="L175" i="11"/>
  <c r="L174" i="11"/>
  <c r="G107" i="11"/>
  <c r="G143" i="11"/>
  <c r="G145" i="11"/>
  <c r="G152" i="11"/>
  <c r="G131" i="11"/>
  <c r="G162" i="11"/>
  <c r="G163" i="11" s="1"/>
  <c r="G170" i="11"/>
  <c r="G118" i="11"/>
  <c r="L133" i="11"/>
  <c r="L137" i="11"/>
  <c r="L153" i="11"/>
  <c r="G175" i="11"/>
  <c r="G191" i="11"/>
  <c r="L99" i="11"/>
  <c r="L101" i="11"/>
  <c r="G130" i="11"/>
  <c r="G174" i="11"/>
  <c r="G187" i="11"/>
  <c r="G151" i="11"/>
  <c r="G138" i="11"/>
  <c r="G166" i="11"/>
  <c r="G167" i="11" s="1"/>
  <c r="G168" i="11"/>
  <c r="G169" i="11" s="1"/>
  <c r="G176" i="11"/>
  <c r="G185" i="11"/>
  <c r="D203" i="10"/>
  <c r="E203" i="10"/>
  <c r="F203" i="10"/>
  <c r="G203" i="10"/>
  <c r="H203" i="10"/>
  <c r="I203" i="10"/>
  <c r="J203" i="10"/>
  <c r="K203" i="10"/>
  <c r="L203" i="10"/>
  <c r="C203" i="10"/>
  <c r="G194" i="10"/>
  <c r="L194" i="10"/>
  <c r="L192" i="10"/>
  <c r="G192" i="10"/>
  <c r="L190" i="10"/>
  <c r="G190" i="10"/>
  <c r="L184" i="10"/>
  <c r="G184" i="10"/>
  <c r="L183" i="10"/>
  <c r="G183" i="10"/>
  <c r="L182" i="10"/>
  <c r="G182" i="10"/>
  <c r="L181" i="10"/>
  <c r="G181" i="10"/>
  <c r="L180" i="10"/>
  <c r="G180" i="10"/>
  <c r="G179" i="10"/>
  <c r="G178" i="10"/>
  <c r="G177" i="10"/>
  <c r="G161" i="10"/>
  <c r="G153" i="10"/>
  <c r="G148" i="10"/>
  <c r="G147" i="10"/>
  <c r="G146" i="10"/>
  <c r="G145" i="10"/>
  <c r="L137" i="10"/>
  <c r="G136" i="10"/>
  <c r="G133" i="10"/>
  <c r="G132" i="10"/>
  <c r="L132" i="10"/>
  <c r="G131" i="10"/>
  <c r="G128" i="10"/>
  <c r="G110" i="10"/>
  <c r="G111" i="10" s="1"/>
  <c r="G108" i="10"/>
  <c r="G98" i="10"/>
  <c r="G99" i="10" s="1"/>
  <c r="G94" i="10"/>
  <c r="L94" i="10"/>
  <c r="G93" i="10"/>
  <c r="L79" i="10"/>
  <c r="G79" i="10"/>
  <c r="L71" i="10"/>
  <c r="G71" i="10"/>
  <c r="G68" i="10"/>
  <c r="L58" i="10"/>
  <c r="G58" i="10"/>
  <c r="G59" i="10" s="1"/>
  <c r="G52" i="10"/>
  <c r="G51" i="10"/>
  <c r="G47" i="10"/>
  <c r="L43" i="10"/>
  <c r="L42" i="10"/>
  <c r="G42" i="10"/>
  <c r="L41" i="10"/>
  <c r="G40" i="10"/>
  <c r="G36" i="10"/>
  <c r="G34" i="10"/>
  <c r="G35" i="10" s="1"/>
  <c r="G32" i="10"/>
  <c r="G33" i="10" s="1"/>
  <c r="G21" i="10"/>
  <c r="G18" i="10"/>
  <c r="G17" i="10"/>
  <c r="L15" i="10"/>
  <c r="L14" i="10"/>
  <c r="G14" i="10"/>
  <c r="G13" i="10"/>
  <c r="G15" i="10"/>
  <c r="G11" i="10"/>
  <c r="G194" i="9"/>
  <c r="L194" i="9"/>
  <c r="G192" i="9"/>
  <c r="L190" i="9"/>
  <c r="G190" i="9"/>
  <c r="L189" i="9"/>
  <c r="L184" i="9"/>
  <c r="G184" i="9"/>
  <c r="L183" i="9"/>
  <c r="G183" i="9"/>
  <c r="L182" i="9"/>
  <c r="G182" i="9"/>
  <c r="L181" i="9"/>
  <c r="G181" i="9"/>
  <c r="L180" i="9"/>
  <c r="G180" i="9"/>
  <c r="L179" i="9"/>
  <c r="G179" i="9"/>
  <c r="L178" i="9"/>
  <c r="G178" i="9"/>
  <c r="L177" i="9"/>
  <c r="G177" i="9"/>
  <c r="G172" i="9"/>
  <c r="G170" i="9"/>
  <c r="G162" i="9"/>
  <c r="G163" i="9" s="1"/>
  <c r="L157" i="9"/>
  <c r="G157" i="9"/>
  <c r="G154" i="9"/>
  <c r="G153" i="9"/>
  <c r="L148" i="9"/>
  <c r="G148" i="9"/>
  <c r="L147" i="9"/>
  <c r="G147" i="9"/>
  <c r="G146" i="9"/>
  <c r="G145" i="9"/>
  <c r="L145" i="9"/>
  <c r="G138" i="9"/>
  <c r="G133" i="9"/>
  <c r="G132" i="9"/>
  <c r="L131" i="9"/>
  <c r="L132" i="9"/>
  <c r="G131" i="9"/>
  <c r="G127" i="9"/>
  <c r="G128" i="9"/>
  <c r="L122" i="9"/>
  <c r="G122" i="9"/>
  <c r="G121" i="9"/>
  <c r="L121" i="9"/>
  <c r="G118" i="9"/>
  <c r="G115" i="9"/>
  <c r="G110" i="9"/>
  <c r="G111" i="9" s="1"/>
  <c r="G109" i="9"/>
  <c r="G102" i="9"/>
  <c r="G97" i="9"/>
  <c r="L97" i="9"/>
  <c r="L90" i="9"/>
  <c r="G90" i="9"/>
  <c r="G74" i="9"/>
  <c r="L70" i="9"/>
  <c r="G70" i="9"/>
  <c r="G69" i="9"/>
  <c r="G68" i="9"/>
  <c r="G64" i="9"/>
  <c r="G65" i="9" s="1"/>
  <c r="G60" i="9"/>
  <c r="L46" i="9"/>
  <c r="L45" i="9"/>
  <c r="L42" i="9"/>
  <c r="G42" i="9"/>
  <c r="L39" i="9"/>
  <c r="L35" i="9"/>
  <c r="G15" i="9"/>
  <c r="L15" i="9"/>
  <c r="G11" i="9"/>
  <c r="L196" i="13" l="1"/>
  <c r="G196" i="13"/>
  <c r="L96" i="13"/>
  <c r="G124" i="13"/>
  <c r="L124" i="13"/>
  <c r="G96" i="13"/>
  <c r="L31" i="13"/>
  <c r="G31" i="13"/>
  <c r="L49" i="13"/>
  <c r="G158" i="13"/>
  <c r="L158" i="13"/>
  <c r="L48" i="13"/>
  <c r="G48" i="13"/>
  <c r="L50" i="13"/>
  <c r="L203" i="13"/>
  <c r="L8" i="13"/>
  <c r="G114" i="13"/>
  <c r="L114" i="13"/>
  <c r="L197" i="13"/>
  <c r="G197" i="13"/>
  <c r="G142" i="13"/>
  <c r="G61" i="13"/>
  <c r="L87" i="13"/>
  <c r="G81" i="13"/>
  <c r="L81" i="13"/>
  <c r="L142" i="13"/>
  <c r="L61" i="13"/>
  <c r="J203" i="12"/>
  <c r="L196" i="12"/>
  <c r="G196" i="12"/>
  <c r="L50" i="12"/>
  <c r="L31" i="12"/>
  <c r="G31" i="12"/>
  <c r="L171" i="12"/>
  <c r="G171" i="12"/>
  <c r="L48" i="12"/>
  <c r="G48" i="12"/>
  <c r="L197" i="12"/>
  <c r="G197" i="12"/>
  <c r="L22" i="12"/>
  <c r="G22" i="12"/>
  <c r="L49" i="12"/>
  <c r="G114" i="12"/>
  <c r="L114" i="12"/>
  <c r="G158" i="12"/>
  <c r="L158" i="12"/>
  <c r="L61" i="12"/>
  <c r="G61" i="12"/>
  <c r="G124" i="12"/>
  <c r="L124" i="12"/>
  <c r="L203" i="12"/>
  <c r="L8" i="12"/>
  <c r="L142" i="12"/>
  <c r="G142" i="12"/>
  <c r="L127" i="11"/>
  <c r="L100" i="11"/>
  <c r="L143" i="11"/>
  <c r="L172" i="11"/>
  <c r="L128" i="11"/>
  <c r="L64" i="11"/>
  <c r="L30" i="11"/>
  <c r="L170" i="11"/>
  <c r="L45" i="11"/>
  <c r="L81" i="11"/>
  <c r="G81" i="11"/>
  <c r="L48" i="11"/>
  <c r="G48" i="11"/>
  <c r="J203" i="11"/>
  <c r="G87" i="11"/>
  <c r="L87" i="11"/>
  <c r="L8" i="11"/>
  <c r="L75" i="11"/>
  <c r="G75" i="11"/>
  <c r="G14" i="11"/>
  <c r="G19" i="11"/>
  <c r="L19" i="11"/>
  <c r="L154" i="11"/>
  <c r="G154" i="11"/>
  <c r="G139" i="11"/>
  <c r="L139" i="11"/>
  <c r="G113" i="11"/>
  <c r="L113" i="11"/>
  <c r="L125" i="11"/>
  <c r="G125" i="11"/>
  <c r="L136" i="11"/>
  <c r="L173" i="11"/>
  <c r="G173" i="11"/>
  <c r="G195" i="11"/>
  <c r="G203" i="11" s="1"/>
  <c r="G172" i="11"/>
  <c r="L54" i="11"/>
  <c r="G8" i="11"/>
  <c r="L27" i="11"/>
  <c r="G30" i="11"/>
  <c r="G28" i="11"/>
  <c r="L28" i="11"/>
  <c r="I203" i="11"/>
  <c r="L126" i="11"/>
  <c r="G126" i="11"/>
  <c r="L167" i="11"/>
  <c r="L169" i="11"/>
  <c r="L110" i="11"/>
  <c r="L111" i="11"/>
  <c r="L105" i="11"/>
  <c r="L104" i="11"/>
  <c r="L162" i="11"/>
  <c r="L71" i="11"/>
  <c r="G71" i="11"/>
  <c r="L130" i="11"/>
  <c r="L77" i="11"/>
  <c r="G202" i="11"/>
  <c r="L29" i="11"/>
  <c r="G29" i="11"/>
  <c r="F203" i="11"/>
  <c r="L11" i="11"/>
  <c r="L199" i="11"/>
  <c r="G199" i="11"/>
  <c r="L186" i="11"/>
  <c r="G186" i="11"/>
  <c r="L25" i="11"/>
  <c r="G25" i="11"/>
  <c r="L32" i="11"/>
  <c r="L33" i="11" s="1"/>
  <c r="L168" i="11"/>
  <c r="G96" i="11"/>
  <c r="L96" i="11"/>
  <c r="L129" i="11"/>
  <c r="L51" i="11"/>
  <c r="L50" i="11"/>
  <c r="L52" i="11"/>
  <c r="L53" i="11"/>
  <c r="G50" i="11"/>
  <c r="L26" i="11"/>
  <c r="E203" i="11"/>
  <c r="L155" i="11"/>
  <c r="G155" i="11"/>
  <c r="L120" i="11"/>
  <c r="G120" i="11"/>
  <c r="L157" i="11"/>
  <c r="G157" i="11"/>
  <c r="G135" i="11"/>
  <c r="L135" i="11"/>
  <c r="L159" i="11"/>
  <c r="G159" i="11"/>
  <c r="L160" i="11"/>
  <c r="G160" i="11"/>
  <c r="G105" i="11"/>
  <c r="L107" i="11"/>
  <c r="L202" i="11"/>
  <c r="L201" i="11"/>
  <c r="G61" i="11"/>
  <c r="L61" i="11"/>
  <c r="L12" i="11"/>
  <c r="G12" i="11"/>
  <c r="L140" i="11"/>
  <c r="G140" i="11"/>
  <c r="L134" i="11"/>
  <c r="G134" i="11"/>
  <c r="L163" i="11"/>
  <c r="L200" i="11"/>
  <c r="G200" i="11"/>
  <c r="G123" i="11"/>
  <c r="L123" i="11"/>
  <c r="L156" i="11"/>
  <c r="G156" i="11"/>
  <c r="L103" i="11"/>
  <c r="L102" i="11"/>
  <c r="G91" i="11"/>
  <c r="L91" i="11"/>
  <c r="L84" i="11"/>
  <c r="G84" i="11"/>
  <c r="L106" i="11"/>
  <c r="L166" i="11"/>
  <c r="L66" i="11"/>
  <c r="L57" i="11"/>
  <c r="L56" i="11"/>
  <c r="L112" i="11"/>
  <c r="L98" i="11"/>
  <c r="L47" i="11"/>
  <c r="L24" i="11"/>
  <c r="G24" i="11"/>
  <c r="G23" i="11"/>
  <c r="L88" i="11"/>
  <c r="G88" i="11"/>
  <c r="L121" i="11"/>
  <c r="G121" i="11"/>
  <c r="L89" i="11"/>
  <c r="G89" i="11"/>
  <c r="L82" i="11"/>
  <c r="G82" i="11"/>
  <c r="G49" i="11"/>
  <c r="L171" i="11"/>
  <c r="L18" i="11"/>
  <c r="H203" i="11"/>
  <c r="L21" i="11"/>
  <c r="K203" i="11"/>
  <c r="L59" i="10"/>
  <c r="L148" i="10"/>
  <c r="L178" i="10"/>
  <c r="L35" i="10"/>
  <c r="L146" i="10"/>
  <c r="L136" i="10"/>
  <c r="L108" i="10"/>
  <c r="L109" i="10"/>
  <c r="L179" i="10"/>
  <c r="L147" i="10"/>
  <c r="L177" i="10"/>
  <c r="G45" i="10"/>
  <c r="G46" i="10" s="1"/>
  <c r="L62" i="10"/>
  <c r="L11" i="10"/>
  <c r="G16" i="10"/>
  <c r="L28" i="10"/>
  <c r="G26" i="10"/>
  <c r="G66" i="10"/>
  <c r="L66" i="10"/>
  <c r="L57" i="10"/>
  <c r="G39" i="10"/>
  <c r="G7" i="10"/>
  <c r="G8" i="10" s="1"/>
  <c r="G9" i="10"/>
  <c r="G12" i="10"/>
  <c r="L34" i="10"/>
  <c r="L30" i="10"/>
  <c r="G30" i="10"/>
  <c r="L12" i="10"/>
  <c r="L25" i="10"/>
  <c r="G25" i="10"/>
  <c r="G27" i="10"/>
  <c r="L13" i="10"/>
  <c r="L17" i="10"/>
  <c r="L21" i="10"/>
  <c r="G41" i="10"/>
  <c r="L55" i="10"/>
  <c r="L197" i="10"/>
  <c r="G23" i="10"/>
  <c r="L46" i="10"/>
  <c r="G49" i="10"/>
  <c r="G100" i="10"/>
  <c r="L100" i="10"/>
  <c r="L187" i="10"/>
  <c r="G187" i="10"/>
  <c r="G199" i="10"/>
  <c r="G78" i="10"/>
  <c r="L102" i="10"/>
  <c r="L117" i="10"/>
  <c r="G117" i="10"/>
  <c r="G127" i="10"/>
  <c r="L162" i="10"/>
  <c r="L163" i="10"/>
  <c r="L165" i="10"/>
  <c r="L176" i="10"/>
  <c r="G176" i="10"/>
  <c r="L185" i="10"/>
  <c r="G185" i="10"/>
  <c r="L191" i="10"/>
  <c r="G191" i="10"/>
  <c r="G62" i="10"/>
  <c r="L75" i="10"/>
  <c r="G116" i="10"/>
  <c r="G115" i="10"/>
  <c r="L37" i="10"/>
  <c r="G37" i="10"/>
  <c r="G43" i="10"/>
  <c r="G44" i="10" s="1"/>
  <c r="G54" i="10"/>
  <c r="G55" i="10" s="1"/>
  <c r="L60" i="10"/>
  <c r="G38" i="10"/>
  <c r="G64" i="10"/>
  <c r="G65" i="10" s="1"/>
  <c r="G74" i="10"/>
  <c r="G195" i="10"/>
  <c r="G75" i="10"/>
  <c r="G77" i="10"/>
  <c r="L121" i="10"/>
  <c r="G121" i="10"/>
  <c r="L36" i="10"/>
  <c r="L39" i="10"/>
  <c r="L40" i="10"/>
  <c r="G60" i="10"/>
  <c r="L188" i="10"/>
  <c r="G188" i="10"/>
  <c r="L85" i="10"/>
  <c r="L103" i="10"/>
  <c r="G106" i="10"/>
  <c r="G107" i="10"/>
  <c r="L113" i="10"/>
  <c r="G113" i="10"/>
  <c r="L161" i="10"/>
  <c r="L193" i="10"/>
  <c r="G193" i="10"/>
  <c r="G53" i="10"/>
  <c r="L67" i="10"/>
  <c r="G69" i="10"/>
  <c r="G72" i="10"/>
  <c r="L86" i="10"/>
  <c r="G86" i="10"/>
  <c r="G105" i="10"/>
  <c r="L150" i="10"/>
  <c r="G149" i="10"/>
  <c r="G150" i="10" s="1"/>
  <c r="G56" i="10"/>
  <c r="G57" i="10" s="1"/>
  <c r="L69" i="10"/>
  <c r="G73" i="10"/>
  <c r="L76" i="10"/>
  <c r="G76" i="10"/>
  <c r="L93" i="10"/>
  <c r="L95" i="10"/>
  <c r="L97" i="10"/>
  <c r="G97" i="10"/>
  <c r="G119" i="10"/>
  <c r="G129" i="10"/>
  <c r="G130" i="10"/>
  <c r="L141" i="10"/>
  <c r="G141" i="10"/>
  <c r="L152" i="10"/>
  <c r="G172" i="10"/>
  <c r="L172" i="10"/>
  <c r="G67" i="10"/>
  <c r="G95" i="10"/>
  <c r="G118" i="10"/>
  <c r="G137" i="10"/>
  <c r="G170" i="10"/>
  <c r="L145" i="10"/>
  <c r="G152" i="10"/>
  <c r="L153" i="10"/>
  <c r="G198" i="10"/>
  <c r="G201" i="10"/>
  <c r="G101" i="10"/>
  <c r="L101" i="10"/>
  <c r="L112" i="10"/>
  <c r="G112" i="10"/>
  <c r="L115" i="10"/>
  <c r="L118" i="10"/>
  <c r="G168" i="10"/>
  <c r="G169" i="10" s="1"/>
  <c r="L189" i="10"/>
  <c r="G104" i="10"/>
  <c r="L116" i="10"/>
  <c r="L131" i="10"/>
  <c r="L144" i="10"/>
  <c r="G144" i="10"/>
  <c r="L149" i="10"/>
  <c r="G166" i="10"/>
  <c r="G167" i="10" s="1"/>
  <c r="G175" i="10"/>
  <c r="G102" i="10"/>
  <c r="G109" i="10"/>
  <c r="L110" i="10"/>
  <c r="L111" i="10"/>
  <c r="L133" i="10"/>
  <c r="L138" i="10"/>
  <c r="L151" i="10"/>
  <c r="G151" i="10"/>
  <c r="G164" i="10"/>
  <c r="G165" i="10" s="1"/>
  <c r="G189" i="10"/>
  <c r="L195" i="10"/>
  <c r="L128" i="10"/>
  <c r="G162" i="10"/>
  <c r="G163" i="10" s="1"/>
  <c r="L167" i="10"/>
  <c r="G202" i="10"/>
  <c r="L159" i="10"/>
  <c r="L170" i="10"/>
  <c r="G174" i="10"/>
  <c r="G159" i="10"/>
  <c r="G138" i="10"/>
  <c r="L161" i="9"/>
  <c r="L55" i="9"/>
  <c r="L146" i="9"/>
  <c r="L12" i="9"/>
  <c r="L13" i="9"/>
  <c r="L192" i="9"/>
  <c r="L17" i="9"/>
  <c r="L153" i="9"/>
  <c r="G7" i="9"/>
  <c r="G8" i="9" s="1"/>
  <c r="L11" i="9"/>
  <c r="G12" i="9"/>
  <c r="G32" i="9"/>
  <c r="G33" i="9" s="1"/>
  <c r="D203" i="9"/>
  <c r="L16" i="9"/>
  <c r="L21" i="9"/>
  <c r="G34" i="9"/>
  <c r="G35" i="9" s="1"/>
  <c r="L34" i="9"/>
  <c r="C203" i="9"/>
  <c r="G9" i="9"/>
  <c r="G13" i="9"/>
  <c r="G17" i="9"/>
  <c r="E203" i="9"/>
  <c r="G26" i="9"/>
  <c r="L43" i="9"/>
  <c r="G18" i="9"/>
  <c r="G21" i="9"/>
  <c r="G38" i="9"/>
  <c r="G39" i="9"/>
  <c r="L38" i="9"/>
  <c r="G54" i="9"/>
  <c r="G55" i="9" s="1"/>
  <c r="L54" i="9"/>
  <c r="G16" i="9"/>
  <c r="L36" i="9"/>
  <c r="G40" i="9"/>
  <c r="G41" i="9" s="1"/>
  <c r="L41" i="9"/>
  <c r="L40" i="9"/>
  <c r="G43" i="9"/>
  <c r="G44" i="9" s="1"/>
  <c r="G50" i="9"/>
  <c r="L47" i="9"/>
  <c r="G53" i="9"/>
  <c r="G52" i="9"/>
  <c r="G51" i="9"/>
  <c r="L26" i="9"/>
  <c r="F203" i="9"/>
  <c r="L83" i="9"/>
  <c r="G83" i="9"/>
  <c r="G27" i="9"/>
  <c r="G45" i="9"/>
  <c r="G46" i="9" s="1"/>
  <c r="G98" i="9"/>
  <c r="G99" i="9" s="1"/>
  <c r="L98" i="9"/>
  <c r="L188" i="9"/>
  <c r="G188" i="9"/>
  <c r="L191" i="9"/>
  <c r="G191" i="9"/>
  <c r="L60" i="9"/>
  <c r="G37" i="9"/>
  <c r="G79" i="9"/>
  <c r="L85" i="9"/>
  <c r="L71" i="9"/>
  <c r="G71" i="9"/>
  <c r="L125" i="9"/>
  <c r="G36" i="9"/>
  <c r="L37" i="9"/>
  <c r="G58" i="9"/>
  <c r="G59" i="9" s="1"/>
  <c r="L58" i="9"/>
  <c r="L69" i="9"/>
  <c r="G72" i="9"/>
  <c r="G107" i="9"/>
  <c r="G47" i="9"/>
  <c r="L59" i="9"/>
  <c r="L78" i="9"/>
  <c r="G78" i="9"/>
  <c r="L79" i="9"/>
  <c r="G66" i="9"/>
  <c r="L74" i="9"/>
  <c r="G100" i="9"/>
  <c r="L193" i="9"/>
  <c r="G193" i="9"/>
  <c r="G76" i="9"/>
  <c r="G93" i="9"/>
  <c r="L101" i="9"/>
  <c r="G101" i="9"/>
  <c r="L112" i="9"/>
  <c r="L57" i="9"/>
  <c r="L67" i="9"/>
  <c r="G89" i="9"/>
  <c r="L109" i="9"/>
  <c r="G77" i="9"/>
  <c r="L99" i="9"/>
  <c r="G67" i="9"/>
  <c r="L76" i="9"/>
  <c r="G130" i="9"/>
  <c r="G129" i="9"/>
  <c r="L152" i="9"/>
  <c r="G56" i="9"/>
  <c r="G57" i="9" s="1"/>
  <c r="G73" i="9"/>
  <c r="L75" i="9"/>
  <c r="G106" i="9"/>
  <c r="L117" i="9"/>
  <c r="G117" i="9"/>
  <c r="L149" i="9"/>
  <c r="L151" i="9"/>
  <c r="G151" i="9"/>
  <c r="G86" i="9"/>
  <c r="L108" i="9"/>
  <c r="G108" i="9"/>
  <c r="G149" i="9"/>
  <c r="G150" i="9" s="1"/>
  <c r="G168" i="9"/>
  <c r="G169" i="9" s="1"/>
  <c r="L111" i="9"/>
  <c r="L118" i="9"/>
  <c r="G166" i="9"/>
  <c r="G167" i="9" s="1"/>
  <c r="L95" i="9"/>
  <c r="G104" i="9"/>
  <c r="G105" i="9"/>
  <c r="L154" i="9"/>
  <c r="G164" i="9"/>
  <c r="G165" i="9" s="1"/>
  <c r="G200" i="9"/>
  <c r="G103" i="9"/>
  <c r="L144" i="9"/>
  <c r="G144" i="9"/>
  <c r="L172" i="9"/>
  <c r="G198" i="9"/>
  <c r="G201" i="9"/>
  <c r="G112" i="9"/>
  <c r="G113" i="9"/>
  <c r="L119" i="9"/>
  <c r="G119" i="9"/>
  <c r="L134" i="9"/>
  <c r="G134" i="9"/>
  <c r="L165" i="9"/>
  <c r="L176" i="9"/>
  <c r="G176" i="9"/>
  <c r="L110" i="9"/>
  <c r="G123" i="9"/>
  <c r="L141" i="9"/>
  <c r="G141" i="9"/>
  <c r="L162" i="9"/>
  <c r="L163" i="9"/>
  <c r="G189" i="9"/>
  <c r="G95" i="9"/>
  <c r="L113" i="9"/>
  <c r="L116" i="9"/>
  <c r="G116" i="9"/>
  <c r="G152" i="9"/>
  <c r="G161" i="9"/>
  <c r="G175" i="9"/>
  <c r="L185" i="9"/>
  <c r="G185" i="9"/>
  <c r="L187" i="9"/>
  <c r="G187" i="9"/>
  <c r="L128" i="9"/>
  <c r="L138" i="9"/>
  <c r="L167" i="9"/>
  <c r="L133" i="9"/>
  <c r="G202" i="9"/>
  <c r="G174" i="9"/>
  <c r="D203" i="8"/>
  <c r="F203" i="8"/>
  <c r="C203" i="8"/>
  <c r="E203" i="7"/>
  <c r="F203" i="7"/>
  <c r="C203" i="7"/>
  <c r="D203" i="7"/>
  <c r="L14" i="11" l="1"/>
  <c r="L124" i="11"/>
  <c r="L31" i="11"/>
  <c r="G31" i="11"/>
  <c r="G171" i="11"/>
  <c r="L196" i="11"/>
  <c r="G196" i="11"/>
  <c r="G124" i="11"/>
  <c r="L197" i="11"/>
  <c r="G197" i="11"/>
  <c r="G22" i="11"/>
  <c r="L22" i="11"/>
  <c r="L142" i="11"/>
  <c r="G142" i="11"/>
  <c r="L23" i="11"/>
  <c r="L195" i="11"/>
  <c r="L203" i="11" s="1"/>
  <c r="G114" i="11"/>
  <c r="L114" i="11"/>
  <c r="G158" i="11"/>
  <c r="L158" i="11"/>
  <c r="L49" i="11"/>
  <c r="L99" i="10"/>
  <c r="L175" i="10"/>
  <c r="L38" i="10"/>
  <c r="L56" i="10"/>
  <c r="L171" i="10"/>
  <c r="G158" i="10"/>
  <c r="L158" i="10"/>
  <c r="L53" i="10"/>
  <c r="L51" i="10"/>
  <c r="L52" i="10"/>
  <c r="L130" i="10"/>
  <c r="L129" i="10"/>
  <c r="L72" i="10"/>
  <c r="L73" i="10" s="1"/>
  <c r="L106" i="10"/>
  <c r="L107" i="10"/>
  <c r="L47" i="10"/>
  <c r="G200" i="10"/>
  <c r="G88" i="10"/>
  <c r="L20" i="10"/>
  <c r="G20" i="10"/>
  <c r="G10" i="10"/>
  <c r="L16" i="10"/>
  <c r="L154" i="10"/>
  <c r="G154" i="10"/>
  <c r="L164" i="10"/>
  <c r="L202" i="10"/>
  <c r="L201" i="10"/>
  <c r="L120" i="10"/>
  <c r="G120" i="10"/>
  <c r="L83" i="10"/>
  <c r="G83" i="10"/>
  <c r="G70" i="10"/>
  <c r="L70" i="10"/>
  <c r="L74" i="10"/>
  <c r="L200" i="10"/>
  <c r="L90" i="10"/>
  <c r="G90" i="10"/>
  <c r="L27" i="10"/>
  <c r="L45" i="10"/>
  <c r="L7" i="10"/>
  <c r="L8" i="10" s="1"/>
  <c r="L143" i="10"/>
  <c r="G143" i="10"/>
  <c r="L160" i="10"/>
  <c r="G160" i="10"/>
  <c r="L78" i="10"/>
  <c r="L77" i="10"/>
  <c r="G197" i="10"/>
  <c r="L89" i="10"/>
  <c r="G89" i="10"/>
  <c r="G28" i="10"/>
  <c r="G96" i="10"/>
  <c r="L96" i="10"/>
  <c r="L31" i="10"/>
  <c r="L91" i="10"/>
  <c r="G91" i="10"/>
  <c r="L155" i="10"/>
  <c r="G155" i="10"/>
  <c r="L156" i="10"/>
  <c r="G156" i="10"/>
  <c r="G103" i="10"/>
  <c r="L173" i="10"/>
  <c r="G173" i="10"/>
  <c r="L124" i="10"/>
  <c r="G124" i="10"/>
  <c r="L29" i="10"/>
  <c r="G29" i="10"/>
  <c r="L92" i="10"/>
  <c r="G92" i="10"/>
  <c r="L104" i="10"/>
  <c r="L26" i="10"/>
  <c r="G135" i="10"/>
  <c r="L135" i="10"/>
  <c r="G139" i="10"/>
  <c r="L139" i="10"/>
  <c r="L126" i="10"/>
  <c r="G126" i="10"/>
  <c r="L61" i="10"/>
  <c r="G61" i="10"/>
  <c r="L63" i="10"/>
  <c r="G63" i="10"/>
  <c r="L127" i="10"/>
  <c r="L199" i="10"/>
  <c r="L105" i="10"/>
  <c r="G157" i="10"/>
  <c r="L157" i="10"/>
  <c r="L140" i="10"/>
  <c r="G140" i="10"/>
  <c r="L114" i="10"/>
  <c r="G114" i="10"/>
  <c r="L98" i="10"/>
  <c r="L24" i="10"/>
  <c r="G24" i="10"/>
  <c r="L9" i="10"/>
  <c r="G80" i="10"/>
  <c r="L18" i="10"/>
  <c r="L84" i="10"/>
  <c r="G84" i="10"/>
  <c r="L23" i="10"/>
  <c r="L32" i="10"/>
  <c r="L33" i="10" s="1"/>
  <c r="G171" i="10"/>
  <c r="L166" i="10"/>
  <c r="L168" i="10"/>
  <c r="L169" i="10"/>
  <c r="L198" i="10"/>
  <c r="L119" i="10"/>
  <c r="L65" i="10"/>
  <c r="L64" i="10"/>
  <c r="L134" i="10"/>
  <c r="G134" i="10"/>
  <c r="G122" i="10"/>
  <c r="L122" i="10"/>
  <c r="L186" i="10"/>
  <c r="G186" i="10"/>
  <c r="L123" i="10"/>
  <c r="G123" i="10"/>
  <c r="L125" i="10"/>
  <c r="G125" i="10"/>
  <c r="L174" i="10"/>
  <c r="G82" i="10"/>
  <c r="L82" i="10"/>
  <c r="G50" i="10"/>
  <c r="L54" i="10"/>
  <c r="L80" i="10"/>
  <c r="G19" i="10"/>
  <c r="L19" i="10"/>
  <c r="L127" i="9"/>
  <c r="L65" i="9"/>
  <c r="L123" i="9"/>
  <c r="L86" i="9"/>
  <c r="L64" i="9"/>
  <c r="L170" i="9"/>
  <c r="L171" i="9"/>
  <c r="G171" i="9"/>
  <c r="L84" i="9"/>
  <c r="G84" i="9"/>
  <c r="L32" i="9"/>
  <c r="L33" i="9" s="1"/>
  <c r="G23" i="9"/>
  <c r="L23" i="9"/>
  <c r="L120" i="9"/>
  <c r="L198" i="9"/>
  <c r="L200" i="9"/>
  <c r="L115" i="9"/>
  <c r="G88" i="9"/>
  <c r="G94" i="9"/>
  <c r="L27" i="9"/>
  <c r="L77" i="9"/>
  <c r="L53" i="9"/>
  <c r="L51" i="9"/>
  <c r="L52" i="9"/>
  <c r="L25" i="9"/>
  <c r="G25" i="9"/>
  <c r="G19" i="9"/>
  <c r="L19" i="9"/>
  <c r="G125" i="9"/>
  <c r="L168" i="9"/>
  <c r="L169" i="9"/>
  <c r="L62" i="9"/>
  <c r="G62" i="9"/>
  <c r="G195" i="9"/>
  <c r="L28" i="9"/>
  <c r="G28" i="9"/>
  <c r="L80" i="9"/>
  <c r="L106" i="9"/>
  <c r="L107" i="9"/>
  <c r="G140" i="9"/>
  <c r="L140" i="9"/>
  <c r="L164" i="9"/>
  <c r="L89" i="9"/>
  <c r="L72" i="9"/>
  <c r="L73" i="9" s="1"/>
  <c r="L126" i="9"/>
  <c r="G126" i="9"/>
  <c r="G29" i="9"/>
  <c r="L29" i="9"/>
  <c r="L159" i="9"/>
  <c r="G159" i="9"/>
  <c r="L175" i="9"/>
  <c r="L91" i="9"/>
  <c r="G91" i="9"/>
  <c r="G80" i="9"/>
  <c r="G143" i="9"/>
  <c r="L143" i="9"/>
  <c r="G96" i="9"/>
  <c r="L96" i="9"/>
  <c r="L129" i="9"/>
  <c r="L130" i="9"/>
  <c r="L139" i="9"/>
  <c r="G139" i="9"/>
  <c r="L160" i="9"/>
  <c r="G160" i="9"/>
  <c r="G199" i="9"/>
  <c r="L102" i="9"/>
  <c r="L66" i="9"/>
  <c r="L18" i="9"/>
  <c r="G10" i="9"/>
  <c r="G14" i="9"/>
  <c r="L7" i="9"/>
  <c r="L8" i="9" s="1"/>
  <c r="L155" i="9"/>
  <c r="G155" i="9"/>
  <c r="L173" i="9"/>
  <c r="G173" i="9"/>
  <c r="L93" i="9"/>
  <c r="L94" i="9"/>
  <c r="G135" i="9"/>
  <c r="L135" i="9"/>
  <c r="L156" i="9"/>
  <c r="G156" i="9"/>
  <c r="G120" i="9"/>
  <c r="L166" i="9"/>
  <c r="L199" i="9"/>
  <c r="L150" i="9"/>
  <c r="L103" i="9"/>
  <c r="G75" i="9"/>
  <c r="L63" i="9"/>
  <c r="G63" i="9"/>
  <c r="G49" i="9"/>
  <c r="H203" i="9"/>
  <c r="L9" i="9"/>
  <c r="L14" i="9"/>
  <c r="L30" i="9"/>
  <c r="G30" i="9"/>
  <c r="I203" i="9"/>
  <c r="L186" i="9"/>
  <c r="G186" i="9"/>
  <c r="L104" i="9"/>
  <c r="L105" i="9"/>
  <c r="L174" i="9"/>
  <c r="L202" i="9"/>
  <c r="L201" i="9"/>
  <c r="L142" i="9"/>
  <c r="G142" i="9"/>
  <c r="L92" i="9"/>
  <c r="G92" i="9"/>
  <c r="L100" i="9"/>
  <c r="G136" i="9"/>
  <c r="G203" i="9" s="1"/>
  <c r="L82" i="9"/>
  <c r="G82" i="9"/>
  <c r="L56" i="9"/>
  <c r="L24" i="9"/>
  <c r="G24" i="9"/>
  <c r="I203" i="8"/>
  <c r="G203" i="8"/>
  <c r="E203" i="8"/>
  <c r="K203" i="8"/>
  <c r="H203" i="8"/>
  <c r="K203" i="7"/>
  <c r="G203" i="7"/>
  <c r="L203" i="7"/>
  <c r="H203" i="7"/>
  <c r="J203" i="7"/>
  <c r="L195" i="6"/>
  <c r="L189" i="6"/>
  <c r="L188" i="6"/>
  <c r="G188" i="6"/>
  <c r="G187" i="6"/>
  <c r="G186" i="6"/>
  <c r="L185" i="6"/>
  <c r="G185" i="6"/>
  <c r="L184" i="6"/>
  <c r="G184" i="6"/>
  <c r="L183" i="6"/>
  <c r="G183" i="6"/>
  <c r="L182" i="6"/>
  <c r="G182" i="6"/>
  <c r="G181" i="6"/>
  <c r="G178" i="6"/>
  <c r="G168" i="6"/>
  <c r="G169" i="6" s="1"/>
  <c r="G157" i="6"/>
  <c r="G155" i="6"/>
  <c r="L152" i="6"/>
  <c r="G152" i="6"/>
  <c r="G151" i="6"/>
  <c r="L150" i="6"/>
  <c r="G150" i="6"/>
  <c r="G141" i="6"/>
  <c r="G140" i="6"/>
  <c r="L136" i="6"/>
  <c r="G136" i="6"/>
  <c r="G131" i="6"/>
  <c r="G121" i="6"/>
  <c r="G120" i="6"/>
  <c r="G119" i="6"/>
  <c r="G116" i="6"/>
  <c r="G114" i="6"/>
  <c r="G115" i="6" s="1"/>
  <c r="G111" i="6"/>
  <c r="G106" i="6"/>
  <c r="G92" i="6"/>
  <c r="L91" i="6"/>
  <c r="G77" i="6"/>
  <c r="L65" i="6"/>
  <c r="G64" i="6"/>
  <c r="G65" i="6" s="1"/>
  <c r="L61" i="6"/>
  <c r="G59" i="6"/>
  <c r="L48" i="6"/>
  <c r="G48" i="6"/>
  <c r="G42" i="6"/>
  <c r="L41" i="6"/>
  <c r="G41" i="6"/>
  <c r="L40" i="6"/>
  <c r="G40" i="6"/>
  <c r="L39" i="6"/>
  <c r="G39" i="6"/>
  <c r="G38" i="6"/>
  <c r="G32" i="6"/>
  <c r="G33" i="6" s="1"/>
  <c r="G18" i="6"/>
  <c r="G17" i="6"/>
  <c r="L15" i="6"/>
  <c r="G11" i="6"/>
  <c r="C207" i="6"/>
  <c r="L50" i="10" l="1"/>
  <c r="L81" i="10"/>
  <c r="G81" i="10"/>
  <c r="L88" i="10"/>
  <c r="L49" i="10"/>
  <c r="L87" i="10"/>
  <c r="G87" i="10"/>
  <c r="L142" i="10"/>
  <c r="G142" i="10"/>
  <c r="L196" i="10"/>
  <c r="G196" i="10"/>
  <c r="G31" i="10"/>
  <c r="L10" i="10"/>
  <c r="L48" i="10"/>
  <c r="G48" i="10"/>
  <c r="G22" i="10"/>
  <c r="L22" i="10"/>
  <c r="J203" i="9"/>
  <c r="L114" i="9"/>
  <c r="G114" i="9"/>
  <c r="L20" i="9"/>
  <c r="G20" i="9"/>
  <c r="L195" i="9"/>
  <c r="L61" i="9"/>
  <c r="G61" i="9"/>
  <c r="G81" i="9"/>
  <c r="L81" i="9"/>
  <c r="G158" i="9"/>
  <c r="L158" i="9"/>
  <c r="L196" i="9"/>
  <c r="G196" i="9"/>
  <c r="L137" i="9"/>
  <c r="L136" i="9"/>
  <c r="L203" i="9" s="1"/>
  <c r="L197" i="9"/>
  <c r="G197" i="9"/>
  <c r="L48" i="9"/>
  <c r="G48" i="9"/>
  <c r="L22" i="9"/>
  <c r="G22" i="9"/>
  <c r="G31" i="9"/>
  <c r="L31" i="9"/>
  <c r="L50" i="9"/>
  <c r="L49" i="9"/>
  <c r="L88" i="9"/>
  <c r="K203" i="9"/>
  <c r="L87" i="9"/>
  <c r="G87" i="9"/>
  <c r="G124" i="9"/>
  <c r="G137" i="9"/>
  <c r="L124" i="9"/>
  <c r="L10" i="9"/>
  <c r="L203" i="8"/>
  <c r="J203" i="8"/>
  <c r="I203" i="7"/>
  <c r="L169" i="6"/>
  <c r="L151" i="6"/>
  <c r="L76" i="6"/>
  <c r="L186" i="6"/>
  <c r="L131" i="6"/>
  <c r="L141" i="6"/>
  <c r="L38" i="6"/>
  <c r="L181" i="6"/>
  <c r="L17" i="6"/>
  <c r="L43" i="6"/>
  <c r="L119" i="6"/>
  <c r="L187" i="6"/>
  <c r="L14" i="6"/>
  <c r="L16" i="6"/>
  <c r="G28" i="6"/>
  <c r="L28" i="6"/>
  <c r="G7" i="6"/>
  <c r="G8" i="6" s="1"/>
  <c r="L30" i="6"/>
  <c r="L27" i="6"/>
  <c r="G27" i="6"/>
  <c r="G12" i="6"/>
  <c r="G19" i="6"/>
  <c r="L19" i="6"/>
  <c r="L11" i="6"/>
  <c r="G13" i="6"/>
  <c r="L13" i="6"/>
  <c r="G21" i="6"/>
  <c r="L196" i="6"/>
  <c r="G196" i="6"/>
  <c r="G26" i="6"/>
  <c r="G44" i="6"/>
  <c r="G80" i="6"/>
  <c r="L192" i="6"/>
  <c r="G192" i="6"/>
  <c r="D207" i="6"/>
  <c r="E207" i="6"/>
  <c r="G15" i="6"/>
  <c r="G123" i="6"/>
  <c r="L177" i="6"/>
  <c r="G177" i="6"/>
  <c r="G30" i="6"/>
  <c r="L42" i="6"/>
  <c r="G78" i="6"/>
  <c r="G9" i="6"/>
  <c r="G10" i="6" s="1"/>
  <c r="G16" i="6"/>
  <c r="L18" i="6"/>
  <c r="L21" i="6"/>
  <c r="G34" i="6"/>
  <c r="G35" i="6" s="1"/>
  <c r="G100" i="6"/>
  <c r="G99" i="6"/>
  <c r="G108" i="6"/>
  <c r="L26" i="6"/>
  <c r="G36" i="6"/>
  <c r="G82" i="6"/>
  <c r="L82" i="6"/>
  <c r="G113" i="6"/>
  <c r="L113" i="6"/>
  <c r="L45" i="6"/>
  <c r="L49" i="6"/>
  <c r="L66" i="6"/>
  <c r="G70" i="6"/>
  <c r="G71" i="6" s="1"/>
  <c r="G76" i="6"/>
  <c r="L105" i="6"/>
  <c r="G104" i="6"/>
  <c r="G105" i="6" s="1"/>
  <c r="G49" i="6"/>
  <c r="G50" i="6" s="1"/>
  <c r="G51" i="6"/>
  <c r="G52" i="6" s="1"/>
  <c r="G57" i="6"/>
  <c r="G58" i="6"/>
  <c r="G56" i="6"/>
  <c r="L53" i="6"/>
  <c r="G66" i="6"/>
  <c r="L75" i="6"/>
  <c r="G75" i="6"/>
  <c r="L84" i="6"/>
  <c r="L112" i="6"/>
  <c r="G149" i="6"/>
  <c r="L149" i="6"/>
  <c r="L37" i="6"/>
  <c r="L36" i="6"/>
  <c r="G62" i="6"/>
  <c r="G63" i="6" s="1"/>
  <c r="L47" i="6"/>
  <c r="L46" i="6"/>
  <c r="G46" i="6"/>
  <c r="G47" i="6" s="1"/>
  <c r="L52" i="6"/>
  <c r="G53" i="6"/>
  <c r="L64" i="6"/>
  <c r="L73" i="6"/>
  <c r="G74" i="6"/>
  <c r="G60" i="6"/>
  <c r="G61" i="6" s="1"/>
  <c r="L107" i="6"/>
  <c r="G107" i="6"/>
  <c r="L77" i="6"/>
  <c r="G96" i="6"/>
  <c r="L96" i="6"/>
  <c r="L122" i="6"/>
  <c r="G122" i="6"/>
  <c r="G139" i="6"/>
  <c r="L154" i="6"/>
  <c r="G83" i="6"/>
  <c r="G101" i="6"/>
  <c r="L117" i="6"/>
  <c r="G137" i="6"/>
  <c r="L159" i="6"/>
  <c r="G159" i="6"/>
  <c r="G176" i="6"/>
  <c r="G85" i="6"/>
  <c r="G97" i="6"/>
  <c r="G112" i="6"/>
  <c r="L121" i="6"/>
  <c r="L202" i="6"/>
  <c r="G202" i="6"/>
  <c r="L60" i="6"/>
  <c r="G72" i="6"/>
  <c r="G84" i="6"/>
  <c r="L92" i="6"/>
  <c r="L103" i="6"/>
  <c r="G103" i="6"/>
  <c r="L120" i="6"/>
  <c r="L135" i="6"/>
  <c r="G135" i="6"/>
  <c r="L198" i="6"/>
  <c r="G198" i="6"/>
  <c r="L101" i="6"/>
  <c r="L116" i="6"/>
  <c r="G132" i="6"/>
  <c r="L137" i="6"/>
  <c r="L153" i="6"/>
  <c r="L156" i="6"/>
  <c r="L155" i="6"/>
  <c r="L191" i="6"/>
  <c r="G205" i="6"/>
  <c r="G110" i="6"/>
  <c r="L157" i="6"/>
  <c r="L132" i="6"/>
  <c r="G133" i="6"/>
  <c r="L168" i="6"/>
  <c r="L180" i="6"/>
  <c r="G134" i="6"/>
  <c r="L193" i="6"/>
  <c r="G193" i="6"/>
  <c r="G153" i="6"/>
  <c r="G154" i="6" s="1"/>
  <c r="G156" i="6"/>
  <c r="G166" i="6"/>
  <c r="G167" i="6" s="1"/>
  <c r="L179" i="6"/>
  <c r="L178" i="6"/>
  <c r="L140" i="6"/>
  <c r="G174" i="6"/>
  <c r="L142" i="6"/>
  <c r="L171" i="6"/>
  <c r="G179" i="6"/>
  <c r="G195" i="6"/>
  <c r="G191" i="6"/>
  <c r="G142" i="6"/>
  <c r="G170" i="6"/>
  <c r="G171" i="6" s="1"/>
  <c r="G172" i="6"/>
  <c r="G173" i="6" s="1"/>
  <c r="G180" i="6"/>
  <c r="G189" i="6"/>
  <c r="G196" i="5"/>
  <c r="G195" i="5"/>
  <c r="L195" i="5"/>
  <c r="L194" i="5"/>
  <c r="G194" i="5"/>
  <c r="L188" i="5"/>
  <c r="G188" i="5"/>
  <c r="L187" i="5"/>
  <c r="G187" i="5"/>
  <c r="G186" i="5"/>
  <c r="L185" i="5"/>
  <c r="G185" i="5"/>
  <c r="L184" i="5"/>
  <c r="G184" i="5"/>
  <c r="L183" i="5"/>
  <c r="G183" i="5"/>
  <c r="L182" i="5"/>
  <c r="G182" i="5"/>
  <c r="L181" i="5"/>
  <c r="G181" i="5"/>
  <c r="G174" i="5"/>
  <c r="G166" i="5"/>
  <c r="G167" i="5" s="1"/>
  <c r="G157" i="5"/>
  <c r="L152" i="5"/>
  <c r="G152" i="5"/>
  <c r="L151" i="5"/>
  <c r="G151" i="5"/>
  <c r="L150" i="5"/>
  <c r="G150" i="5"/>
  <c r="G148" i="5"/>
  <c r="L148" i="5"/>
  <c r="G145" i="5"/>
  <c r="L145" i="5"/>
  <c r="L136" i="5"/>
  <c r="G135" i="5"/>
  <c r="G136" i="5"/>
  <c r="G120" i="5"/>
  <c r="G113" i="5"/>
  <c r="L113" i="5"/>
  <c r="G112" i="5"/>
  <c r="G110" i="5"/>
  <c r="G108" i="5"/>
  <c r="L103" i="5"/>
  <c r="G101" i="5"/>
  <c r="G96" i="5"/>
  <c r="L96" i="5"/>
  <c r="G92" i="5"/>
  <c r="L91" i="5"/>
  <c r="G82" i="5"/>
  <c r="L82" i="5"/>
  <c r="G80" i="5"/>
  <c r="L76" i="5"/>
  <c r="G76" i="5"/>
  <c r="G75" i="5"/>
  <c r="G70" i="5"/>
  <c r="G71" i="5" s="1"/>
  <c r="G69" i="5"/>
  <c r="L68" i="5"/>
  <c r="G66" i="5"/>
  <c r="G64" i="5"/>
  <c r="G65" i="5" s="1"/>
  <c r="L63" i="5"/>
  <c r="G62" i="5"/>
  <c r="G63" i="5" s="1"/>
  <c r="L62" i="5"/>
  <c r="G58" i="5"/>
  <c r="G53" i="5"/>
  <c r="L52" i="5"/>
  <c r="G51" i="5"/>
  <c r="G52" i="5" s="1"/>
  <c r="L48" i="5"/>
  <c r="G48" i="5"/>
  <c r="G46" i="5"/>
  <c r="G47" i="5" s="1"/>
  <c r="G44" i="5"/>
  <c r="L43" i="5"/>
  <c r="L42" i="5"/>
  <c r="G42" i="5"/>
  <c r="G41" i="5"/>
  <c r="L40" i="5"/>
  <c r="G40" i="5"/>
  <c r="L39" i="5"/>
  <c r="G39" i="5"/>
  <c r="L38" i="5"/>
  <c r="G38" i="5"/>
  <c r="G36" i="5"/>
  <c r="G21" i="5"/>
  <c r="G18" i="5"/>
  <c r="G16" i="5"/>
  <c r="L15" i="5"/>
  <c r="E207" i="5"/>
  <c r="D207" i="5"/>
  <c r="L83" i="6" l="1"/>
  <c r="L97" i="6"/>
  <c r="L63" i="6"/>
  <c r="L85" i="6"/>
  <c r="L174" i="6"/>
  <c r="L134" i="6"/>
  <c r="L123" i="6"/>
  <c r="L68" i="6"/>
  <c r="G162" i="6"/>
  <c r="L162" i="6"/>
  <c r="L67" i="6"/>
  <c r="G67" i="6"/>
  <c r="L199" i="6"/>
  <c r="F207" i="6"/>
  <c r="L98" i="6"/>
  <c r="G98" i="6"/>
  <c r="G45" i="6"/>
  <c r="L44" i="6"/>
  <c r="L145" i="6"/>
  <c r="G145" i="6"/>
  <c r="L165" i="6"/>
  <c r="G165" i="6"/>
  <c r="L70" i="6"/>
  <c r="L71" i="6"/>
  <c r="L78" i="6"/>
  <c r="L79" i="6" s="1"/>
  <c r="L124" i="6"/>
  <c r="G124" i="6"/>
  <c r="L88" i="6"/>
  <c r="G88" i="6"/>
  <c r="G117" i="6"/>
  <c r="L130" i="6"/>
  <c r="G130" i="6"/>
  <c r="L166" i="6"/>
  <c r="L167" i="6"/>
  <c r="L127" i="6"/>
  <c r="G127" i="6"/>
  <c r="L95" i="6"/>
  <c r="G95" i="6"/>
  <c r="L203" i="6"/>
  <c r="G203" i="6"/>
  <c r="L72" i="6"/>
  <c r="H207" i="6"/>
  <c r="L9" i="6"/>
  <c r="L10" i="6" s="1"/>
  <c r="L29" i="6"/>
  <c r="G29" i="6"/>
  <c r="L118" i="6"/>
  <c r="G118" i="6"/>
  <c r="L106" i="6"/>
  <c r="K207" i="6"/>
  <c r="L24" i="6"/>
  <c r="G24" i="6"/>
  <c r="L62" i="6"/>
  <c r="I207" i="6"/>
  <c r="J207" i="6"/>
  <c r="L197" i="6"/>
  <c r="G197" i="6"/>
  <c r="L90" i="6"/>
  <c r="G90" i="6"/>
  <c r="L99" i="6"/>
  <c r="L100" i="6"/>
  <c r="G79" i="6"/>
  <c r="L164" i="6"/>
  <c r="G164" i="6"/>
  <c r="G206" i="6"/>
  <c r="L176" i="6"/>
  <c r="L69" i="6"/>
  <c r="G69" i="6"/>
  <c r="G125" i="6"/>
  <c r="L125" i="6"/>
  <c r="L129" i="6"/>
  <c r="G129" i="6"/>
  <c r="L147" i="6"/>
  <c r="G147" i="6"/>
  <c r="L110" i="6"/>
  <c r="L111" i="6"/>
  <c r="G86" i="6"/>
  <c r="L86" i="6"/>
  <c r="L163" i="6"/>
  <c r="G163" i="6"/>
  <c r="L206" i="6"/>
  <c r="L205" i="6"/>
  <c r="L102" i="6"/>
  <c r="G102" i="6"/>
  <c r="G199" i="6"/>
  <c r="G55" i="6"/>
  <c r="L51" i="6"/>
  <c r="G109" i="6"/>
  <c r="G94" i="6"/>
  <c r="G37" i="6"/>
  <c r="L170" i="6"/>
  <c r="G23" i="6"/>
  <c r="L23" i="6"/>
  <c r="L7" i="6"/>
  <c r="L8" i="6" s="1"/>
  <c r="L133" i="6"/>
  <c r="L201" i="6"/>
  <c r="L59" i="6"/>
  <c r="L58" i="6"/>
  <c r="L57" i="6"/>
  <c r="G22" i="6"/>
  <c r="L173" i="6"/>
  <c r="L31" i="6"/>
  <c r="G31" i="6"/>
  <c r="L160" i="6"/>
  <c r="G160" i="6"/>
  <c r="G126" i="6"/>
  <c r="L126" i="6"/>
  <c r="L172" i="6"/>
  <c r="L144" i="6"/>
  <c r="G144" i="6"/>
  <c r="L204" i="6"/>
  <c r="G204" i="6"/>
  <c r="G89" i="6"/>
  <c r="L89" i="6"/>
  <c r="L158" i="6"/>
  <c r="G158" i="6"/>
  <c r="L114" i="6"/>
  <c r="L115" i="6"/>
  <c r="L139" i="6"/>
  <c r="L109" i="6"/>
  <c r="L108" i="6"/>
  <c r="L94" i="6"/>
  <c r="L80" i="6"/>
  <c r="L32" i="6"/>
  <c r="L33" i="6" s="1"/>
  <c r="L25" i="6"/>
  <c r="G25" i="6"/>
  <c r="G194" i="6"/>
  <c r="L194" i="6"/>
  <c r="G143" i="6"/>
  <c r="L143" i="6"/>
  <c r="L148" i="6"/>
  <c r="G148" i="6"/>
  <c r="L175" i="6"/>
  <c r="G175" i="6"/>
  <c r="L161" i="6"/>
  <c r="G161" i="6"/>
  <c r="G201" i="6"/>
  <c r="L138" i="6"/>
  <c r="G138" i="6"/>
  <c r="G73" i="6"/>
  <c r="L104" i="6"/>
  <c r="G20" i="6"/>
  <c r="L20" i="6"/>
  <c r="L34" i="6"/>
  <c r="L35" i="6"/>
  <c r="G14" i="6"/>
  <c r="G81" i="6"/>
  <c r="L81" i="6"/>
  <c r="G68" i="6"/>
  <c r="L12" i="6"/>
  <c r="L22" i="6"/>
  <c r="L85" i="5"/>
  <c r="L196" i="5"/>
  <c r="L101" i="5"/>
  <c r="L191" i="5"/>
  <c r="L69" i="5"/>
  <c r="L180" i="5"/>
  <c r="L11" i="5"/>
  <c r="G32" i="5"/>
  <c r="G33" i="5" s="1"/>
  <c r="L104" i="5"/>
  <c r="G104" i="5"/>
  <c r="G105" i="5" s="1"/>
  <c r="G7" i="5"/>
  <c r="G8" i="5" s="1"/>
  <c r="F207" i="5"/>
  <c r="L20" i="5"/>
  <c r="G20" i="5"/>
  <c r="G9" i="5"/>
  <c r="G10" i="5" s="1"/>
  <c r="G49" i="5"/>
  <c r="G50" i="5" s="1"/>
  <c r="G11" i="5"/>
  <c r="G34" i="5"/>
  <c r="G35" i="5" s="1"/>
  <c r="G15" i="5"/>
  <c r="L61" i="5"/>
  <c r="G12" i="5"/>
  <c r="L28" i="5"/>
  <c r="C207" i="5"/>
  <c r="L17" i="5"/>
  <c r="G17" i="5"/>
  <c r="L24" i="5"/>
  <c r="G24" i="5"/>
  <c r="L26" i="5"/>
  <c r="L41" i="5"/>
  <c r="L51" i="5"/>
  <c r="G45" i="5"/>
  <c r="G56" i="5"/>
  <c r="G57" i="5"/>
  <c r="G59" i="5"/>
  <c r="G84" i="5"/>
  <c r="L165" i="5"/>
  <c r="G165" i="5"/>
  <c r="G26" i="5"/>
  <c r="L53" i="5"/>
  <c r="L35" i="5"/>
  <c r="L47" i="5"/>
  <c r="G137" i="5"/>
  <c r="L27" i="5"/>
  <c r="L37" i="5"/>
  <c r="L36" i="5"/>
  <c r="G55" i="5"/>
  <c r="G72" i="5"/>
  <c r="L75" i="5"/>
  <c r="G79" i="5"/>
  <c r="L86" i="5"/>
  <c r="L105" i="5"/>
  <c r="L107" i="5"/>
  <c r="G116" i="5"/>
  <c r="L116" i="5"/>
  <c r="L192" i="5"/>
  <c r="G192" i="5"/>
  <c r="L198" i="5"/>
  <c r="L45" i="5"/>
  <c r="L46" i="5"/>
  <c r="G106" i="5"/>
  <c r="G114" i="5"/>
  <c r="G115" i="5" s="1"/>
  <c r="L197" i="5"/>
  <c r="G197" i="5"/>
  <c r="G99" i="5"/>
  <c r="L134" i="5"/>
  <c r="G73" i="5"/>
  <c r="G83" i="5"/>
  <c r="G85" i="5"/>
  <c r="L122" i="5"/>
  <c r="G60" i="5"/>
  <c r="G61" i="5" s="1"/>
  <c r="L80" i="5"/>
  <c r="L112" i="5"/>
  <c r="G117" i="5"/>
  <c r="L117" i="5"/>
  <c r="L64" i="5"/>
  <c r="G68" i="5"/>
  <c r="L73" i="5"/>
  <c r="G78" i="5"/>
  <c r="L89" i="5"/>
  <c r="G89" i="5"/>
  <c r="L92" i="5"/>
  <c r="G132" i="5"/>
  <c r="L142" i="5"/>
  <c r="G142" i="5"/>
  <c r="L65" i="5"/>
  <c r="G86" i="5"/>
  <c r="L132" i="5"/>
  <c r="G140" i="5"/>
  <c r="G199" i="5"/>
  <c r="G74" i="5"/>
  <c r="G178" i="5"/>
  <c r="G179" i="5"/>
  <c r="G193" i="5"/>
  <c r="L84" i="5"/>
  <c r="G109" i="5"/>
  <c r="G111" i="5"/>
  <c r="G141" i="5"/>
  <c r="L164" i="5"/>
  <c r="G164" i="5"/>
  <c r="L177" i="5"/>
  <c r="G177" i="5"/>
  <c r="L193" i="5"/>
  <c r="L205" i="5"/>
  <c r="G103" i="5"/>
  <c r="G119" i="5"/>
  <c r="G149" i="5"/>
  <c r="L160" i="5"/>
  <c r="G160" i="5"/>
  <c r="G168" i="5"/>
  <c r="G169" i="5" s="1"/>
  <c r="G107" i="5"/>
  <c r="L119" i="5"/>
  <c r="G121" i="5"/>
  <c r="G131" i="5"/>
  <c r="L131" i="5"/>
  <c r="G133" i="5"/>
  <c r="L133" i="5"/>
  <c r="L149" i="5"/>
  <c r="L166" i="5"/>
  <c r="L186" i="5"/>
  <c r="L120" i="5"/>
  <c r="G123" i="5"/>
  <c r="L135" i="5"/>
  <c r="L154" i="5"/>
  <c r="G153" i="5"/>
  <c r="G154" i="5" s="1"/>
  <c r="G155" i="5"/>
  <c r="G156" i="5"/>
  <c r="G198" i="5"/>
  <c r="L172" i="5"/>
  <c r="L189" i="5"/>
  <c r="L202" i="5"/>
  <c r="L141" i="5"/>
  <c r="L171" i="5"/>
  <c r="L173" i="5"/>
  <c r="L163" i="5"/>
  <c r="L167" i="5"/>
  <c r="L174" i="5"/>
  <c r="G191" i="5"/>
  <c r="G202" i="5"/>
  <c r="G205" i="5"/>
  <c r="G163" i="5"/>
  <c r="G170" i="5"/>
  <c r="G171" i="5" s="1"/>
  <c r="G172" i="5"/>
  <c r="G173" i="5" s="1"/>
  <c r="G180" i="5"/>
  <c r="G189" i="5"/>
  <c r="G196" i="4"/>
  <c r="L195" i="4"/>
  <c r="L194" i="4"/>
  <c r="G194" i="4"/>
  <c r="L188" i="4"/>
  <c r="G188" i="4"/>
  <c r="L187" i="4"/>
  <c r="G187" i="4"/>
  <c r="G186" i="4"/>
  <c r="L185" i="4"/>
  <c r="G185" i="4"/>
  <c r="L184" i="4"/>
  <c r="G184" i="4"/>
  <c r="G183" i="4"/>
  <c r="L182" i="4"/>
  <c r="G182" i="4"/>
  <c r="L181" i="4"/>
  <c r="G181" i="4"/>
  <c r="G174" i="4"/>
  <c r="G166" i="4"/>
  <c r="G167" i="4" s="1"/>
  <c r="G165" i="4"/>
  <c r="G157" i="4"/>
  <c r="G152" i="4"/>
  <c r="L151" i="4"/>
  <c r="G151" i="4"/>
  <c r="L150" i="4"/>
  <c r="G150" i="4"/>
  <c r="G148" i="4"/>
  <c r="L148" i="4"/>
  <c r="G145" i="4"/>
  <c r="L145" i="4"/>
  <c r="G141" i="4"/>
  <c r="G140" i="4"/>
  <c r="G137" i="4"/>
  <c r="L136" i="4"/>
  <c r="G135" i="4"/>
  <c r="G136" i="4"/>
  <c r="G126" i="4"/>
  <c r="G116" i="4"/>
  <c r="G114" i="4"/>
  <c r="G115" i="4" s="1"/>
  <c r="G113" i="4"/>
  <c r="G112" i="4"/>
  <c r="G110" i="4"/>
  <c r="G106" i="4"/>
  <c r="L103" i="4"/>
  <c r="L97" i="4"/>
  <c r="L96" i="4"/>
  <c r="G96" i="4"/>
  <c r="L94" i="4"/>
  <c r="G92" i="4"/>
  <c r="L90" i="4"/>
  <c r="L88" i="4"/>
  <c r="G84" i="4"/>
  <c r="G83" i="4"/>
  <c r="G82" i="4"/>
  <c r="L77" i="4"/>
  <c r="G75" i="4"/>
  <c r="G74" i="4"/>
  <c r="G70" i="4"/>
  <c r="G71" i="4" s="1"/>
  <c r="G64" i="4"/>
  <c r="G65" i="4" s="1"/>
  <c r="L61" i="4"/>
  <c r="G60" i="4"/>
  <c r="G61" i="4" s="1"/>
  <c r="G56" i="4"/>
  <c r="G53" i="4"/>
  <c r="L51" i="4"/>
  <c r="G51" i="4"/>
  <c r="G52" i="4" s="1"/>
  <c r="G49" i="4"/>
  <c r="G50" i="4" s="1"/>
  <c r="L48" i="4"/>
  <c r="G48" i="4"/>
  <c r="L43" i="4"/>
  <c r="G42" i="4"/>
  <c r="G41" i="4"/>
  <c r="G40" i="4"/>
  <c r="L39" i="4"/>
  <c r="G39" i="4"/>
  <c r="L38" i="4"/>
  <c r="G38" i="4"/>
  <c r="G32" i="4"/>
  <c r="G33" i="4" s="1"/>
  <c r="L25" i="4"/>
  <c r="G25" i="4"/>
  <c r="L17" i="4"/>
  <c r="G11" i="4"/>
  <c r="L55" i="6" l="1"/>
  <c r="L56" i="6"/>
  <c r="G87" i="6"/>
  <c r="L87" i="6"/>
  <c r="L128" i="6"/>
  <c r="L200" i="6"/>
  <c r="G200" i="6"/>
  <c r="G128" i="6"/>
  <c r="G207" i="6"/>
  <c r="G146" i="6"/>
  <c r="L54" i="6"/>
  <c r="G54" i="6"/>
  <c r="L146" i="6"/>
  <c r="L93" i="6"/>
  <c r="G93" i="6"/>
  <c r="L190" i="6"/>
  <c r="G190" i="6"/>
  <c r="L207" i="6"/>
  <c r="L157" i="5"/>
  <c r="L108" i="5"/>
  <c r="L123" i="5"/>
  <c r="L170" i="5"/>
  <c r="L60" i="5"/>
  <c r="L25" i="5"/>
  <c r="L206" i="5"/>
  <c r="L121" i="5"/>
  <c r="L70" i="5"/>
  <c r="L87" i="5"/>
  <c r="G87" i="5"/>
  <c r="G129" i="5"/>
  <c r="L129" i="5"/>
  <c r="L111" i="5"/>
  <c r="G122" i="5"/>
  <c r="G158" i="5"/>
  <c r="L158" i="5"/>
  <c r="L190" i="5"/>
  <c r="G190" i="5"/>
  <c r="L130" i="5"/>
  <c r="G130" i="5"/>
  <c r="L81" i="5"/>
  <c r="G81" i="5"/>
  <c r="L67" i="5"/>
  <c r="G67" i="5"/>
  <c r="L124" i="5"/>
  <c r="G124" i="5"/>
  <c r="L58" i="5"/>
  <c r="L55" i="5"/>
  <c r="L57" i="5"/>
  <c r="L59" i="5"/>
  <c r="L56" i="5"/>
  <c r="G25" i="5"/>
  <c r="G37" i="5"/>
  <c r="L18" i="5"/>
  <c r="I207" i="5"/>
  <c r="L9" i="5"/>
  <c r="L10" i="5" s="1"/>
  <c r="G27" i="5"/>
  <c r="L97" i="5"/>
  <c r="G97" i="5"/>
  <c r="L153" i="5"/>
  <c r="G126" i="5"/>
  <c r="L126" i="5"/>
  <c r="G139" i="5"/>
  <c r="L139" i="5"/>
  <c r="G206" i="5"/>
  <c r="G127" i="5"/>
  <c r="L127" i="5"/>
  <c r="G102" i="5"/>
  <c r="L102" i="5"/>
  <c r="L94" i="5"/>
  <c r="G94" i="5"/>
  <c r="L106" i="5"/>
  <c r="L110" i="5"/>
  <c r="L23" i="5"/>
  <c r="G23" i="5"/>
  <c r="L83" i="5"/>
  <c r="G19" i="5"/>
  <c r="L19" i="5"/>
  <c r="L29" i="5"/>
  <c r="L78" i="5"/>
  <c r="L79" i="5" s="1"/>
  <c r="L204" i="5"/>
  <c r="G204" i="5"/>
  <c r="L125" i="5"/>
  <c r="G125" i="5"/>
  <c r="L169" i="5"/>
  <c r="L168" i="5"/>
  <c r="L98" i="5"/>
  <c r="G98" i="5"/>
  <c r="L71" i="5"/>
  <c r="G100" i="5"/>
  <c r="L114" i="5"/>
  <c r="L115" i="5"/>
  <c r="L72" i="5"/>
  <c r="L30" i="5"/>
  <c r="G30" i="5"/>
  <c r="G28" i="5"/>
  <c r="L21" i="5"/>
  <c r="H207" i="5"/>
  <c r="L32" i="5"/>
  <c r="L33" i="5" s="1"/>
  <c r="G29" i="5"/>
  <c r="G200" i="5"/>
  <c r="L176" i="5"/>
  <c r="G176" i="5"/>
  <c r="L175" i="5"/>
  <c r="L77" i="5"/>
  <c r="G77" i="5"/>
  <c r="L95" i="5"/>
  <c r="G95" i="5"/>
  <c r="L118" i="5"/>
  <c r="G118" i="5"/>
  <c r="L199" i="5"/>
  <c r="K207" i="5"/>
  <c r="L22" i="5"/>
  <c r="G22" i="5"/>
  <c r="L7" i="5"/>
  <c r="L8" i="5" s="1"/>
  <c r="J207" i="5"/>
  <c r="L144" i="5"/>
  <c r="G144" i="5"/>
  <c r="L156" i="5"/>
  <c r="L155" i="5"/>
  <c r="L90" i="5"/>
  <c r="G90" i="5"/>
  <c r="G143" i="5"/>
  <c r="L143" i="5"/>
  <c r="L100" i="5"/>
  <c r="L99" i="5"/>
  <c r="L109" i="5"/>
  <c r="L44" i="5"/>
  <c r="L137" i="5"/>
  <c r="G207" i="5"/>
  <c r="G13" i="5"/>
  <c r="L13" i="5"/>
  <c r="L49" i="5"/>
  <c r="L161" i="5"/>
  <c r="G161" i="5"/>
  <c r="L147" i="5"/>
  <c r="G147" i="5"/>
  <c r="L203" i="5"/>
  <c r="G203" i="5"/>
  <c r="L159" i="5"/>
  <c r="G159" i="5"/>
  <c r="G134" i="5"/>
  <c r="L88" i="5"/>
  <c r="G88" i="5"/>
  <c r="L179" i="5"/>
  <c r="L178" i="5"/>
  <c r="L140" i="5"/>
  <c r="L66" i="5"/>
  <c r="G138" i="5"/>
  <c r="L138" i="5"/>
  <c r="L34" i="5"/>
  <c r="L12" i="5"/>
  <c r="L16" i="5"/>
  <c r="L41" i="4"/>
  <c r="L106" i="4"/>
  <c r="L192" i="4"/>
  <c r="L42" i="4"/>
  <c r="L60" i="4"/>
  <c r="L75" i="4"/>
  <c r="L183" i="4"/>
  <c r="L189" i="4"/>
  <c r="L196" i="4"/>
  <c r="L166" i="4"/>
  <c r="L152" i="4"/>
  <c r="L141" i="4"/>
  <c r="L142" i="4"/>
  <c r="L180" i="4"/>
  <c r="L21" i="4"/>
  <c r="L36" i="4"/>
  <c r="G36" i="4"/>
  <c r="C207" i="4"/>
  <c r="D207" i="4"/>
  <c r="G18" i="4"/>
  <c r="L20" i="4"/>
  <c r="L24" i="4"/>
  <c r="G24" i="4"/>
  <c r="L26" i="4"/>
  <c r="L37" i="4"/>
  <c r="E207" i="4"/>
  <c r="G12" i="4"/>
  <c r="G16" i="4"/>
  <c r="G20" i="4"/>
  <c r="L28" i="4"/>
  <c r="G28" i="4"/>
  <c r="G34" i="4"/>
  <c r="G35" i="4" s="1"/>
  <c r="L40" i="4"/>
  <c r="L59" i="4"/>
  <c r="L56" i="4"/>
  <c r="L58" i="4"/>
  <c r="L55" i="4"/>
  <c r="L57" i="4"/>
  <c r="G72" i="4"/>
  <c r="G21" i="4"/>
  <c r="L27" i="4"/>
  <c r="G27" i="4"/>
  <c r="G7" i="4"/>
  <c r="G8" i="4" s="1"/>
  <c r="L13" i="4"/>
  <c r="G17" i="4"/>
  <c r="G73" i="4"/>
  <c r="G13" i="4"/>
  <c r="G9" i="4"/>
  <c r="G10" i="4" s="1"/>
  <c r="L16" i="4"/>
  <c r="L18" i="4"/>
  <c r="G26" i="4"/>
  <c r="L52" i="4"/>
  <c r="G46" i="4"/>
  <c r="G47" i="4" s="1"/>
  <c r="L160" i="4"/>
  <c r="G160" i="4"/>
  <c r="G37" i="4"/>
  <c r="G45" i="4"/>
  <c r="L45" i="4"/>
  <c r="G44" i="4"/>
  <c r="L101" i="4"/>
  <c r="G101" i="4"/>
  <c r="L49" i="4"/>
  <c r="L53" i="4"/>
  <c r="L95" i="4"/>
  <c r="G95" i="4"/>
  <c r="L98" i="4"/>
  <c r="G98" i="4"/>
  <c r="L119" i="4"/>
  <c r="L129" i="4"/>
  <c r="G58" i="4"/>
  <c r="G62" i="4"/>
  <c r="G63" i="4" s="1"/>
  <c r="L62" i="4"/>
  <c r="F207" i="4"/>
  <c r="G66" i="4"/>
  <c r="G76" i="4"/>
  <c r="L76" i="4"/>
  <c r="G108" i="4"/>
  <c r="L122" i="4"/>
  <c r="L197" i="4"/>
  <c r="G197" i="4"/>
  <c r="G80" i="4"/>
  <c r="G100" i="4"/>
  <c r="G117" i="4"/>
  <c r="G59" i="4"/>
  <c r="G57" i="4"/>
  <c r="L105" i="4"/>
  <c r="L107" i="4"/>
  <c r="L132" i="4"/>
  <c r="G178" i="4"/>
  <c r="G179" i="4"/>
  <c r="L206" i="4"/>
  <c r="L63" i="4"/>
  <c r="L65" i="4"/>
  <c r="L82" i="4"/>
  <c r="G104" i="4"/>
  <c r="G105" i="4" s="1"/>
  <c r="L118" i="4"/>
  <c r="L134" i="4"/>
  <c r="G55" i="4"/>
  <c r="G79" i="4"/>
  <c r="L104" i="4"/>
  <c r="L64" i="4"/>
  <c r="G85" i="4"/>
  <c r="L86" i="4"/>
  <c r="L91" i="4"/>
  <c r="L92" i="4"/>
  <c r="L116" i="4"/>
  <c r="G129" i="4"/>
  <c r="G132" i="4"/>
  <c r="L191" i="4"/>
  <c r="L198" i="4"/>
  <c r="G78" i="4"/>
  <c r="G99" i="4"/>
  <c r="G119" i="4"/>
  <c r="L149" i="4"/>
  <c r="G155" i="4"/>
  <c r="G156" i="4"/>
  <c r="G77" i="4"/>
  <c r="L84" i="4"/>
  <c r="L85" i="4"/>
  <c r="G103" i="4"/>
  <c r="G111" i="4"/>
  <c r="L113" i="4"/>
  <c r="L124" i="4"/>
  <c r="L154" i="4"/>
  <c r="G153" i="4"/>
  <c r="G154" i="4" s="1"/>
  <c r="L165" i="4"/>
  <c r="G88" i="4"/>
  <c r="G90" i="4"/>
  <c r="G94" i="4"/>
  <c r="G97" i="4"/>
  <c r="G107" i="4"/>
  <c r="L120" i="4"/>
  <c r="L177" i="4"/>
  <c r="G177" i="4"/>
  <c r="L193" i="4"/>
  <c r="G121" i="4"/>
  <c r="L117" i="4"/>
  <c r="G123" i="4"/>
  <c r="G131" i="4"/>
  <c r="L131" i="4"/>
  <c r="G133" i="4"/>
  <c r="L133" i="4"/>
  <c r="L135" i="4"/>
  <c r="L164" i="4"/>
  <c r="G164" i="4"/>
  <c r="L186" i="4"/>
  <c r="L126" i="4"/>
  <c r="L140" i="4"/>
  <c r="L157" i="4"/>
  <c r="L202" i="4"/>
  <c r="G122" i="4"/>
  <c r="G149" i="4"/>
  <c r="L171" i="4"/>
  <c r="L173" i="4"/>
  <c r="G193" i="4"/>
  <c r="G198" i="4"/>
  <c r="G206" i="4"/>
  <c r="G192" i="4"/>
  <c r="G195" i="4"/>
  <c r="G134" i="4"/>
  <c r="L167" i="4"/>
  <c r="G168" i="4"/>
  <c r="G169" i="4" s="1"/>
  <c r="G191" i="4"/>
  <c r="G202" i="4"/>
  <c r="G205" i="4"/>
  <c r="L174" i="4"/>
  <c r="G142" i="4"/>
  <c r="G170" i="4"/>
  <c r="G171" i="4" s="1"/>
  <c r="G172" i="4"/>
  <c r="G173" i="4" s="1"/>
  <c r="G180" i="4"/>
  <c r="G189" i="4"/>
  <c r="D207" i="3"/>
  <c r="L93" i="5" l="1"/>
  <c r="G93" i="5"/>
  <c r="L200" i="5"/>
  <c r="L14" i="5"/>
  <c r="G14" i="5"/>
  <c r="G162" i="5"/>
  <c r="L162" i="5"/>
  <c r="L54" i="5"/>
  <c r="G54" i="5"/>
  <c r="G146" i="5"/>
  <c r="L146" i="5"/>
  <c r="L201" i="5"/>
  <c r="G201" i="5"/>
  <c r="L31" i="5"/>
  <c r="G31" i="5"/>
  <c r="L128" i="5"/>
  <c r="G128" i="5"/>
  <c r="G175" i="5"/>
  <c r="L207" i="5"/>
  <c r="L47" i="4"/>
  <c r="L172" i="4"/>
  <c r="L34" i="4"/>
  <c r="I207" i="4"/>
  <c r="L35" i="4"/>
  <c r="L123" i="4"/>
  <c r="L205" i="4"/>
  <c r="L80" i="4"/>
  <c r="L46" i="4"/>
  <c r="L11" i="4"/>
  <c r="L12" i="4"/>
  <c r="H207" i="4"/>
  <c r="L9" i="4"/>
  <c r="L10" i="4" s="1"/>
  <c r="L163" i="4"/>
  <c r="G163" i="4"/>
  <c r="G69" i="4"/>
  <c r="L69" i="4"/>
  <c r="L70" i="4"/>
  <c r="L71" i="4"/>
  <c r="G118" i="4"/>
  <c r="L78" i="4"/>
  <c r="L79" i="4" s="1"/>
  <c r="G128" i="4"/>
  <c r="G138" i="4"/>
  <c r="L138" i="4"/>
  <c r="L203" i="4"/>
  <c r="G203" i="4"/>
  <c r="L110" i="4"/>
  <c r="L111" i="4"/>
  <c r="G147" i="4"/>
  <c r="L66" i="4"/>
  <c r="L29" i="4"/>
  <c r="G29" i="4"/>
  <c r="L199" i="4"/>
  <c r="G199" i="4"/>
  <c r="L73" i="4"/>
  <c r="L44" i="4"/>
  <c r="L68" i="4"/>
  <c r="G68" i="4"/>
  <c r="G127" i="4"/>
  <c r="L127" i="4"/>
  <c r="L169" i="4"/>
  <c r="L168" i="4"/>
  <c r="L125" i="4"/>
  <c r="G125" i="4"/>
  <c r="G93" i="4"/>
  <c r="L93" i="4"/>
  <c r="L147" i="4"/>
  <c r="L83" i="4"/>
  <c r="L109" i="4"/>
  <c r="L108" i="4"/>
  <c r="L23" i="4"/>
  <c r="G23" i="4"/>
  <c r="L7" i="4"/>
  <c r="L8" i="4" s="1"/>
  <c r="G19" i="4"/>
  <c r="L19" i="4"/>
  <c r="G109" i="4"/>
  <c r="L67" i="4"/>
  <c r="G67" i="4"/>
  <c r="G30" i="4"/>
  <c r="L30" i="4"/>
  <c r="G89" i="4"/>
  <c r="L89" i="4"/>
  <c r="L137" i="4"/>
  <c r="L159" i="4"/>
  <c r="G159" i="4"/>
  <c r="L144" i="4"/>
  <c r="G144" i="4"/>
  <c r="L170" i="4"/>
  <c r="G175" i="4"/>
  <c r="L179" i="4"/>
  <c r="L178" i="4"/>
  <c r="G81" i="4"/>
  <c r="L81" i="4"/>
  <c r="G102" i="4"/>
  <c r="L102" i="4"/>
  <c r="L72" i="4"/>
  <c r="L99" i="4"/>
  <c r="L161" i="4"/>
  <c r="G161" i="4"/>
  <c r="L204" i="4"/>
  <c r="G204" i="4"/>
  <c r="G158" i="4"/>
  <c r="L158" i="4"/>
  <c r="G143" i="4"/>
  <c r="L143" i="4"/>
  <c r="L153" i="4"/>
  <c r="L156" i="4"/>
  <c r="L155" i="4"/>
  <c r="L114" i="4"/>
  <c r="L115" i="4"/>
  <c r="L112" i="4"/>
  <c r="G22" i="4"/>
  <c r="L14" i="4"/>
  <c r="G14" i="4"/>
  <c r="L100" i="4"/>
  <c r="L32" i="4"/>
  <c r="L33" i="4" s="1"/>
  <c r="G207" i="4"/>
  <c r="G139" i="4"/>
  <c r="L139" i="4"/>
  <c r="L190" i="4"/>
  <c r="G190" i="4"/>
  <c r="L176" i="4"/>
  <c r="L175" i="4"/>
  <c r="G176" i="4"/>
  <c r="G124" i="4"/>
  <c r="L121" i="4"/>
  <c r="K207" i="4"/>
  <c r="G130" i="4"/>
  <c r="L130" i="4"/>
  <c r="G15" i="4"/>
  <c r="L15" i="4"/>
  <c r="G86" i="4"/>
  <c r="G120" i="4"/>
  <c r="I207" i="3"/>
  <c r="L128" i="4" l="1"/>
  <c r="L31" i="4"/>
  <c r="G31" i="4"/>
  <c r="L54" i="4"/>
  <c r="G54" i="4"/>
  <c r="J207" i="4"/>
  <c r="G162" i="4"/>
  <c r="L162" i="4"/>
  <c r="L201" i="4"/>
  <c r="G201" i="4"/>
  <c r="L22" i="4"/>
  <c r="G87" i="4"/>
  <c r="L87" i="4"/>
  <c r="G146" i="4"/>
  <c r="L146" i="4"/>
  <c r="C207" i="3"/>
  <c r="F207" i="3"/>
  <c r="K207" i="3"/>
  <c r="L200" i="4" l="1"/>
  <c r="G200" i="4"/>
  <c r="L207" i="4"/>
  <c r="E207" i="3"/>
  <c r="G207" i="3" s="1"/>
  <c r="H207" i="3"/>
  <c r="J207" i="3" l="1"/>
  <c r="L207" i="3" s="1"/>
  <c r="C207" i="2" l="1"/>
  <c r="D207" i="2"/>
  <c r="F207" i="2"/>
  <c r="J207" i="2" l="1"/>
  <c r="I207" i="2"/>
  <c r="E207" i="2"/>
  <c r="G207" i="2" s="1"/>
  <c r="H207" i="2"/>
  <c r="K207" i="2"/>
  <c r="L207" i="2" l="1"/>
</calcChain>
</file>

<file path=xl/sharedStrings.xml><?xml version="1.0" encoding="utf-8"?>
<sst xmlns="http://schemas.openxmlformats.org/spreadsheetml/2006/main" count="3595" uniqueCount="225">
  <si>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</si>
  <si>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</si>
  <si>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</si>
  <si>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</si>
  <si>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</si>
  <si>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</si>
  <si>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</si>
  <si>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</si>
  <si>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</si>
  <si>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</si>
  <si>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</si>
  <si>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</si>
  <si>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</si>
  <si>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ПАО "Россети Юга" - Астраханьэнерго</t>
  </si>
  <si>
    <t>Белгородская область</t>
  </si>
  <si>
    <t>Брянская область</t>
  </si>
  <si>
    <t>ООО "Барнаульская сетевая компания"</t>
  </si>
  <si>
    <t>Волгоградская область</t>
  </si>
  <si>
    <t>СК Алтайкрайэнерго</t>
  </si>
  <si>
    <t>Вологодская область</t>
  </si>
  <si>
    <t>ПАО "Россети Сибири" - Алтайэнерго</t>
  </si>
  <si>
    <t>Воронежская область</t>
  </si>
  <si>
    <t>ООО "Заринская сетевая компания"</t>
  </si>
  <si>
    <t>Владимирская область</t>
  </si>
  <si>
    <t>Ивановская область</t>
  </si>
  <si>
    <t>ПАО "Россети Центра" - Белгородэнерго</t>
  </si>
  <si>
    <t>Кировская область</t>
  </si>
  <si>
    <t>Краснодарский край и Республика Адыгея</t>
  </si>
  <si>
    <t>ПАО "Россети Центра" - Брянскэнерго</t>
  </si>
  <si>
    <t>Красноярский край</t>
  </si>
  <si>
    <t>АО "Брянскоблэлектро"</t>
  </si>
  <si>
    <t>Калужская область</t>
  </si>
  <si>
    <t>Кемеровская область</t>
  </si>
  <si>
    <t>ПАО "Россети Юга" - Волгоградэнерго</t>
  </si>
  <si>
    <t>Костромская область</t>
  </si>
  <si>
    <t>АО "Волгоградоблэлектро"</t>
  </si>
  <si>
    <t>Курганская область</t>
  </si>
  <si>
    <t>МУПП "ВМЭС"</t>
  </si>
  <si>
    <t>Курская область</t>
  </si>
  <si>
    <t>МКП "ВМЭС"</t>
  </si>
  <si>
    <t>Ленинградская область</t>
  </si>
  <si>
    <t>Липецкая область</t>
  </si>
  <si>
    <t>ПАО "Россети Северо-Запада" - Вологдаэнерго</t>
  </si>
  <si>
    <t>Московская область</t>
  </si>
  <si>
    <t>ГП ВО "Областные электротеплосети"</t>
  </si>
  <si>
    <t>Мурманская область</t>
  </si>
  <si>
    <t>ГП "Череповецкая ЭТС"</t>
  </si>
  <si>
    <t>Нижегородская область</t>
  </si>
  <si>
    <t>ГП "Тотемская  ЭТС"</t>
  </si>
  <si>
    <t>Новгородская область</t>
  </si>
  <si>
    <t>МУП "Электросеть"</t>
  </si>
  <si>
    <t>Новосибирская область</t>
  </si>
  <si>
    <t>Омская область</t>
  </si>
  <si>
    <t>ПАО "Россети Центра" - Воронежэнерго</t>
  </si>
  <si>
    <t>Оренбургская область</t>
  </si>
  <si>
    <t>Орловская область</t>
  </si>
  <si>
    <t>ОАО "Россети Центра и Приволжья" - Владимирэнерго</t>
  </si>
  <si>
    <t>Пензенская область</t>
  </si>
  <si>
    <t>Пермский край</t>
  </si>
  <si>
    <t>ПАО "Россети Центра и Приволжья" - Ивэнерго</t>
  </si>
  <si>
    <t>Псковская область</t>
  </si>
  <si>
    <t>АО "Ивгорэлектросеть"</t>
  </si>
  <si>
    <t>Республика Башкортостан</t>
  </si>
  <si>
    <t>ООО "БизнесПроект"</t>
  </si>
  <si>
    <t>Республика Ингушетия</t>
  </si>
  <si>
    <t>АО "Объединенные электрические сети"</t>
  </si>
  <si>
    <t>Республика Кабардино-Балкарская</t>
  </si>
  <si>
    <t>Республика Калмыкия</t>
  </si>
  <si>
    <t>АО "Партнер"</t>
  </si>
  <si>
    <t>Республика Карачаево-Черкесская</t>
  </si>
  <si>
    <t>ОАО "Оборонэнерго"</t>
  </si>
  <si>
    <t>Республика Карелия</t>
  </si>
  <si>
    <t>Республика Марий Эл</t>
  </si>
  <si>
    <t>ПАО "Россети Центр и Приволжье"-" Кировэнерго"</t>
  </si>
  <si>
    <t>Республика Мордовия</t>
  </si>
  <si>
    <t>Республика Северная Осетия-Алания</t>
  </si>
  <si>
    <t>АО "Кубаньэнерго"</t>
  </si>
  <si>
    <t>Республика Татарстан</t>
  </si>
  <si>
    <t>ПАО "ФСК ЕЭС"</t>
  </si>
  <si>
    <t>Республика Хакассия</t>
  </si>
  <si>
    <t>Ростовская область</t>
  </si>
  <si>
    <t>ООО "Региональная сетевая компания"</t>
  </si>
  <si>
    <t>Рязанская область</t>
  </si>
  <si>
    <t>Самарская область</t>
  </si>
  <si>
    <t>ПАО "Россети Центра и Приволжья" - Калугаэнерго</t>
  </si>
  <si>
    <t>Саратовская область</t>
  </si>
  <si>
    <t>Свердловская область</t>
  </si>
  <si>
    <t>ПАО "МСРК Сибири" - Кузбассэнерго</t>
  </si>
  <si>
    <t>Смоленская область</t>
  </si>
  <si>
    <t>ООО "Кузбасская энергосетевая компания"</t>
  </si>
  <si>
    <t>Ставропольский край</t>
  </si>
  <si>
    <t>АО "СКЭК"</t>
  </si>
  <si>
    <t>Тамбовская область</t>
  </si>
  <si>
    <t>ТСО Сибирь</t>
  </si>
  <si>
    <t>Тверская область</t>
  </si>
  <si>
    <t>АО "Электросеть"</t>
  </si>
  <si>
    <t>Томская область</t>
  </si>
  <si>
    <t>ООО "Электросетьсервис"</t>
  </si>
  <si>
    <t>Тульская область</t>
  </si>
  <si>
    <t>Тюменская область</t>
  </si>
  <si>
    <t>ПАО "Россети Центра" - Костромаэнерго</t>
  </si>
  <si>
    <t>Удмуртская Республика</t>
  </si>
  <si>
    <t>Ульяновская область</t>
  </si>
  <si>
    <t>АО "ЭнергоКурган"</t>
  </si>
  <si>
    <t>Ханты-Мансийский автономный окгуг</t>
  </si>
  <si>
    <t>Челябинская область</t>
  </si>
  <si>
    <t>ПАО "Россети Центра" - Курскэнерго</t>
  </si>
  <si>
    <t>Чувашская Республика</t>
  </si>
  <si>
    <t>Ярославская область</t>
  </si>
  <si>
    <t>ПАО "Ленэнерго"</t>
  </si>
  <si>
    <t>Общий итог</t>
  </si>
  <si>
    <t>АО "ЛОЭСК"</t>
  </si>
  <si>
    <t>ООО "ЮПЭК"</t>
  </si>
  <si>
    <t>ПАО "Россети Центра" - Липецкэнерго</t>
  </si>
  <si>
    <t>АО "МОЭСК"</t>
  </si>
  <si>
    <t>АО "ОЭК"</t>
  </si>
  <si>
    <t>ПАО "Россети Северо-Запада" - Колэнерго</t>
  </si>
  <si>
    <t>ПАО "Россети Центра и Приволжья" - Нижновэнерго</t>
  </si>
  <si>
    <t>ПАО "Россети Северо-Запада" - Новгородэнерго</t>
  </si>
  <si>
    <t>АО "Новгородоблэлектро"</t>
  </si>
  <si>
    <t>АО "Региональные электрические сети"</t>
  </si>
  <si>
    <t>ПАО "Россети Сибири" - Омскэнерго</t>
  </si>
  <si>
    <t>АО "Омскэлектро"</t>
  </si>
  <si>
    <t>АО "Электротехнический комплекс"</t>
  </si>
  <si>
    <t>ООО "ТрансЭнерго"</t>
  </si>
  <si>
    <t>ИП Кацман</t>
  </si>
  <si>
    <t>ЗСК-1</t>
  </si>
  <si>
    <t>ПАО "МРСК" - Оренбургэнерго</t>
  </si>
  <si>
    <t>ГУП "Оренбургкоммунэлектросеть"</t>
  </si>
  <si>
    <t>ООО "УКХ"</t>
  </si>
  <si>
    <t>ООО "Энергетик"</t>
  </si>
  <si>
    <t>МУП "ЖКХ"</t>
  </si>
  <si>
    <t>ЮУ СП "Трансэнерго" - филиал ПАО "РЖД"</t>
  </si>
  <si>
    <t>ПАО "Россети Центра" - Орелэнерго</t>
  </si>
  <si>
    <t>ПАО "Россети Волги" - Пензаэнерго</t>
  </si>
  <si>
    <t>ПАО "Россети Урала" - Пермэнерго</t>
  </si>
  <si>
    <t>ПАО "Россети Северо-Запада" - Псковэнерго</t>
  </si>
  <si>
    <t>ПАО "Россети Северного-Кавказа" - Ингушэнерго</t>
  </si>
  <si>
    <t>ООО "Башкирские распределительные эл. сети"</t>
  </si>
  <si>
    <t xml:space="preserve">ПАО "Россети Северного Кавказа" - Кабардино-Балкарский филиал </t>
  </si>
  <si>
    <t>ПАО "Россети Юга" - Калмэнерго</t>
  </si>
  <si>
    <t>ПАО "Россети Северного-Кавказа" - Карачаево-Черкесский филиал</t>
  </si>
  <si>
    <t>ОАО "Распределительная сетевая компания"</t>
  </si>
  <si>
    <t>ПАО "Россети Северо-Запада" - Карелэнерго</t>
  </si>
  <si>
    <t>ПАО "Россети Центра и Приволжья" - Мариэнерго</t>
  </si>
  <si>
    <t>ПАО "Россети Волги" - Мордовэнерго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</si>
  <si>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</si>
  <si>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</si>
  <si>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</si>
  <si>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</si>
  <si>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</si>
  <si>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ТФ "Ватт"</t>
  </si>
  <si>
    <t>ПАО "Россети Северного Кавказа" - Северо-Осетинский филиал</t>
  </si>
  <si>
    <t>АО "Сетевая компания"</t>
  </si>
  <si>
    <t>ПАО "Россети Сибири" - Хакасэнерго</t>
  </si>
  <si>
    <t>ПАО "Россети Юга" - Ростовэнерго</t>
  </si>
  <si>
    <t>АО "Донэнерго"</t>
  </si>
  <si>
    <t>ПАО "Россети Центра и Приволжья" - Рязаньэнерго</t>
  </si>
  <si>
    <t>ПАО "Россети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</si>
  <si>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</si>
  <si>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</si>
  <si>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АО "ОРЭС-Тольятти"</t>
  </si>
  <si>
    <t>ООО "Энерго"</t>
  </si>
  <si>
    <t>ООО "Энергохолдинг"</t>
  </si>
  <si>
    <t>ПАО «Россети Волга»- Саратовские распределительные сети</t>
  </si>
  <si>
    <t>АО "Саратовское предприятие городских электрических сетей"</t>
  </si>
  <si>
    <t>ЗАО "НЭСК"</t>
  </si>
  <si>
    <t>ПАО "Россети Урала"-Свердловэнерго</t>
  </si>
  <si>
    <t>ОАО "Россети Центра" - Смоленскэнерго</t>
  </si>
  <si>
    <t>ПАО "Россети Северного Кавказа" - Ставропольэнерго</t>
  </si>
  <si>
    <t xml:space="preserve">ООО "КЭУК" - филиал "Железноводские электрические сети" </t>
  </si>
  <si>
    <t>АО "Георгиевские ГЭС"</t>
  </si>
  <si>
    <t>ГУП "Ставрополькоммунэлектро"</t>
  </si>
  <si>
    <t>АО "Горэлектросеть"</t>
  </si>
  <si>
    <t>АО "Ессентукские сети"</t>
  </si>
  <si>
    <t>МУП Буденовска "Электросетевая компания"</t>
  </si>
  <si>
    <t>АО "НЭСК"</t>
  </si>
  <si>
    <t>ПАО "Россети Центра" -  Тамбовэнерго</t>
  </si>
  <si>
    <t>ПАО "Россети Центра" - Тверьэнерго</t>
  </si>
  <si>
    <t>ОАО "Томская распределительная  компания"</t>
  </si>
  <si>
    <t>ПАО "Россети Центра и Приволжья" -  Тулэнерго</t>
  </si>
  <si>
    <t>ОАО "СУЭНКО"</t>
  </si>
  <si>
    <t>ОАО "Тюменьэнерго"</t>
  </si>
  <si>
    <t>ООО "Альтера"</t>
  </si>
  <si>
    <t>ПАО "Россети Центра и Приволжья" - Удмуртэнерго</t>
  </si>
  <si>
    <t>ПАО «Россети Волга» Ульяновские РС</t>
  </si>
  <si>
    <t>ОАО "УСК"</t>
  </si>
  <si>
    <t>ООО "ОЭС"</t>
  </si>
  <si>
    <t>ООО "ИЭС"</t>
  </si>
  <si>
    <t>ООО "Энергопром ГРУПП"</t>
  </si>
  <si>
    <t>АО "ГНЦ НИИАР"</t>
  </si>
  <si>
    <t>МУП "УльГЭС"</t>
  </si>
  <si>
    <t>ООО "ЭнергоХолдинг"</t>
  </si>
  <si>
    <t>ОАО "СГЭС"</t>
  </si>
  <si>
    <t>АО "Городские электрические сети" (г.Нижневартовск)</t>
  </si>
  <si>
    <t>ОАО "ЮРЭСК"</t>
  </si>
  <si>
    <t>МУП "Сургутские районные электрические сети"</t>
  </si>
  <si>
    <t>АО "Распределительная сетевая компания Ямала"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</si>
  <si>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</si>
  <si>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</si>
  <si>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</si>
  <si>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</si>
  <si>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"Россети Урала" - Челябэнерго</t>
  </si>
  <si>
    <t>ООО "АЭС Инвест"</t>
  </si>
  <si>
    <t>ПАО "Россети Волги" -  Чувашэнерго</t>
  </si>
  <si>
    <t>МУП "КС Новочебоксарска"</t>
  </si>
  <si>
    <t>ПАО "Россети Центра" - Ярэнерго</t>
  </si>
  <si>
    <t>** данная информация является актуальной на момент опубликования</t>
  </si>
  <si>
    <t xml:space="preserve">территориальных сетевых организаций по уровням напряжения для потребителей ООО "МагнитЭнерго" в январе  2022г. </t>
  </si>
  <si>
    <t>Архангельская область</t>
  </si>
  <si>
    <t>ПАО "Россети Северо-Запад" - Архэнерго</t>
  </si>
  <si>
    <t>0</t>
  </si>
  <si>
    <t xml:space="preserve">территориальных сетевых организаций по уровням напряжения для потребителей ООО "МагнитЭнерго" в феврале  2022г. </t>
  </si>
  <si>
    <t xml:space="preserve">территориальных сетевых организаций по уровням напряжения для потребителей ООО "МагнитЭнерго" в марте  2022г. </t>
  </si>
  <si>
    <t xml:space="preserve">территориальных сетевых организаций по уровням напряжения для потребителей ООО "МагнитЭнерго" в апреле  2022г. </t>
  </si>
  <si>
    <t xml:space="preserve">территориальных сетевых организаций по уровням напряжения для потребителей ООО "МагнитЭнерго" в мае  2022г. </t>
  </si>
  <si>
    <t>Республика Дагестан</t>
  </si>
  <si>
    <t xml:space="preserve">территориальных сетевых организаций по уровням напряжения для потребителей ООО "МагнитЭнерго" в июне  2022г. </t>
  </si>
  <si>
    <t>ПАО "Россети Северный Кавказ" - Дагэнерго</t>
  </si>
  <si>
    <t xml:space="preserve">территориальных сетевых организаций по уровням напряжения для потребителей ООО "МагнитЭнерго" в июле  2022г. </t>
  </si>
  <si>
    <t xml:space="preserve">территориальных сетевых организаций по уровням напряжения для потребителей ООО "МагнитЭнерго" в августе  2022г. </t>
  </si>
  <si>
    <t xml:space="preserve">территориальных сетевых организаций по уровням напряжения для потребителей ООО "МагнитЭнерго" в сентябре  2022г. </t>
  </si>
  <si>
    <t xml:space="preserve">территориальных сетевых организаций по уровням напряжения для потребителей ООО "МагнитЭнерго" в октябре  2022г. </t>
  </si>
  <si>
    <t xml:space="preserve">территориальных сетевых организаций по уровням напряжения для потребителей ООО "МагнитЭнерго" в ноябре  2022г. </t>
  </si>
  <si>
    <t xml:space="preserve">территориальных сетевых организаций по уровням напряжения для потребителей ООО "МагнитЭнерго" в декабре  2022г.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</si>
</sst>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7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5" fontId="15" fillId="9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18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8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20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0" borderId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22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19" fillId="22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16" borderId="0" applyNumberFormat="0" applyBorder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9" fillId="23" borderId="0" applyNumberFormat="0" applyBorder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Alignment="0" applyProtection="0"/>
    <xf numFmtId="0" fontId="19" fillId="23" borderId="0" applyNumberFormat="0" applyBorder="0" applyProtection="0"/>
    <xf numFmtId="0" fontId="2" fillId="17" borderId="0" applyNumberFormat="0" applyBorder="0" applyAlignment="0" applyProtection="0"/>
    <xf numFmtId="0" fontId="2" fillId="17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Protection="0"/>
    <xf numFmtId="0" fontId="19" fillId="30" borderId="0" applyNumberFormat="0" applyBorder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8" fillId="0" borderId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31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19" fillId="31" borderId="0" applyNumberFormat="0" applyBorder="0" applyProtection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8" fillId="0" borderId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Protection="0"/>
    <xf numFmtId="0" fontId="21" fillId="29" borderId="0" applyNumberFormat="0" applyBorder="0" applyProtection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8" fillId="0" borderId="0"/>
    <xf numFmtId="0" fontId="20" fillId="26" borderId="0" applyNumberFormat="0" applyBorder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Protection="0"/>
    <xf numFmtId="0" fontId="21" fillId="30" borderId="0" applyNumberFormat="0" applyBorder="0" applyProtection="0"/>
    <xf numFmtId="0" fontId="20" fillId="26" borderId="0" applyNumberFormat="0" applyBorder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8" fillId="0" borderId="0"/>
    <xf numFmtId="0" fontId="20" fillId="35" borderId="0" applyNumberFormat="0" applyBorder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Protection="0"/>
    <xf numFmtId="0" fontId="21" fillId="39" borderId="0" applyNumberFormat="0" applyBorder="0" applyProtection="0"/>
    <xf numFmtId="0" fontId="20" fillId="35" borderId="0" applyNumberFormat="0" applyBorder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2" borderId="0" applyNumberFormat="0" applyBorder="0" applyAlignment="0" applyProtection="0"/>
    <xf numFmtId="0" fontId="25" fillId="7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6" fillId="44" borderId="1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4" borderId="16"/>
    <xf numFmtId="172" fontId="28" fillId="15" borderId="16"/>
    <xf numFmtId="172" fontId="28" fillId="15" borderId="16"/>
    <xf numFmtId="172" fontId="28" fillId="15" borderId="16"/>
    <xf numFmtId="172" fontId="28" fillId="15" borderId="1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9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2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20" applyNumberFormat="0" applyFill="0" applyAlignment="0" applyProtection="0"/>
    <xf numFmtId="0" fontId="45" fillId="0" borderId="0">
      <alignment horizontal="center"/>
    </xf>
    <xf numFmtId="0" fontId="49" fillId="0" borderId="2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167" fontId="15" fillId="0" borderId="0">
      <alignment vertical="top"/>
    </xf>
    <xf numFmtId="167" fontId="15" fillId="7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0" borderId="0">
      <alignment vertical="top"/>
    </xf>
    <xf numFmtId="182" fontId="15" fillId="9" borderId="0">
      <alignment vertical="top"/>
    </xf>
    <xf numFmtId="38" fontId="15" fillId="0" borderId="0">
      <alignment vertical="top"/>
    </xf>
    <xf numFmtId="0" fontId="56" fillId="0" borderId="22" applyNumberFormat="0" applyFill="0" applyAlignment="0" applyProtection="0"/>
    <xf numFmtId="0" fontId="57" fillId="45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6" borderId="23" applyNumberFormat="0" applyAlignment="0" applyProtection="0"/>
    <xf numFmtId="0" fontId="27" fillId="46" borderId="2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7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7" borderId="0">
      <alignment horizontal="left" vertical="top"/>
    </xf>
    <xf numFmtId="0" fontId="65" fillId="47" borderId="0">
      <alignment horizontal="center" vertical="top"/>
    </xf>
    <xf numFmtId="0" fontId="66" fillId="47" borderId="0">
      <alignment horizontal="left" vertical="top"/>
    </xf>
    <xf numFmtId="0" fontId="66" fillId="47" borderId="0">
      <alignment horizontal="right" vertical="top"/>
    </xf>
    <xf numFmtId="0" fontId="67" fillId="47" borderId="0">
      <alignment horizontal="right" vertical="center"/>
    </xf>
    <xf numFmtId="0" fontId="67" fillId="47" borderId="0">
      <alignment horizontal="left" vertical="top"/>
    </xf>
    <xf numFmtId="0" fontId="67" fillId="47" borderId="0">
      <alignment horizontal="right" vertical="center"/>
    </xf>
    <xf numFmtId="0" fontId="64" fillId="47" borderId="0">
      <alignment horizontal="center" vertical="center"/>
    </xf>
    <xf numFmtId="0" fontId="65" fillId="47" borderId="0">
      <alignment horizontal="left" vertical="center"/>
    </xf>
    <xf numFmtId="0" fontId="68" fillId="0" borderId="0">
      <alignment horizontal="right" vertical="top"/>
    </xf>
    <xf numFmtId="0" fontId="69" fillId="47" borderId="0">
      <alignment horizontal="center" vertical="center"/>
    </xf>
    <xf numFmtId="0" fontId="69" fillId="47" borderId="0">
      <alignment horizontal="center" vertical="center"/>
    </xf>
    <xf numFmtId="0" fontId="69" fillId="47" borderId="0">
      <alignment horizontal="right" vertical="center"/>
    </xf>
    <xf numFmtId="0" fontId="69" fillId="47" borderId="0">
      <alignment horizontal="left" vertical="center"/>
    </xf>
    <xf numFmtId="0" fontId="65" fillId="47" borderId="0">
      <alignment horizontal="center" vertical="center"/>
    </xf>
    <xf numFmtId="0" fontId="66" fillId="47" borderId="0">
      <alignment horizontal="left" vertical="top"/>
    </xf>
    <xf numFmtId="0" fontId="70" fillId="45" borderId="24" applyNumberFormat="0" applyProtection="0">
      <alignment vertical="center"/>
    </xf>
    <xf numFmtId="0" fontId="71" fillId="45" borderId="24" applyNumberFormat="0" applyProtection="0">
      <alignment vertical="center"/>
    </xf>
    <xf numFmtId="0" fontId="72" fillId="45" borderId="24" applyNumberFormat="0" applyProtection="0">
      <alignment vertical="center"/>
    </xf>
    <xf numFmtId="0" fontId="73" fillId="45" borderId="24" applyNumberFormat="0" applyProtection="0">
      <alignment vertical="center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0" fillId="12" borderId="24" applyNumberFormat="0" applyProtection="0">
      <alignment horizontal="right" vertical="center"/>
    </xf>
    <xf numFmtId="0" fontId="71" fillId="12" borderId="24" applyNumberFormat="0" applyProtection="0">
      <alignment horizontal="right" vertical="center"/>
    </xf>
    <xf numFmtId="0" fontId="70" fillId="25" borderId="24" applyNumberFormat="0" applyProtection="0">
      <alignment horizontal="right" vertical="center"/>
    </xf>
    <xf numFmtId="0" fontId="71" fillId="25" borderId="24" applyNumberFormat="0" applyProtection="0">
      <alignment horizontal="right" vertical="center"/>
    </xf>
    <xf numFmtId="0" fontId="70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0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0" fillId="35" borderId="24" applyNumberFormat="0" applyProtection="0">
      <alignment horizontal="right" vertical="center"/>
    </xf>
    <xf numFmtId="0" fontId="71" fillId="35" borderId="24" applyNumberFormat="0" applyProtection="0">
      <alignment horizontal="right" vertical="center"/>
    </xf>
    <xf numFmtId="0" fontId="70" fillId="43" borderId="24" applyNumberFormat="0" applyProtection="0">
      <alignment horizontal="right" vertical="center"/>
    </xf>
    <xf numFmtId="0" fontId="71" fillId="43" borderId="24" applyNumberFormat="0" applyProtection="0">
      <alignment horizontal="right" vertical="center"/>
    </xf>
    <xf numFmtId="0" fontId="70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0" fillId="48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0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4" fillId="50" borderId="24" applyNumberFormat="0" applyProtection="0">
      <alignment horizontal="left" vertical="center" indent="1"/>
    </xf>
    <xf numFmtId="0" fontId="75" fillId="50" borderId="24" applyNumberFormat="0" applyProtection="0">
      <alignment horizontal="left" vertical="center" indent="1"/>
    </xf>
    <xf numFmtId="0" fontId="70" fillId="51" borderId="25" applyNumberFormat="0" applyProtection="0">
      <alignment horizontal="left" vertical="center" indent="1"/>
    </xf>
    <xf numFmtId="0" fontId="71" fillId="51" borderId="25" applyNumberFormat="0" applyProtection="0">
      <alignment horizontal="left" vertical="center" indent="1"/>
    </xf>
    <xf numFmtId="0" fontId="76" fillId="52" borderId="0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7" fillId="51" borderId="24" applyNumberFormat="0" applyProtection="0">
      <alignment horizontal="left" vertical="center" indent="1"/>
    </xf>
    <xf numFmtId="0" fontId="77" fillId="53" borderId="24" applyNumberFormat="0" applyProtection="0">
      <alignment horizontal="left" vertical="center" indent="1"/>
    </xf>
    <xf numFmtId="0" fontId="8" fillId="53" borderId="24" applyNumberFormat="0" applyProtection="0">
      <alignment horizontal="left" vertical="center" indent="1"/>
    </xf>
    <xf numFmtId="0" fontId="8" fillId="53" borderId="24" applyNumberFormat="0" applyProtection="0">
      <alignment horizontal="left" vertical="center" indent="1"/>
    </xf>
    <xf numFmtId="0" fontId="8" fillId="44" borderId="24" applyNumberFormat="0" applyProtection="0">
      <alignment horizontal="left" vertical="center" indent="1"/>
    </xf>
    <xf numFmtId="0" fontId="8" fillId="44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18" fillId="0" borderId="0"/>
    <xf numFmtId="0" fontId="70" fillId="46" borderId="24" applyNumberFormat="0" applyProtection="0">
      <alignment vertical="center"/>
    </xf>
    <xf numFmtId="0" fontId="71" fillId="46" borderId="24" applyNumberFormat="0" applyProtection="0">
      <alignment vertical="center"/>
    </xf>
    <xf numFmtId="0" fontId="72" fillId="46" borderId="24" applyNumberFormat="0" applyProtection="0">
      <alignment vertical="center"/>
    </xf>
    <xf numFmtId="0" fontId="73" fillId="46" borderId="24" applyNumberFormat="0" applyProtection="0">
      <alignment vertical="center"/>
    </xf>
    <xf numFmtId="0" fontId="70" fillId="46" borderId="24" applyNumberFormat="0" applyProtection="0">
      <alignment horizontal="left" vertical="center" indent="1"/>
    </xf>
    <xf numFmtId="0" fontId="71" fillId="46" borderId="24" applyNumberFormat="0" applyProtection="0">
      <alignment horizontal="left" vertical="center" indent="1"/>
    </xf>
    <xf numFmtId="0" fontId="70" fillId="46" borderId="24" applyNumberFormat="0" applyProtection="0">
      <alignment horizontal="left" vertical="center" indent="1"/>
    </xf>
    <xf numFmtId="0" fontId="71" fillId="46" borderId="24" applyNumberFormat="0" applyProtection="0">
      <alignment horizontal="left" vertical="center" indent="1"/>
    </xf>
    <xf numFmtId="0" fontId="70" fillId="51" borderId="24" applyNumberFormat="0" applyProtection="0">
      <alignment horizontal="right" vertical="center"/>
    </xf>
    <xf numFmtId="0" fontId="71" fillId="51" borderId="24" applyNumberFormat="0" applyProtection="0">
      <alignment horizontal="right" vertical="center"/>
    </xf>
    <xf numFmtId="0" fontId="72" fillId="51" borderId="24" applyNumberFormat="0" applyProtection="0">
      <alignment horizontal="right" vertical="center"/>
    </xf>
    <xf numFmtId="0" fontId="73" fillId="51" borderId="24" applyNumberFormat="0" applyProtection="0">
      <alignment horizontal="right" vertical="center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8" fillId="0" borderId="0"/>
    <xf numFmtId="0" fontId="79" fillId="51" borderId="24" applyNumberFormat="0" applyProtection="0">
      <alignment horizontal="right" vertical="center"/>
    </xf>
    <xf numFmtId="0" fontId="80" fillId="51" borderId="24" applyNumberFormat="0" applyProtection="0">
      <alignment horizontal="right" vertical="center"/>
    </xf>
    <xf numFmtId="0" fontId="12" fillId="0" borderId="0"/>
    <xf numFmtId="0" fontId="13" fillId="0" borderId="0"/>
    <xf numFmtId="167" fontId="81" fillId="54" borderId="0">
      <alignment horizontal="right" vertical="top"/>
    </xf>
    <xf numFmtId="38" fontId="81" fillId="54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6" applyNumberFormat="0" applyFill="0" applyAlignment="0" applyProtection="0"/>
    <xf numFmtId="0" fontId="86" fillId="0" borderId="0" applyNumberFormat="0" applyFill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0" borderId="0"/>
    <xf numFmtId="0" fontId="20" fillId="43" borderId="0" applyNumberFormat="0" applyBorder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Protection="0"/>
    <xf numFmtId="0" fontId="21" fillId="58" borderId="0" applyNumberFormat="0" applyBorder="0" applyProtection="0"/>
    <xf numFmtId="0" fontId="20" fillId="43" borderId="0" applyNumberFormat="0" applyBorder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72" fontId="18" fillId="0" borderId="16">
      <protection locked="0"/>
    </xf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18" fillId="0" borderId="0"/>
    <xf numFmtId="0" fontId="55" fillId="16" borderId="17" applyNumberForma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87" fillId="23" borderId="27" applyNumberForma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Protection="0"/>
    <xf numFmtId="0" fontId="55" fillId="17" borderId="17" applyNumberFormat="0" applyAlignment="0" applyProtection="0"/>
    <xf numFmtId="0" fontId="87" fillId="23" borderId="27" applyNumberFormat="0" applyProtection="0"/>
    <xf numFmtId="0" fontId="55" fillId="17" borderId="17" applyNumberFormat="0" applyAlignment="0" applyProtection="0"/>
    <xf numFmtId="0" fontId="55" fillId="17" borderId="17" applyNumberForma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7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8" fillId="0" borderId="0"/>
    <xf numFmtId="0" fontId="8" fillId="0" borderId="0"/>
    <xf numFmtId="0" fontId="88" fillId="59" borderId="2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9" borderId="28" applyNumberFormat="0" applyProtection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8" fillId="0" borderId="0"/>
    <xf numFmtId="0" fontId="8" fillId="0" borderId="0"/>
    <xf numFmtId="0" fontId="89" fillId="59" borderId="2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9" borderId="27" applyNumberFormat="0" applyProtection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29" applyNumberFormat="0" applyProtection="0"/>
    <xf numFmtId="0" fontId="47" fillId="0" borderId="19" applyNumberFormat="0" applyFill="0" applyAlignment="0" applyProtection="0"/>
    <xf numFmtId="0" fontId="8" fillId="0" borderId="0"/>
    <xf numFmtId="0" fontId="47" fillId="0" borderId="19" applyNumberFormat="0" applyFill="0" applyAlignment="0" applyProtection="0"/>
    <xf numFmtId="0" fontId="8" fillId="0" borderId="0"/>
    <xf numFmtId="0" fontId="94" fillId="0" borderId="30" applyNumberForma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31" applyNumberFormat="0" applyProtection="0"/>
    <xf numFmtId="0" fontId="48" fillId="0" borderId="20" applyNumberFormat="0" applyFill="0" applyAlignment="0" applyProtection="0"/>
    <xf numFmtId="0" fontId="8" fillId="0" borderId="0"/>
    <xf numFmtId="0" fontId="48" fillId="0" borderId="20" applyNumberFormat="0" applyFill="0" applyAlignment="0" applyProtection="0"/>
    <xf numFmtId="0" fontId="8" fillId="0" borderId="0"/>
    <xf numFmtId="0" fontId="95" fillId="0" borderId="32" applyNumberForma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33" applyNumberFormat="0" applyProtection="0"/>
    <xf numFmtId="0" fontId="49" fillId="0" borderId="21" applyNumberFormat="0" applyFill="0" applyAlignment="0" applyProtection="0"/>
    <xf numFmtId="0" fontId="8" fillId="0" borderId="0"/>
    <xf numFmtId="0" fontId="49" fillId="0" borderId="21" applyNumberFormat="0" applyFill="0" applyAlignment="0" applyProtection="0"/>
    <xf numFmtId="0" fontId="8" fillId="0" borderId="0"/>
    <xf numFmtId="0" fontId="96" fillId="0" borderId="34" applyNumberForma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4" borderId="1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5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6" applyNumberForma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102" fillId="0" borderId="35" applyNumberFormat="0" applyProtection="0"/>
    <xf numFmtId="0" fontId="8" fillId="0" borderId="0"/>
    <xf numFmtId="0" fontId="102" fillId="0" borderId="35" applyNumberForma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8" fillId="0" borderId="0"/>
    <xf numFmtId="0" fontId="103" fillId="60" borderId="36" applyNumberFormat="0" applyProtection="0"/>
    <xf numFmtId="0" fontId="8" fillId="0" borderId="0"/>
    <xf numFmtId="0" fontId="103" fillId="60" borderId="36" applyNumberForma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9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8" fillId="0" borderId="0"/>
    <xf numFmtId="0" fontId="108" fillId="61" borderId="0" applyNumberFormat="0" applyBorder="0" applyProtection="0"/>
    <xf numFmtId="0" fontId="8" fillId="0" borderId="0"/>
    <xf numFmtId="0" fontId="108" fillId="61" borderId="0" applyNumberFormat="0" applyBorder="0" applyProtection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8" fillId="0" borderId="0"/>
    <xf numFmtId="0" fontId="121" fillId="19" borderId="0" applyNumberFormat="0" applyBorder="0" applyProtection="0"/>
    <xf numFmtId="0" fontId="8" fillId="0" borderId="0"/>
    <xf numFmtId="0" fontId="121" fillId="19" borderId="0" applyNumberFormat="0" applyBorder="0" applyProtection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5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6" borderId="23" applyNumberFormat="0" applyProtection="0"/>
    <xf numFmtId="0" fontId="112" fillId="62" borderId="37" applyNumberFormat="0" applyProtection="0"/>
    <xf numFmtId="0" fontId="8" fillId="0" borderId="0"/>
    <xf numFmtId="0" fontId="112" fillId="62" borderId="37" applyNumberForma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22" applyNumberForma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124" fillId="0" borderId="38" applyNumberFormat="0" applyProtection="0"/>
    <xf numFmtId="0" fontId="8" fillId="0" borderId="0"/>
    <xf numFmtId="0" fontId="124" fillId="0" borderId="38" applyNumberForma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9" borderId="0" applyBorder="0">
      <alignment horizontal="right"/>
    </xf>
    <xf numFmtId="4" fontId="100" fillId="9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9" borderId="0" applyBorder="0">
      <alignment horizontal="right"/>
    </xf>
    <xf numFmtId="4" fontId="100" fillId="1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9" borderId="0" applyBorder="0">
      <alignment horizontal="right"/>
    </xf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127" fillId="20" borderId="0" applyNumberFormat="0" applyBorder="0" applyProtection="0"/>
    <xf numFmtId="0" fontId="8" fillId="0" borderId="0"/>
    <xf numFmtId="0" fontId="127" fillId="20" borderId="0" applyNumberFormat="0" applyBorder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Border="1" applyAlignme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3" fontId="3" fillId="4" borderId="6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6" xfId="0" applyNumberFormat="1" applyFont="1" applyBorder="1" applyAlignment="1">
      <alignment vertical="center"/>
    </xf>
    <xf numFmtId="3" fontId="3" fillId="5" borderId="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3" fontId="3" fillId="6" borderId="6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3" fontId="3" fillId="4" borderId="1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4" borderId="0" xfId="0" applyNumberFormat="1" applyFont="1" applyFill="1" applyAlignment="1">
      <alignment vertical="center"/>
    </xf>
    <xf numFmtId="3" fontId="9" fillId="4" borderId="0" xfId="1" applyNumberFormat="1" applyFont="1" applyFill="1" applyAlignment="1">
      <alignment vertical="center"/>
    </xf>
    <xf numFmtId="0" fontId="3" fillId="0" borderId="6" xfId="0" applyFont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3" fontId="10" fillId="4" borderId="7" xfId="0" applyNumberFormat="1" applyFont="1" applyFill="1" applyBorder="1" applyAlignment="1">
      <alignment vertical="center"/>
    </xf>
    <xf numFmtId="3" fontId="10" fillId="4" borderId="7" xfId="0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vertical="center"/>
    </xf>
    <xf numFmtId="3" fontId="10" fillId="4" borderId="12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wrapText="1"/>
    </xf>
    <xf numFmtId="3" fontId="3" fillId="4" borderId="8" xfId="0" applyNumberFormat="1" applyFont="1" applyFill="1" applyBorder="1"/>
    <xf numFmtId="3" fontId="3" fillId="4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3" fontId="3" fillId="0" borderId="8" xfId="0" applyNumberFormat="1" applyFont="1" applyFill="1" applyBorder="1"/>
    <xf numFmtId="3" fontId="3" fillId="0" borderId="8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3" fontId="3" fillId="0" borderId="1" xfId="0" applyNumberFormat="1" applyFont="1" applyFill="1" applyBorder="1"/>
    <xf numFmtId="0" fontId="5" fillId="0" borderId="4" xfId="0" applyFont="1" applyFill="1" applyBorder="1" applyAlignment="1">
      <alignment horizontal="center"/>
    </xf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3" fontId="3" fillId="4" borderId="4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wrapText="1"/>
    </xf>
    <xf numFmtId="3" fontId="3" fillId="0" borderId="6" xfId="0" applyNumberFormat="1" applyFont="1" applyFill="1" applyBorder="1"/>
    <xf numFmtId="0" fontId="11" fillId="0" borderId="13" xfId="0" applyFont="1" applyBorder="1"/>
    <xf numFmtId="3" fontId="6" fillId="0" borderId="14" xfId="0" applyNumberFormat="1" applyFont="1" applyFill="1" applyBorder="1"/>
    <xf numFmtId="3" fontId="6" fillId="0" borderId="8" xfId="0" applyNumberFormat="1" applyFont="1" applyFill="1" applyBorder="1"/>
    <xf numFmtId="3" fontId="6" fillId="0" borderId="8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3" fontId="9" fillId="4" borderId="6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P9" sqref="P9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208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" t="s">
        <v>10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42078</v>
      </c>
      <c r="F7" s="13">
        <v>0</v>
      </c>
      <c r="G7" s="13">
        <v>42078</v>
      </c>
      <c r="H7" s="14" t="s">
        <v>211</v>
      </c>
      <c r="I7" s="14" t="s">
        <v>211</v>
      </c>
      <c r="J7" s="14">
        <v>65.039919354838702</v>
      </c>
      <c r="K7" s="14" t="s">
        <v>211</v>
      </c>
      <c r="L7" s="14">
        <v>65.039919354838702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42078</v>
      </c>
      <c r="F8" s="18">
        <v>0</v>
      </c>
      <c r="G8" s="18">
        <v>42078</v>
      </c>
      <c r="H8" s="18" t="s">
        <v>211</v>
      </c>
      <c r="I8" s="18"/>
      <c r="J8" s="18">
        <v>65.039919354838702</v>
      </c>
      <c r="K8" s="18" t="s">
        <v>211</v>
      </c>
      <c r="L8" s="18">
        <v>65.039919354838702</v>
      </c>
    </row>
    <row r="9" spans="1:13" s="15" customFormat="1">
      <c r="A9" s="11">
        <v>2</v>
      </c>
      <c r="B9" s="12" t="s">
        <v>11</v>
      </c>
      <c r="C9" s="13">
        <v>464918</v>
      </c>
      <c r="D9" s="13">
        <v>175501</v>
      </c>
      <c r="E9" s="13">
        <v>1648763</v>
      </c>
      <c r="F9" s="13">
        <v>451083</v>
      </c>
      <c r="G9" s="13">
        <v>2740265</v>
      </c>
      <c r="H9" s="14">
        <v>718.62325268817199</v>
      </c>
      <c r="I9" s="14">
        <v>271.27170698924726</v>
      </c>
      <c r="J9" s="14">
        <v>2548.4911962365586</v>
      </c>
      <c r="K9" s="14">
        <v>697.23850806451605</v>
      </c>
      <c r="L9" s="14">
        <v>4235.624663978494</v>
      </c>
    </row>
    <row r="10" spans="1:13" s="15" customFormat="1">
      <c r="A10" s="16"/>
      <c r="B10" s="17" t="s">
        <v>13</v>
      </c>
      <c r="C10" s="18">
        <v>464918</v>
      </c>
      <c r="D10" s="18">
        <v>175501</v>
      </c>
      <c r="E10" s="18">
        <v>1648763</v>
      </c>
      <c r="F10" s="18">
        <v>451083</v>
      </c>
      <c r="G10" s="18">
        <v>2740265</v>
      </c>
      <c r="H10" s="18">
        <v>718.62325268817199</v>
      </c>
      <c r="I10" s="18"/>
      <c r="J10" s="18">
        <v>2548.4911962365586</v>
      </c>
      <c r="K10" s="18">
        <v>697.23850806451605</v>
      </c>
      <c r="L10" s="18">
        <v>4235.624663978494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445987</v>
      </c>
      <c r="F11" s="21">
        <v>814780</v>
      </c>
      <c r="G11" s="21">
        <v>1260767</v>
      </c>
      <c r="H11" s="22" t="s">
        <v>211</v>
      </c>
      <c r="I11" s="22" t="s">
        <v>211</v>
      </c>
      <c r="J11" s="22">
        <v>689.36162634408606</v>
      </c>
      <c r="K11" s="22">
        <v>1259.4045698924731</v>
      </c>
      <c r="L11" s="22">
        <v>1948.7661962365592</v>
      </c>
    </row>
    <row r="12" spans="1:13" s="15" customFormat="1">
      <c r="A12" s="17"/>
      <c r="B12" s="17" t="s">
        <v>16</v>
      </c>
      <c r="C12" s="18"/>
      <c r="D12" s="18"/>
      <c r="E12" s="18">
        <v>24529.285</v>
      </c>
      <c r="F12" s="18">
        <v>407390</v>
      </c>
      <c r="G12" s="18">
        <v>431919.28499999997</v>
      </c>
      <c r="H12" s="18"/>
      <c r="I12" s="18"/>
      <c r="J12" s="18">
        <v>37.914889448924725</v>
      </c>
      <c r="K12" s="18">
        <v>629.70228494623655</v>
      </c>
      <c r="L12" s="18">
        <v>667.61717439516133</v>
      </c>
    </row>
    <row r="13" spans="1:13" s="15" customFormat="1">
      <c r="A13" s="17"/>
      <c r="B13" s="17" t="s">
        <v>18</v>
      </c>
      <c r="C13" s="18"/>
      <c r="D13" s="18"/>
      <c r="E13" s="18">
        <v>258672.46</v>
      </c>
      <c r="F13" s="18">
        <v>399242.2</v>
      </c>
      <c r="G13" s="18">
        <v>657914.66</v>
      </c>
      <c r="H13" s="18"/>
      <c r="I13" s="18"/>
      <c r="J13" s="18">
        <v>399.82974327956987</v>
      </c>
      <c r="K13" s="18">
        <v>617.10823924731176</v>
      </c>
      <c r="L13" s="18">
        <v>1016.9379825268816</v>
      </c>
    </row>
    <row r="14" spans="1:13" s="15" customFormat="1">
      <c r="A14" s="17"/>
      <c r="B14" s="17" t="s">
        <v>20</v>
      </c>
      <c r="C14" s="18"/>
      <c r="D14" s="18"/>
      <c r="E14" s="18">
        <v>49058.57</v>
      </c>
      <c r="F14" s="18">
        <v>8147.8</v>
      </c>
      <c r="G14" s="18">
        <v>57206.37</v>
      </c>
      <c r="H14" s="18"/>
      <c r="I14" s="18"/>
      <c r="J14" s="18">
        <v>75.829778897849451</v>
      </c>
      <c r="K14" s="18">
        <v>12.594045698924731</v>
      </c>
      <c r="L14" s="18">
        <v>88.423824596774182</v>
      </c>
    </row>
    <row r="15" spans="1:13" s="15" customFormat="1">
      <c r="A15" s="23"/>
      <c r="B15" s="23" t="s">
        <v>22</v>
      </c>
      <c r="C15" s="18"/>
      <c r="D15" s="18"/>
      <c r="E15" s="18">
        <v>113726.685</v>
      </c>
      <c r="F15" s="18"/>
      <c r="G15" s="18">
        <v>113726.685</v>
      </c>
      <c r="H15" s="18"/>
      <c r="I15" s="18"/>
      <c r="J15" s="18">
        <v>175.78721471774193</v>
      </c>
      <c r="K15" s="18"/>
      <c r="L15" s="18">
        <v>175.78721471774193</v>
      </c>
    </row>
    <row r="16" spans="1:13" s="15" customFormat="1">
      <c r="A16" s="24">
        <v>4</v>
      </c>
      <c r="B16" s="25" t="s">
        <v>14</v>
      </c>
      <c r="C16" s="26">
        <v>5549</v>
      </c>
      <c r="D16" s="26">
        <v>0</v>
      </c>
      <c r="E16" s="26">
        <v>1234505</v>
      </c>
      <c r="F16" s="26">
        <v>1375658</v>
      </c>
      <c r="G16" s="26">
        <v>2615712</v>
      </c>
      <c r="H16" s="27">
        <v>8.5770833333333325</v>
      </c>
      <c r="I16" s="27" t="s">
        <v>211</v>
      </c>
      <c r="J16" s="27">
        <v>1908.1730510752689</v>
      </c>
      <c r="K16" s="27">
        <v>2126.3530913978493</v>
      </c>
      <c r="L16" s="27">
        <v>4043.1032258064515</v>
      </c>
    </row>
    <row r="17" spans="1:12" s="15" customFormat="1">
      <c r="A17" s="17"/>
      <c r="B17" s="17" t="s">
        <v>25</v>
      </c>
      <c r="C17" s="18"/>
      <c r="D17" s="18"/>
      <c r="E17" s="18">
        <v>1234505</v>
      </c>
      <c r="F17" s="18">
        <v>1375658</v>
      </c>
      <c r="G17" s="18">
        <v>2610163</v>
      </c>
      <c r="H17" s="18"/>
      <c r="I17" s="18"/>
      <c r="J17" s="18">
        <v>1908.1730510752689</v>
      </c>
      <c r="K17" s="18">
        <v>2126.3530913978493</v>
      </c>
      <c r="L17" s="18">
        <v>4034.5261424731179</v>
      </c>
    </row>
    <row r="18" spans="1:12" s="15" customFormat="1">
      <c r="A18" s="24">
        <v>5</v>
      </c>
      <c r="B18" s="25" t="s">
        <v>15</v>
      </c>
      <c r="C18" s="26">
        <v>656543.99999999988</v>
      </c>
      <c r="D18" s="26">
        <v>19450</v>
      </c>
      <c r="E18" s="26">
        <v>2425048</v>
      </c>
      <c r="F18" s="26">
        <v>623241</v>
      </c>
      <c r="G18" s="26">
        <v>3724283</v>
      </c>
      <c r="H18" s="27">
        <v>1014.8193548387094</v>
      </c>
      <c r="I18" s="27">
        <v>30.063844086021501</v>
      </c>
      <c r="J18" s="27">
        <v>3748.3940860215052</v>
      </c>
      <c r="K18" s="27">
        <v>963.3429435483871</v>
      </c>
      <c r="L18" s="27">
        <v>5756.620228494623</v>
      </c>
    </row>
    <row r="19" spans="1:12" s="15" customFormat="1">
      <c r="A19" s="17"/>
      <c r="B19" s="17" t="s">
        <v>28</v>
      </c>
      <c r="C19" s="18">
        <v>656543.99999999988</v>
      </c>
      <c r="D19" s="18">
        <v>19450</v>
      </c>
      <c r="E19" s="18">
        <v>1372467</v>
      </c>
      <c r="F19" s="18">
        <v>134513</v>
      </c>
      <c r="G19" s="18">
        <v>2182974</v>
      </c>
      <c r="H19" s="18">
        <v>1014.8193548387094</v>
      </c>
      <c r="I19" s="18"/>
      <c r="J19" s="18">
        <v>2121.420766129032</v>
      </c>
      <c r="K19" s="18">
        <v>207.91659946236558</v>
      </c>
      <c r="L19" s="18">
        <v>3344.1567204301068</v>
      </c>
    </row>
    <row r="20" spans="1:12" s="15" customFormat="1">
      <c r="A20" s="17"/>
      <c r="B20" s="17" t="s">
        <v>30</v>
      </c>
      <c r="C20" s="18"/>
      <c r="D20" s="18"/>
      <c r="E20" s="18">
        <v>1052581</v>
      </c>
      <c r="F20" s="18">
        <v>488728</v>
      </c>
      <c r="G20" s="18">
        <v>1541309</v>
      </c>
      <c r="H20" s="18"/>
      <c r="I20" s="18"/>
      <c r="J20" s="18">
        <v>1626.973319892473</v>
      </c>
      <c r="K20" s="18">
        <v>755.42634408602146</v>
      </c>
      <c r="L20" s="18">
        <v>2382.3996639784946</v>
      </c>
    </row>
    <row r="21" spans="1:12" s="15" customFormat="1">
      <c r="A21" s="24">
        <v>6</v>
      </c>
      <c r="B21" s="25" t="s">
        <v>17</v>
      </c>
      <c r="C21" s="26">
        <v>284321</v>
      </c>
      <c r="D21" s="26">
        <v>110781</v>
      </c>
      <c r="E21" s="26">
        <v>4318150</v>
      </c>
      <c r="F21" s="26">
        <v>2099499</v>
      </c>
      <c r="G21" s="26">
        <v>6812751</v>
      </c>
      <c r="H21" s="27">
        <v>439.47466397849456</v>
      </c>
      <c r="I21" s="27">
        <v>171.23407258064515</v>
      </c>
      <c r="J21" s="27">
        <v>6674.5598118279559</v>
      </c>
      <c r="K21" s="27">
        <v>3245.1933467741933</v>
      </c>
      <c r="L21" s="27">
        <v>10530.461895161288</v>
      </c>
    </row>
    <row r="22" spans="1:12" s="15" customFormat="1">
      <c r="A22" s="17"/>
      <c r="B22" s="17" t="s">
        <v>33</v>
      </c>
      <c r="C22" s="18">
        <v>284321</v>
      </c>
      <c r="D22" s="18">
        <v>110781</v>
      </c>
      <c r="E22" s="18">
        <v>1381807</v>
      </c>
      <c r="F22" s="18">
        <v>125970</v>
      </c>
      <c r="G22" s="18">
        <v>1902879</v>
      </c>
      <c r="H22" s="18">
        <v>439.47466397849456</v>
      </c>
      <c r="I22" s="18">
        <v>171.23407258064515</v>
      </c>
      <c r="J22" s="18">
        <v>2135.8575940860214</v>
      </c>
      <c r="K22" s="18">
        <v>194.71169354838707</v>
      </c>
      <c r="L22" s="18">
        <v>2941.2780241935479</v>
      </c>
    </row>
    <row r="23" spans="1:12" s="15" customFormat="1">
      <c r="A23" s="17"/>
      <c r="B23" s="17" t="s">
        <v>35</v>
      </c>
      <c r="C23" s="18"/>
      <c r="D23" s="18"/>
      <c r="E23" s="18">
        <v>1252264</v>
      </c>
      <c r="F23" s="18">
        <v>1091739</v>
      </c>
      <c r="G23" s="18">
        <v>2344003</v>
      </c>
      <c r="H23" s="18"/>
      <c r="I23" s="18"/>
      <c r="J23" s="18">
        <v>1935.6231182795698</v>
      </c>
      <c r="K23" s="18">
        <v>1687.4997983870967</v>
      </c>
      <c r="L23" s="18">
        <v>3623.1229166666662</v>
      </c>
    </row>
    <row r="24" spans="1:12" s="15" customFormat="1">
      <c r="A24" s="17"/>
      <c r="B24" s="17" t="s">
        <v>37</v>
      </c>
      <c r="C24" s="18"/>
      <c r="D24" s="18"/>
      <c r="E24" s="18">
        <v>1424990</v>
      </c>
      <c r="F24" s="18">
        <v>566865</v>
      </c>
      <c r="G24" s="18">
        <v>1991855</v>
      </c>
      <c r="H24" s="18"/>
      <c r="I24" s="18"/>
      <c r="J24" s="18">
        <v>2202.6055107526881</v>
      </c>
      <c r="K24" s="18">
        <v>876.20262096774184</v>
      </c>
      <c r="L24" s="18">
        <v>3078.8081317204301</v>
      </c>
    </row>
    <row r="25" spans="1:12" s="15" customFormat="1">
      <c r="A25" s="17"/>
      <c r="B25" s="17" t="s">
        <v>39</v>
      </c>
      <c r="C25" s="18"/>
      <c r="D25" s="18"/>
      <c r="E25" s="18">
        <v>259089</v>
      </c>
      <c r="F25" s="18">
        <v>314925</v>
      </c>
      <c r="G25" s="18">
        <v>574014</v>
      </c>
      <c r="H25" s="18"/>
      <c r="I25" s="18"/>
      <c r="J25" s="18">
        <v>400.47358870967741</v>
      </c>
      <c r="K25" s="18">
        <v>486.77923387096774</v>
      </c>
      <c r="L25" s="18">
        <v>887.25282258064522</v>
      </c>
    </row>
    <row r="26" spans="1:12" s="15" customFormat="1" ht="15.75" customHeight="1">
      <c r="A26" s="24">
        <v>7</v>
      </c>
      <c r="B26" s="25" t="s">
        <v>19</v>
      </c>
      <c r="C26" s="26">
        <v>11039</v>
      </c>
      <c r="D26" s="26">
        <v>0</v>
      </c>
      <c r="E26" s="26">
        <v>1133869</v>
      </c>
      <c r="F26" s="26">
        <v>1099691</v>
      </c>
      <c r="G26" s="26">
        <v>2244599</v>
      </c>
      <c r="H26" s="27">
        <v>17.062970430107526</v>
      </c>
      <c r="I26" s="27" t="s">
        <v>211</v>
      </c>
      <c r="J26" s="27">
        <v>1752.6200940860215</v>
      </c>
      <c r="K26" s="27">
        <v>1699.791196236559</v>
      </c>
      <c r="L26" s="27">
        <v>3469.4742607526878</v>
      </c>
    </row>
    <row r="27" spans="1:12" s="15" customFormat="1">
      <c r="A27" s="17"/>
      <c r="B27" s="17" t="s">
        <v>42</v>
      </c>
      <c r="C27" s="18">
        <v>11039</v>
      </c>
      <c r="D27" s="18"/>
      <c r="E27" s="18">
        <v>53291.843000000001</v>
      </c>
      <c r="F27" s="18">
        <v>76978.37000000001</v>
      </c>
      <c r="G27" s="18">
        <v>141309.21300000002</v>
      </c>
      <c r="H27" s="18">
        <v>17.062970430107526</v>
      </c>
      <c r="I27" s="18"/>
      <c r="J27" s="18">
        <v>82.373144422043012</v>
      </c>
      <c r="K27" s="18">
        <v>118.98538373655916</v>
      </c>
      <c r="L27" s="18">
        <v>218.42149858870971</v>
      </c>
    </row>
    <row r="28" spans="1:12" s="15" customFormat="1">
      <c r="A28" s="17"/>
      <c r="B28" s="17" t="s">
        <v>44</v>
      </c>
      <c r="C28" s="18"/>
      <c r="D28" s="18"/>
      <c r="E28" s="18">
        <v>382113.853</v>
      </c>
      <c r="F28" s="18">
        <v>294717.18800000002</v>
      </c>
      <c r="G28" s="18">
        <v>676831.04099999997</v>
      </c>
      <c r="H28" s="18"/>
      <c r="I28" s="18"/>
      <c r="J28" s="18">
        <v>590.63297170698922</v>
      </c>
      <c r="K28" s="18">
        <v>455.54404059139785</v>
      </c>
      <c r="L28" s="18">
        <v>1046.1770122983871</v>
      </c>
    </row>
    <row r="29" spans="1:12" s="15" customFormat="1">
      <c r="A29" s="17"/>
      <c r="B29" s="17" t="s">
        <v>46</v>
      </c>
      <c r="C29" s="18"/>
      <c r="D29" s="18"/>
      <c r="E29" s="18">
        <v>63496.664000000004</v>
      </c>
      <c r="F29" s="18">
        <v>37389.494000000006</v>
      </c>
      <c r="G29" s="18">
        <v>100886.15800000001</v>
      </c>
      <c r="H29" s="18"/>
      <c r="I29" s="18"/>
      <c r="J29" s="18">
        <v>98.146725268817207</v>
      </c>
      <c r="K29" s="18">
        <v>57.792900672043018</v>
      </c>
      <c r="L29" s="18">
        <v>155.93962594086022</v>
      </c>
    </row>
    <row r="30" spans="1:12" s="15" customFormat="1">
      <c r="A30" s="17"/>
      <c r="B30" s="17" t="s">
        <v>48</v>
      </c>
      <c r="C30" s="18"/>
      <c r="D30" s="18"/>
      <c r="E30" s="18">
        <v>19275.773000000001</v>
      </c>
      <c r="F30" s="18">
        <v>26392.583999999999</v>
      </c>
      <c r="G30" s="18">
        <v>45668.357000000004</v>
      </c>
      <c r="H30" s="18"/>
      <c r="I30" s="18"/>
      <c r="J30" s="18">
        <v>29.794541599462367</v>
      </c>
      <c r="K30" s="18">
        <v>40.794988709677419</v>
      </c>
      <c r="L30" s="18">
        <v>70.589530309139789</v>
      </c>
    </row>
    <row r="31" spans="1:12" s="15" customFormat="1">
      <c r="A31" s="17"/>
      <c r="B31" s="17" t="s">
        <v>50</v>
      </c>
      <c r="C31" s="18"/>
      <c r="D31" s="18"/>
      <c r="E31" s="18">
        <v>615690.86699999985</v>
      </c>
      <c r="F31" s="18">
        <v>664213.36400000006</v>
      </c>
      <c r="G31" s="18">
        <v>1279904.2309999999</v>
      </c>
      <c r="H31" s="18"/>
      <c r="I31" s="18"/>
      <c r="J31" s="18">
        <v>951.67271108870943</v>
      </c>
      <c r="K31" s="18">
        <v>1026.6738825268817</v>
      </c>
      <c r="L31" s="18">
        <v>1978.3465936155912</v>
      </c>
    </row>
    <row r="32" spans="1:12" s="15" customFormat="1">
      <c r="A32" s="24">
        <v>8</v>
      </c>
      <c r="B32" s="25" t="s">
        <v>21</v>
      </c>
      <c r="C32" s="26">
        <v>721000</v>
      </c>
      <c r="D32" s="26">
        <v>0</v>
      </c>
      <c r="E32" s="26">
        <v>1969527</v>
      </c>
      <c r="F32" s="26">
        <v>1911837</v>
      </c>
      <c r="G32" s="26">
        <v>4602364</v>
      </c>
      <c r="H32" s="27">
        <v>1114.4489247311828</v>
      </c>
      <c r="I32" s="27" t="s">
        <v>211</v>
      </c>
      <c r="J32" s="27">
        <v>3044.295766129032</v>
      </c>
      <c r="K32" s="27">
        <v>2955.1243951612901</v>
      </c>
      <c r="L32" s="27">
        <v>7113.8690860215047</v>
      </c>
    </row>
    <row r="33" spans="1:12" s="15" customFormat="1">
      <c r="A33" s="17"/>
      <c r="B33" s="17" t="s">
        <v>53</v>
      </c>
      <c r="C33" s="18">
        <v>721000</v>
      </c>
      <c r="D33" s="18">
        <v>0</v>
      </c>
      <c r="E33" s="18">
        <v>1969527</v>
      </c>
      <c r="F33" s="18">
        <v>1911837</v>
      </c>
      <c r="G33" s="18">
        <v>4602364</v>
      </c>
      <c r="H33" s="18">
        <v>1114.4489247311828</v>
      </c>
      <c r="I33" s="18"/>
      <c r="J33" s="18">
        <v>3044.295766129032</v>
      </c>
      <c r="K33" s="18">
        <v>2955.1243951612901</v>
      </c>
      <c r="L33" s="18">
        <v>7113.8690860215047</v>
      </c>
    </row>
    <row r="34" spans="1:12" s="15" customFormat="1" ht="14.25" customHeight="1">
      <c r="A34" s="24">
        <v>9</v>
      </c>
      <c r="B34" s="28" t="s">
        <v>23</v>
      </c>
      <c r="C34" s="29">
        <v>0</v>
      </c>
      <c r="D34" s="29">
        <v>0</v>
      </c>
      <c r="E34" s="29">
        <v>1936538</v>
      </c>
      <c r="F34" s="29">
        <v>709105</v>
      </c>
      <c r="G34" s="29">
        <v>2645643</v>
      </c>
      <c r="H34" s="30" t="s">
        <v>211</v>
      </c>
      <c r="I34" s="30" t="s">
        <v>211</v>
      </c>
      <c r="J34" s="30">
        <v>2993.3047043010747</v>
      </c>
      <c r="K34" s="30">
        <v>1096.0628360215053</v>
      </c>
      <c r="L34" s="30">
        <v>4089.3675403225798</v>
      </c>
    </row>
    <row r="35" spans="1:12" s="15" customFormat="1">
      <c r="A35" s="17"/>
      <c r="B35" s="17" t="s">
        <v>56</v>
      </c>
      <c r="C35" s="18"/>
      <c r="D35" s="18"/>
      <c r="E35" s="18">
        <v>1936538</v>
      </c>
      <c r="F35" s="18">
        <v>709105</v>
      </c>
      <c r="G35" s="18">
        <v>2645643</v>
      </c>
      <c r="H35" s="18"/>
      <c r="I35" s="18"/>
      <c r="J35" s="18">
        <v>2993.3047043010747</v>
      </c>
      <c r="K35" s="18">
        <v>1096.0628360215053</v>
      </c>
      <c r="L35" s="18">
        <v>4089.3675403225798</v>
      </c>
    </row>
    <row r="36" spans="1:12" s="15" customFormat="1">
      <c r="A36" s="24">
        <v>10</v>
      </c>
      <c r="B36" s="25" t="s">
        <v>24</v>
      </c>
      <c r="C36" s="26">
        <v>1700150</v>
      </c>
      <c r="D36" s="26">
        <v>503016</v>
      </c>
      <c r="E36" s="26">
        <v>1989365</v>
      </c>
      <c r="F36" s="26">
        <v>1089500</v>
      </c>
      <c r="G36" s="26">
        <v>5282031</v>
      </c>
      <c r="H36" s="27">
        <v>2627.9200268817203</v>
      </c>
      <c r="I36" s="27">
        <v>777.51129032258063</v>
      </c>
      <c r="J36" s="27">
        <v>3074.9593413978496</v>
      </c>
      <c r="K36" s="27">
        <v>1684.0389784946237</v>
      </c>
      <c r="L36" s="27">
        <v>8164.429637096775</v>
      </c>
    </row>
    <row r="37" spans="1:12" s="15" customFormat="1">
      <c r="A37" s="17"/>
      <c r="B37" s="17" t="s">
        <v>59</v>
      </c>
      <c r="C37" s="18">
        <v>1700150</v>
      </c>
      <c r="D37" s="18">
        <v>503016</v>
      </c>
      <c r="E37" s="18">
        <v>1989365</v>
      </c>
      <c r="F37" s="18">
        <v>1089500</v>
      </c>
      <c r="G37" s="18">
        <v>5282031</v>
      </c>
      <c r="H37" s="18"/>
      <c r="I37" s="18"/>
      <c r="J37" s="18">
        <v>3074.9593413978496</v>
      </c>
      <c r="K37" s="18">
        <v>1684.0389784946237</v>
      </c>
      <c r="L37" s="18">
        <v>4758.9983198924729</v>
      </c>
    </row>
    <row r="38" spans="1:12" s="15" customFormat="1">
      <c r="A38" s="17"/>
      <c r="B38" s="17" t="s">
        <v>61</v>
      </c>
      <c r="C38" s="18"/>
      <c r="D38" s="18"/>
      <c r="E38" s="18">
        <v>0</v>
      </c>
      <c r="F38" s="18">
        <v>0</v>
      </c>
      <c r="G38" s="18">
        <v>0</v>
      </c>
      <c r="H38" s="18"/>
      <c r="I38" s="18"/>
      <c r="J38" s="31" t="s">
        <v>211</v>
      </c>
      <c r="K38" s="18" t="s">
        <v>211</v>
      </c>
      <c r="L38" s="18">
        <v>0</v>
      </c>
    </row>
    <row r="39" spans="1:12" s="15" customFormat="1">
      <c r="A39" s="17"/>
      <c r="B39" s="17" t="s">
        <v>63</v>
      </c>
      <c r="C39" s="18"/>
      <c r="D39" s="18"/>
      <c r="E39" s="18">
        <v>0</v>
      </c>
      <c r="F39" s="18">
        <v>0</v>
      </c>
      <c r="G39" s="18">
        <v>0</v>
      </c>
      <c r="H39" s="18"/>
      <c r="I39" s="18"/>
      <c r="J39" s="18" t="s">
        <v>211</v>
      </c>
      <c r="K39" s="18" t="s">
        <v>211</v>
      </c>
      <c r="L39" s="18">
        <v>0</v>
      </c>
    </row>
    <row r="40" spans="1:12" s="15" customFormat="1">
      <c r="A40" s="17"/>
      <c r="B40" s="17" t="s">
        <v>65</v>
      </c>
      <c r="C40" s="18"/>
      <c r="D40" s="18"/>
      <c r="E40" s="18">
        <v>0</v>
      </c>
      <c r="F40" s="18">
        <v>0</v>
      </c>
      <c r="G40" s="18">
        <v>0</v>
      </c>
      <c r="H40" s="18"/>
      <c r="I40" s="18"/>
      <c r="J40" s="18" t="s">
        <v>211</v>
      </c>
      <c r="K40" s="18" t="s">
        <v>211</v>
      </c>
      <c r="L40" s="18">
        <v>0</v>
      </c>
    </row>
    <row r="41" spans="1:12" s="15" customFormat="1">
      <c r="A41" s="17"/>
      <c r="B41" s="17" t="s">
        <v>65</v>
      </c>
      <c r="C41" s="18"/>
      <c r="D41" s="18"/>
      <c r="E41" s="18">
        <v>0</v>
      </c>
      <c r="F41" s="18">
        <v>0</v>
      </c>
      <c r="G41" s="18">
        <v>0</v>
      </c>
      <c r="H41" s="18"/>
      <c r="I41" s="18"/>
      <c r="J41" s="18" t="s">
        <v>211</v>
      </c>
      <c r="K41" s="18" t="s">
        <v>211</v>
      </c>
      <c r="L41" s="18">
        <v>0</v>
      </c>
    </row>
    <row r="42" spans="1:12" s="15" customFormat="1">
      <c r="A42" s="17"/>
      <c r="B42" s="17" t="s">
        <v>68</v>
      </c>
      <c r="C42" s="18"/>
      <c r="D42" s="18"/>
      <c r="E42" s="18">
        <v>0</v>
      </c>
      <c r="F42" s="18">
        <v>0</v>
      </c>
      <c r="G42" s="18">
        <v>0</v>
      </c>
      <c r="H42" s="18"/>
      <c r="I42" s="18"/>
      <c r="J42" s="18" t="s">
        <v>211</v>
      </c>
      <c r="K42" s="18" t="s">
        <v>211</v>
      </c>
      <c r="L42" s="18">
        <v>0</v>
      </c>
    </row>
    <row r="43" spans="1:12" s="15" customFormat="1">
      <c r="A43" s="17"/>
      <c r="B43" s="17" t="s">
        <v>70</v>
      </c>
      <c r="C43" s="18"/>
      <c r="D43" s="18"/>
      <c r="E43" s="18">
        <v>0</v>
      </c>
      <c r="F43" s="18">
        <v>0</v>
      </c>
      <c r="G43" s="18">
        <v>0</v>
      </c>
      <c r="H43" s="18"/>
      <c r="I43" s="18"/>
      <c r="J43" s="18" t="s">
        <v>211</v>
      </c>
      <c r="K43" s="18" t="s">
        <v>211</v>
      </c>
      <c r="L43" s="18">
        <v>0</v>
      </c>
    </row>
    <row r="44" spans="1:12" s="15" customFormat="1">
      <c r="A44" s="24">
        <v>11</v>
      </c>
      <c r="B44" s="25" t="s">
        <v>26</v>
      </c>
      <c r="C44" s="26">
        <v>9913</v>
      </c>
      <c r="D44" s="26">
        <v>10871</v>
      </c>
      <c r="E44" s="26">
        <v>1117952</v>
      </c>
      <c r="F44" s="26">
        <v>1608314</v>
      </c>
      <c r="G44" s="26">
        <v>2747050</v>
      </c>
      <c r="H44" s="27">
        <v>15.322513440860215</v>
      </c>
      <c r="I44" s="27">
        <v>16.803293010752686</v>
      </c>
      <c r="J44" s="27">
        <v>1728.017204301075</v>
      </c>
      <c r="K44" s="27">
        <v>2485.9692204301073</v>
      </c>
      <c r="L44" s="27">
        <v>4246.1122311827949</v>
      </c>
    </row>
    <row r="45" spans="1:12" s="15" customFormat="1">
      <c r="A45" s="17"/>
      <c r="B45" s="17" t="s">
        <v>73</v>
      </c>
      <c r="C45" s="18">
        <v>9913</v>
      </c>
      <c r="D45" s="18">
        <v>10871</v>
      </c>
      <c r="E45" s="18">
        <v>1117952</v>
      </c>
      <c r="F45" s="18">
        <v>1608314</v>
      </c>
      <c r="G45" s="18">
        <v>2747050</v>
      </c>
      <c r="H45" s="18"/>
      <c r="I45" s="18">
        <v>16.803293010752686</v>
      </c>
      <c r="J45" s="18">
        <v>1728.017204301075</v>
      </c>
      <c r="K45" s="18">
        <v>2485.9692204301073</v>
      </c>
      <c r="L45" s="18">
        <v>4230.7897177419345</v>
      </c>
    </row>
    <row r="46" spans="1:12" s="15" customFormat="1">
      <c r="A46" s="24">
        <v>12</v>
      </c>
      <c r="B46" s="25" t="s">
        <v>27</v>
      </c>
      <c r="C46" s="26">
        <v>5788137</v>
      </c>
      <c r="D46" s="26">
        <v>1340424</v>
      </c>
      <c r="E46" s="26">
        <v>20060775</v>
      </c>
      <c r="F46" s="26">
        <v>3951404</v>
      </c>
      <c r="G46" s="26">
        <v>31140740</v>
      </c>
      <c r="H46" s="32">
        <v>8946.7171370967735</v>
      </c>
      <c r="I46" s="32">
        <v>2071.8919354838708</v>
      </c>
      <c r="J46" s="27">
        <v>31007.91834677419</v>
      </c>
      <c r="K46" s="27">
        <v>6107.6809139784946</v>
      </c>
      <c r="L46" s="27">
        <v>48134.208333333328</v>
      </c>
    </row>
    <row r="47" spans="1:12" s="33" customFormat="1" ht="16.5" customHeight="1">
      <c r="A47" s="23"/>
      <c r="B47" s="23" t="s">
        <v>76</v>
      </c>
      <c r="C47" s="18">
        <v>5788137</v>
      </c>
      <c r="D47" s="18">
        <v>1340424</v>
      </c>
      <c r="E47" s="18">
        <v>20060775</v>
      </c>
      <c r="F47" s="18">
        <v>3951404</v>
      </c>
      <c r="G47" s="18">
        <v>31140740</v>
      </c>
      <c r="H47" s="18">
        <v>8946.7171370967735</v>
      </c>
      <c r="I47" s="18">
        <v>2071.8919354838708</v>
      </c>
      <c r="J47" s="18">
        <v>31007.91834677419</v>
      </c>
      <c r="K47" s="18">
        <v>6107.6809139784946</v>
      </c>
      <c r="L47" s="18">
        <v>48134.208333333328</v>
      </c>
    </row>
    <row r="48" spans="1:12" s="15" customFormat="1">
      <c r="A48" s="23"/>
      <c r="B48" s="23" t="s">
        <v>78</v>
      </c>
      <c r="C48" s="18"/>
      <c r="D48" s="18"/>
      <c r="E48" s="34"/>
      <c r="F48" s="34"/>
      <c r="G48" s="18">
        <v>0</v>
      </c>
      <c r="H48" s="35"/>
      <c r="I48" s="35"/>
      <c r="J48" s="35"/>
      <c r="K48" s="35"/>
      <c r="L48" s="35">
        <v>0</v>
      </c>
    </row>
    <row r="49" spans="1:12" s="15" customFormat="1">
      <c r="A49" s="24">
        <v>13</v>
      </c>
      <c r="B49" s="25" t="s">
        <v>29</v>
      </c>
      <c r="C49" s="36">
        <v>0</v>
      </c>
      <c r="D49" s="36">
        <v>0</v>
      </c>
      <c r="E49" s="36">
        <v>0</v>
      </c>
      <c r="F49" s="36">
        <v>17061</v>
      </c>
      <c r="G49" s="36">
        <v>17061</v>
      </c>
      <c r="H49" s="37" t="s">
        <v>211</v>
      </c>
      <c r="I49" s="37" t="s">
        <v>211</v>
      </c>
      <c r="J49" s="37" t="s">
        <v>211</v>
      </c>
      <c r="K49" s="37">
        <v>26.371169354838706</v>
      </c>
      <c r="L49" s="37">
        <v>26.371169354838706</v>
      </c>
    </row>
    <row r="50" spans="1:12" s="15" customFormat="1">
      <c r="A50" s="23"/>
      <c r="B50" s="23" t="s">
        <v>81</v>
      </c>
      <c r="C50" s="18"/>
      <c r="D50" s="18"/>
      <c r="E50" s="18"/>
      <c r="F50" s="18">
        <v>17061</v>
      </c>
      <c r="G50" s="18">
        <v>17061</v>
      </c>
      <c r="H50" s="18"/>
      <c r="I50" s="18"/>
      <c r="J50" s="18"/>
      <c r="K50" s="18"/>
      <c r="L50" s="18"/>
    </row>
    <row r="51" spans="1:12" s="15" customFormat="1">
      <c r="A51" s="24">
        <v>14</v>
      </c>
      <c r="B51" s="25" t="s">
        <v>31</v>
      </c>
      <c r="C51" s="26">
        <v>0</v>
      </c>
      <c r="D51" s="26">
        <v>0</v>
      </c>
      <c r="E51" s="26">
        <v>954266</v>
      </c>
      <c r="F51" s="26">
        <v>583449</v>
      </c>
      <c r="G51" s="26">
        <v>1537715</v>
      </c>
      <c r="H51" s="32" t="s">
        <v>211</v>
      </c>
      <c r="I51" s="32" t="s">
        <v>211</v>
      </c>
      <c r="J51" s="27">
        <v>1475.0079301075266</v>
      </c>
      <c r="K51" s="27">
        <v>901.83649193548388</v>
      </c>
      <c r="L51" s="27">
        <v>2376.8444220430106</v>
      </c>
    </row>
    <row r="52" spans="1:12" s="15" customFormat="1">
      <c r="A52" s="23"/>
      <c r="B52" s="23" t="s">
        <v>84</v>
      </c>
      <c r="C52" s="18"/>
      <c r="D52" s="18"/>
      <c r="E52" s="18">
        <v>954266</v>
      </c>
      <c r="F52" s="18">
        <v>583449</v>
      </c>
      <c r="G52" s="18">
        <v>1537715</v>
      </c>
      <c r="H52" s="18"/>
      <c r="I52" s="18"/>
      <c r="J52" s="18">
        <v>1475.0079301075266</v>
      </c>
      <c r="K52" s="18">
        <v>901.83649193548388</v>
      </c>
      <c r="L52" s="18">
        <v>2376.8444220430106</v>
      </c>
    </row>
    <row r="53" spans="1:12" s="15" customFormat="1">
      <c r="A53" s="24">
        <v>15</v>
      </c>
      <c r="B53" s="25" t="s">
        <v>32</v>
      </c>
      <c r="C53" s="26">
        <v>0</v>
      </c>
      <c r="D53" s="26">
        <v>0</v>
      </c>
      <c r="E53" s="26">
        <v>2198204</v>
      </c>
      <c r="F53" s="26">
        <v>515352</v>
      </c>
      <c r="G53" s="26">
        <v>2713556</v>
      </c>
      <c r="H53" s="27" t="s">
        <v>211</v>
      </c>
      <c r="I53" s="27" t="s">
        <v>211</v>
      </c>
      <c r="J53" s="27">
        <v>3397.7615591397848</v>
      </c>
      <c r="K53" s="27">
        <v>796.57903225806444</v>
      </c>
      <c r="L53" s="27">
        <v>4194.3405913978495</v>
      </c>
    </row>
    <row r="54" spans="1:12" s="15" customFormat="1">
      <c r="A54" s="23"/>
      <c r="B54" s="23" t="s">
        <v>87</v>
      </c>
      <c r="C54" s="18"/>
      <c r="D54" s="18"/>
      <c r="E54" s="18">
        <v>879283</v>
      </c>
      <c r="F54" s="18">
        <v>15461</v>
      </c>
      <c r="G54" s="18">
        <v>894744</v>
      </c>
      <c r="H54" s="18"/>
      <c r="I54" s="18"/>
      <c r="J54" s="18">
        <v>1359.1067876344086</v>
      </c>
      <c r="K54" s="18">
        <v>23.898051075268814</v>
      </c>
      <c r="L54" s="18">
        <v>1383.0048387096774</v>
      </c>
    </row>
    <row r="55" spans="1:12" s="15" customFormat="1" ht="14.25" customHeight="1">
      <c r="A55" s="23"/>
      <c r="B55" s="23" t="s">
        <v>89</v>
      </c>
      <c r="C55" s="18"/>
      <c r="D55" s="18"/>
      <c r="E55" s="18">
        <v>219820</v>
      </c>
      <c r="F55" s="18">
        <v>360746</v>
      </c>
      <c r="G55" s="18">
        <v>580566</v>
      </c>
      <c r="H55" s="18"/>
      <c r="I55" s="18"/>
      <c r="J55" s="18">
        <v>340</v>
      </c>
      <c r="K55" s="18">
        <v>557.68098118279568</v>
      </c>
      <c r="L55" s="18">
        <v>897.68098118279568</v>
      </c>
    </row>
    <row r="56" spans="1:12" s="15" customFormat="1">
      <c r="A56" s="23"/>
      <c r="B56" s="23" t="s">
        <v>91</v>
      </c>
      <c r="C56" s="18"/>
      <c r="D56" s="18"/>
      <c r="E56" s="18">
        <v>175856</v>
      </c>
      <c r="F56" s="18">
        <v>139145</v>
      </c>
      <c r="G56" s="18">
        <v>315001</v>
      </c>
      <c r="H56" s="18"/>
      <c r="I56" s="18"/>
      <c r="J56" s="18">
        <v>272</v>
      </c>
      <c r="K56" s="18">
        <v>215</v>
      </c>
      <c r="L56" s="18">
        <v>487</v>
      </c>
    </row>
    <row r="57" spans="1:12" s="15" customFormat="1">
      <c r="A57" s="23"/>
      <c r="B57" s="23" t="s">
        <v>93</v>
      </c>
      <c r="C57" s="18"/>
      <c r="D57" s="18"/>
      <c r="E57" s="18">
        <v>659461</v>
      </c>
      <c r="F57" s="18">
        <v>0</v>
      </c>
      <c r="G57" s="18">
        <v>659461</v>
      </c>
      <c r="H57" s="18"/>
      <c r="I57" s="18"/>
      <c r="J57" s="18">
        <v>1019</v>
      </c>
      <c r="K57" s="18">
        <v>0</v>
      </c>
      <c r="L57" s="18">
        <v>1019</v>
      </c>
    </row>
    <row r="58" spans="1:12" s="15" customFormat="1">
      <c r="A58" s="23"/>
      <c r="B58" s="23" t="s">
        <v>95</v>
      </c>
      <c r="C58" s="18"/>
      <c r="D58" s="18"/>
      <c r="E58" s="18">
        <v>109910</v>
      </c>
      <c r="F58" s="18">
        <v>0</v>
      </c>
      <c r="G58" s="18">
        <v>109910</v>
      </c>
      <c r="H58" s="18"/>
      <c r="I58" s="18"/>
      <c r="J58" s="18">
        <v>170</v>
      </c>
      <c r="K58" s="18">
        <v>0</v>
      </c>
      <c r="L58" s="18">
        <v>170</v>
      </c>
    </row>
    <row r="59" spans="1:12" s="15" customFormat="1">
      <c r="A59" s="23"/>
      <c r="B59" s="23" t="s">
        <v>97</v>
      </c>
      <c r="C59" s="18"/>
      <c r="D59" s="18"/>
      <c r="E59" s="18">
        <v>153874</v>
      </c>
      <c r="F59" s="18">
        <v>0</v>
      </c>
      <c r="G59" s="18">
        <v>153874</v>
      </c>
      <c r="H59" s="18"/>
      <c r="I59" s="18"/>
      <c r="J59" s="18">
        <v>238</v>
      </c>
      <c r="K59" s="18">
        <v>0</v>
      </c>
      <c r="L59" s="18">
        <v>238</v>
      </c>
    </row>
    <row r="60" spans="1:12" s="15" customFormat="1">
      <c r="A60" s="19">
        <v>16</v>
      </c>
      <c r="B60" s="20" t="s">
        <v>34</v>
      </c>
      <c r="C60" s="21">
        <v>0</v>
      </c>
      <c r="D60" s="21">
        <v>0</v>
      </c>
      <c r="E60" s="21">
        <v>160682</v>
      </c>
      <c r="F60" s="21">
        <v>381390</v>
      </c>
      <c r="G60" s="21">
        <v>542072</v>
      </c>
      <c r="H60" s="22" t="s">
        <v>211</v>
      </c>
      <c r="I60" s="22" t="s">
        <v>211</v>
      </c>
      <c r="J60" s="22">
        <v>248.36599462365589</v>
      </c>
      <c r="K60" s="22">
        <v>589.51411290322574</v>
      </c>
      <c r="L60" s="38">
        <v>837.8801075268816</v>
      </c>
    </row>
    <row r="61" spans="1:12" s="15" customFormat="1">
      <c r="A61" s="23"/>
      <c r="B61" s="23" t="s">
        <v>100</v>
      </c>
      <c r="C61" s="18"/>
      <c r="D61" s="18"/>
      <c r="E61" s="18">
        <v>160682</v>
      </c>
      <c r="F61" s="18">
        <v>381390</v>
      </c>
      <c r="G61" s="18">
        <v>542072</v>
      </c>
      <c r="H61" s="18"/>
      <c r="I61" s="18"/>
      <c r="J61" s="18">
        <v>248.36599462365589</v>
      </c>
      <c r="K61" s="18">
        <v>589.51411290322574</v>
      </c>
      <c r="L61" s="18">
        <v>837.8801075268816</v>
      </c>
    </row>
    <row r="62" spans="1:12" s="15" customFormat="1">
      <c r="A62" s="24">
        <v>17</v>
      </c>
      <c r="B62" s="25" t="s">
        <v>36</v>
      </c>
      <c r="C62" s="26">
        <v>0</v>
      </c>
      <c r="D62" s="26">
        <v>0</v>
      </c>
      <c r="E62" s="26">
        <v>786070</v>
      </c>
      <c r="F62" s="26">
        <v>396537</v>
      </c>
      <c r="G62" s="26">
        <v>1182607</v>
      </c>
      <c r="H62" s="27" t="s">
        <v>211</v>
      </c>
      <c r="I62" s="27" t="s">
        <v>211</v>
      </c>
      <c r="J62" s="27">
        <v>1215.0275537634407</v>
      </c>
      <c r="K62" s="27">
        <v>612.92681451612896</v>
      </c>
      <c r="L62" s="27">
        <v>1827.9543682795697</v>
      </c>
    </row>
    <row r="63" spans="1:12" s="15" customFormat="1">
      <c r="A63" s="23"/>
      <c r="B63" s="17" t="s">
        <v>103</v>
      </c>
      <c r="C63" s="18"/>
      <c r="D63" s="18"/>
      <c r="E63" s="18">
        <v>786070</v>
      </c>
      <c r="F63" s="18">
        <v>396537</v>
      </c>
      <c r="G63" s="18">
        <v>1182607</v>
      </c>
      <c r="H63" s="18"/>
      <c r="I63" s="18"/>
      <c r="J63" s="18">
        <v>1215.0275537634407</v>
      </c>
      <c r="K63" s="18">
        <v>612.92681451612896</v>
      </c>
      <c r="L63" s="18">
        <v>1827.9543682795697</v>
      </c>
    </row>
    <row r="64" spans="1:12" s="15" customFormat="1">
      <c r="A64" s="24">
        <v>18</v>
      </c>
      <c r="B64" s="25" t="s">
        <v>38</v>
      </c>
      <c r="C64" s="26">
        <v>0</v>
      </c>
      <c r="D64" s="26">
        <v>0</v>
      </c>
      <c r="E64" s="26">
        <v>636216</v>
      </c>
      <c r="F64" s="26">
        <v>639757</v>
      </c>
      <c r="G64" s="26">
        <v>1275973</v>
      </c>
      <c r="H64" s="27" t="s">
        <v>211</v>
      </c>
      <c r="I64" s="27" t="s">
        <v>211</v>
      </c>
      <c r="J64" s="27">
        <v>983.39838709677406</v>
      </c>
      <c r="K64" s="27">
        <v>988.87170698924717</v>
      </c>
      <c r="L64" s="27">
        <v>1972.2700940860213</v>
      </c>
    </row>
    <row r="65" spans="1:13" s="15" customFormat="1">
      <c r="A65" s="23"/>
      <c r="B65" s="23" t="s">
        <v>106</v>
      </c>
      <c r="C65" s="18"/>
      <c r="D65" s="18"/>
      <c r="E65" s="18">
        <v>636216</v>
      </c>
      <c r="F65" s="18">
        <v>639757</v>
      </c>
      <c r="G65" s="18">
        <v>1275973</v>
      </c>
      <c r="H65" s="18"/>
      <c r="I65" s="18"/>
      <c r="J65" s="18">
        <v>983.39838709677406</v>
      </c>
      <c r="K65" s="18">
        <v>988.87170698924717</v>
      </c>
      <c r="L65" s="18">
        <v>1972.2700940860213</v>
      </c>
    </row>
    <row r="66" spans="1:13" s="15" customFormat="1" ht="15" customHeight="1">
      <c r="A66" s="24">
        <v>19</v>
      </c>
      <c r="B66" s="25" t="s">
        <v>40</v>
      </c>
      <c r="C66" s="26">
        <v>0</v>
      </c>
      <c r="D66" s="26">
        <v>0</v>
      </c>
      <c r="E66" s="26">
        <v>3010126</v>
      </c>
      <c r="F66" s="26">
        <v>2848125</v>
      </c>
      <c r="G66" s="26">
        <v>5858251</v>
      </c>
      <c r="H66" s="27" t="s">
        <v>211</v>
      </c>
      <c r="I66" s="27" t="s">
        <v>211</v>
      </c>
      <c r="J66" s="27">
        <v>4652.7485215053757</v>
      </c>
      <c r="K66" s="27">
        <v>4402.34375</v>
      </c>
      <c r="L66" s="27">
        <v>9055.0922715053748</v>
      </c>
    </row>
    <row r="67" spans="1:13" s="15" customFormat="1">
      <c r="A67" s="39"/>
      <c r="B67" s="39" t="s">
        <v>109</v>
      </c>
      <c r="C67" s="18"/>
      <c r="D67" s="18"/>
      <c r="E67" s="18">
        <v>580352</v>
      </c>
      <c r="F67" s="18">
        <v>549118</v>
      </c>
      <c r="G67" s="31">
        <v>1129470</v>
      </c>
      <c r="H67" s="31"/>
      <c r="I67" s="31"/>
      <c r="J67" s="31">
        <v>897.04946236559124</v>
      </c>
      <c r="K67" s="31">
        <v>848.77110215053756</v>
      </c>
      <c r="L67" s="31">
        <v>1745.8205645161288</v>
      </c>
    </row>
    <row r="68" spans="1:13" s="15" customFormat="1">
      <c r="A68" s="39"/>
      <c r="B68" s="39" t="s">
        <v>111</v>
      </c>
      <c r="C68" s="18"/>
      <c r="D68" s="18"/>
      <c r="E68" s="18">
        <v>1267263</v>
      </c>
      <c r="F68" s="18">
        <v>1199061</v>
      </c>
      <c r="G68" s="31">
        <v>2466324</v>
      </c>
      <c r="H68" s="31"/>
      <c r="I68" s="31"/>
      <c r="J68" s="31">
        <v>1958.8070564516129</v>
      </c>
      <c r="K68" s="31">
        <v>1853.3872983870965</v>
      </c>
      <c r="L68" s="31">
        <v>3812.1943548387094</v>
      </c>
    </row>
    <row r="69" spans="1:13" s="15" customFormat="1">
      <c r="A69" s="39"/>
      <c r="B69" s="39" t="s">
        <v>112</v>
      </c>
      <c r="C69" s="18"/>
      <c r="D69" s="18"/>
      <c r="E69" s="18">
        <v>1162511</v>
      </c>
      <c r="F69" s="18">
        <v>1099946</v>
      </c>
      <c r="G69" s="31">
        <v>2262457</v>
      </c>
      <c r="H69" s="31"/>
      <c r="I69" s="31"/>
      <c r="J69" s="31">
        <v>1796.8920026881719</v>
      </c>
      <c r="K69" s="31">
        <v>1700.1853494623656</v>
      </c>
      <c r="L69" s="31">
        <v>3497.0773521505375</v>
      </c>
    </row>
    <row r="70" spans="1:13" s="40" customFormat="1">
      <c r="A70" s="24">
        <v>20</v>
      </c>
      <c r="B70" s="25" t="s">
        <v>41</v>
      </c>
      <c r="C70" s="26">
        <v>192959</v>
      </c>
      <c r="D70" s="26">
        <v>7578</v>
      </c>
      <c r="E70" s="26">
        <v>732974</v>
      </c>
      <c r="F70" s="26">
        <v>754620</v>
      </c>
      <c r="G70" s="26">
        <v>1688131</v>
      </c>
      <c r="H70" s="27">
        <v>298.25651881720432</v>
      </c>
      <c r="I70" s="27">
        <v>11.713306451612903</v>
      </c>
      <c r="J70" s="27">
        <v>1132.9571236559138</v>
      </c>
      <c r="K70" s="27">
        <v>1166.4153225806451</v>
      </c>
      <c r="L70" s="27">
        <v>2609.3422715053762</v>
      </c>
      <c r="M70" s="15"/>
    </row>
    <row r="71" spans="1:13" s="40" customFormat="1">
      <c r="A71" s="39"/>
      <c r="B71" s="39" t="s">
        <v>113</v>
      </c>
      <c r="C71" s="18">
        <v>192959</v>
      </c>
      <c r="D71" s="18">
        <v>7578</v>
      </c>
      <c r="E71" s="18">
        <v>732974</v>
      </c>
      <c r="F71" s="18">
        <v>754620</v>
      </c>
      <c r="G71" s="18">
        <v>1688131</v>
      </c>
      <c r="H71" s="18">
        <v>298.25651881720432</v>
      </c>
      <c r="I71" s="18">
        <v>11.713306451612903</v>
      </c>
      <c r="J71" s="18">
        <v>1132.9571236559138</v>
      </c>
      <c r="K71" s="18">
        <v>1166.4153225806451</v>
      </c>
      <c r="L71" s="18">
        <v>2609.3422715053762</v>
      </c>
      <c r="M71" s="15"/>
    </row>
    <row r="72" spans="1:13" s="40" customFormat="1" ht="15" customHeight="1">
      <c r="A72" s="24">
        <v>21</v>
      </c>
      <c r="B72" s="25" t="s">
        <v>43</v>
      </c>
      <c r="C72" s="26">
        <v>12287</v>
      </c>
      <c r="D72" s="26">
        <v>0</v>
      </c>
      <c r="E72" s="26">
        <v>7705771</v>
      </c>
      <c r="F72" s="26">
        <v>3812897</v>
      </c>
      <c r="G72" s="26">
        <v>11530955</v>
      </c>
      <c r="H72" s="27">
        <v>18.992002688172043</v>
      </c>
      <c r="I72" s="27" t="s">
        <v>211</v>
      </c>
      <c r="J72" s="27">
        <v>11910.801948924729</v>
      </c>
      <c r="K72" s="27">
        <v>5893.5907930107523</v>
      </c>
      <c r="L72" s="27">
        <v>17823.384744623654</v>
      </c>
      <c r="M72" s="15"/>
    </row>
    <row r="73" spans="1:13" s="40" customFormat="1">
      <c r="A73" s="39"/>
      <c r="B73" s="39" t="s">
        <v>114</v>
      </c>
      <c r="C73" s="18"/>
      <c r="D73" s="18"/>
      <c r="E73" s="18">
        <v>7705771</v>
      </c>
      <c r="F73" s="18">
        <v>3797645.412</v>
      </c>
      <c r="G73" s="31">
        <v>11503416.412</v>
      </c>
      <c r="H73" s="31"/>
      <c r="I73" s="31"/>
      <c r="J73" s="31">
        <v>11910.801948924729</v>
      </c>
      <c r="K73" s="31">
        <v>5893.5907930107523</v>
      </c>
      <c r="L73" s="31">
        <v>17804.39274193548</v>
      </c>
    </row>
    <row r="74" spans="1:13" s="40" customFormat="1">
      <c r="A74" s="39"/>
      <c r="B74" s="39" t="s">
        <v>115</v>
      </c>
      <c r="C74" s="18"/>
      <c r="D74" s="18"/>
      <c r="E74" s="18"/>
      <c r="F74" s="18">
        <v>15251.588</v>
      </c>
      <c r="G74" s="31">
        <v>15251.588</v>
      </c>
      <c r="H74" s="31"/>
      <c r="I74" s="31"/>
      <c r="J74" s="31"/>
      <c r="K74" s="31"/>
      <c r="L74" s="31"/>
    </row>
    <row r="75" spans="1:13" s="40" customFormat="1">
      <c r="A75" s="24">
        <v>22</v>
      </c>
      <c r="B75" s="25" t="s">
        <v>45</v>
      </c>
      <c r="C75" s="26">
        <v>0</v>
      </c>
      <c r="D75" s="26">
        <v>474794</v>
      </c>
      <c r="E75" s="26">
        <v>821363</v>
      </c>
      <c r="F75" s="26">
        <v>588511</v>
      </c>
      <c r="G75" s="26">
        <v>1884668</v>
      </c>
      <c r="H75" s="27" t="s">
        <v>211</v>
      </c>
      <c r="I75" s="27">
        <v>733.88857526881714</v>
      </c>
      <c r="J75" s="27">
        <v>1269.5799059139783</v>
      </c>
      <c r="K75" s="27">
        <v>909.660819892473</v>
      </c>
      <c r="L75" s="27">
        <v>2913.1293010752688</v>
      </c>
    </row>
    <row r="76" spans="1:13" s="40" customFormat="1">
      <c r="A76" s="39"/>
      <c r="B76" s="39" t="s">
        <v>116</v>
      </c>
      <c r="C76" s="18"/>
      <c r="D76" s="18"/>
      <c r="E76" s="18">
        <v>821363</v>
      </c>
      <c r="F76" s="18">
        <v>258944.84</v>
      </c>
      <c r="G76" s="31">
        <v>1080307.8400000001</v>
      </c>
      <c r="H76" s="31"/>
      <c r="I76" s="31"/>
      <c r="J76" s="31">
        <v>1269.5799059139783</v>
      </c>
      <c r="K76" s="31">
        <v>400.25076075268817</v>
      </c>
      <c r="L76" s="31">
        <v>1669.8306666666665</v>
      </c>
    </row>
    <row r="77" spans="1:13" s="40" customFormat="1">
      <c r="A77" s="39"/>
      <c r="B77" s="39" t="s">
        <v>114</v>
      </c>
      <c r="C77" s="18"/>
      <c r="D77" s="18"/>
      <c r="E77" s="18">
        <v>0</v>
      </c>
      <c r="F77" s="18">
        <v>329566.16000000003</v>
      </c>
      <c r="G77" s="31">
        <v>329566.16000000003</v>
      </c>
      <c r="H77" s="31"/>
      <c r="I77" s="31"/>
      <c r="J77" s="31"/>
      <c r="K77" s="31">
        <v>509.41005913978495</v>
      </c>
      <c r="L77" s="31">
        <v>509.41005913978495</v>
      </c>
    </row>
    <row r="78" spans="1:13" s="40" customFormat="1">
      <c r="A78" s="19">
        <v>23</v>
      </c>
      <c r="B78" s="20" t="s">
        <v>47</v>
      </c>
      <c r="C78" s="21">
        <v>51943</v>
      </c>
      <c r="D78" s="21">
        <v>539280</v>
      </c>
      <c r="E78" s="21">
        <v>3028419</v>
      </c>
      <c r="F78" s="21">
        <v>1044363</v>
      </c>
      <c r="G78" s="21">
        <v>4664005</v>
      </c>
      <c r="H78" s="22">
        <v>80.288239247311822</v>
      </c>
      <c r="I78" s="22">
        <v>833.5645161290322</v>
      </c>
      <c r="J78" s="22">
        <v>4681.0239919354835</v>
      </c>
      <c r="K78" s="22">
        <v>1614.2707661290322</v>
      </c>
      <c r="L78" s="22">
        <v>7209.1475134408602</v>
      </c>
    </row>
    <row r="79" spans="1:13" s="40" customFormat="1">
      <c r="A79" s="39"/>
      <c r="B79" s="39" t="s">
        <v>117</v>
      </c>
      <c r="C79" s="18">
        <v>51943</v>
      </c>
      <c r="D79" s="18">
        <v>539280</v>
      </c>
      <c r="E79" s="18">
        <v>3028419</v>
      </c>
      <c r="F79" s="18">
        <v>1044363</v>
      </c>
      <c r="G79" s="31">
        <v>4124725</v>
      </c>
      <c r="H79" s="31">
        <v>80.288239247311822</v>
      </c>
      <c r="I79" s="31"/>
      <c r="J79" s="31">
        <v>4681.0239919354835</v>
      </c>
      <c r="K79" s="31">
        <v>1614.2707661290322</v>
      </c>
      <c r="L79" s="31">
        <v>7209.1475134408602</v>
      </c>
    </row>
    <row r="80" spans="1:13" s="40" customFormat="1">
      <c r="A80" s="24">
        <v>24</v>
      </c>
      <c r="B80" s="25" t="s">
        <v>49</v>
      </c>
      <c r="C80" s="26">
        <v>732657</v>
      </c>
      <c r="D80" s="26">
        <v>13319</v>
      </c>
      <c r="E80" s="26">
        <v>508439</v>
      </c>
      <c r="F80" s="26">
        <v>514041</v>
      </c>
      <c r="G80" s="26">
        <v>1768456</v>
      </c>
      <c r="H80" s="27">
        <v>1132.4671370967742</v>
      </c>
      <c r="I80" s="27">
        <v>20.587163978494623</v>
      </c>
      <c r="J80" s="27">
        <v>785.89361559139775</v>
      </c>
      <c r="K80" s="27">
        <v>794.55262096774186</v>
      </c>
      <c r="L80" s="27">
        <v>2733.5005376344084</v>
      </c>
    </row>
    <row r="81" spans="1:12" s="40" customFormat="1">
      <c r="A81" s="39"/>
      <c r="B81" s="39" t="s">
        <v>118</v>
      </c>
      <c r="C81" s="18">
        <v>732657</v>
      </c>
      <c r="D81" s="18">
        <v>13319</v>
      </c>
      <c r="E81" s="18">
        <v>91519.01999999999</v>
      </c>
      <c r="F81" s="18">
        <v>44207.525999999998</v>
      </c>
      <c r="G81" s="31">
        <v>881702.54599999997</v>
      </c>
      <c r="H81" s="31">
        <v>1132.4671370967742</v>
      </c>
      <c r="I81" s="31">
        <v>20.587163978494623</v>
      </c>
      <c r="J81" s="31">
        <v>141.46085080645159</v>
      </c>
      <c r="K81" s="31">
        <v>68.331525403225797</v>
      </c>
      <c r="L81" s="31">
        <v>1362.8466772849463</v>
      </c>
    </row>
    <row r="82" spans="1:12" s="40" customFormat="1">
      <c r="A82" s="39"/>
      <c r="B82" s="39" t="s">
        <v>119</v>
      </c>
      <c r="C82" s="18"/>
      <c r="D82" s="18"/>
      <c r="E82" s="18">
        <v>416919.98</v>
      </c>
      <c r="F82" s="18">
        <v>469833.47400000005</v>
      </c>
      <c r="G82" s="31">
        <v>886753.45400000003</v>
      </c>
      <c r="H82" s="31"/>
      <c r="I82" s="31"/>
      <c r="J82" s="31">
        <v>644.43276478494613</v>
      </c>
      <c r="K82" s="31">
        <v>726.22109556451608</v>
      </c>
      <c r="L82" s="31">
        <v>1370.6538603494623</v>
      </c>
    </row>
    <row r="83" spans="1:12" s="40" customFormat="1">
      <c r="A83" s="24">
        <v>25</v>
      </c>
      <c r="B83" s="25" t="s">
        <v>51</v>
      </c>
      <c r="C83" s="26">
        <v>0</v>
      </c>
      <c r="D83" s="26">
        <v>0</v>
      </c>
      <c r="E83" s="26">
        <v>779183</v>
      </c>
      <c r="F83" s="26">
        <v>771154</v>
      </c>
      <c r="G83" s="26">
        <v>1550337</v>
      </c>
      <c r="H83" s="27" t="s">
        <v>211</v>
      </c>
      <c r="I83" s="27" t="s">
        <v>211</v>
      </c>
      <c r="J83" s="27">
        <v>1204.3823252688171</v>
      </c>
      <c r="K83" s="27">
        <v>1191.9719086021505</v>
      </c>
      <c r="L83" s="27">
        <v>2396.3542338709676</v>
      </c>
    </row>
    <row r="84" spans="1:12" s="40" customFormat="1">
      <c r="A84" s="39"/>
      <c r="B84" s="39" t="s">
        <v>120</v>
      </c>
      <c r="C84" s="18"/>
      <c r="D84" s="18"/>
      <c r="E84" s="18">
        <v>779183</v>
      </c>
      <c r="F84" s="18">
        <v>771154</v>
      </c>
      <c r="G84" s="18">
        <v>1550337</v>
      </c>
      <c r="H84" s="31"/>
      <c r="I84" s="31"/>
      <c r="J84" s="31">
        <v>1204.3823252688171</v>
      </c>
      <c r="K84" s="31">
        <v>1191.9719086021505</v>
      </c>
      <c r="L84" s="31">
        <v>2396.3542338709676</v>
      </c>
    </row>
    <row r="85" spans="1:12" s="40" customFormat="1">
      <c r="A85" s="24">
        <v>26</v>
      </c>
      <c r="B85" s="25" t="s">
        <v>52</v>
      </c>
      <c r="C85" s="26">
        <v>297000</v>
      </c>
      <c r="D85" s="26">
        <v>0</v>
      </c>
      <c r="E85" s="26">
        <v>2263685</v>
      </c>
      <c r="F85" s="26">
        <v>1149292</v>
      </c>
      <c r="G85" s="26">
        <v>3709977</v>
      </c>
      <c r="H85" s="27">
        <v>459.07258064516122</v>
      </c>
      <c r="I85" s="27" t="s">
        <v>211</v>
      </c>
      <c r="J85" s="27">
        <v>3498.9754704301072</v>
      </c>
      <c r="K85" s="27">
        <v>1776.4594086021505</v>
      </c>
      <c r="L85" s="27">
        <v>5734.5074596774193</v>
      </c>
    </row>
    <row r="86" spans="1:12" s="40" customFormat="1">
      <c r="A86" s="39"/>
      <c r="B86" s="39" t="s">
        <v>121</v>
      </c>
      <c r="C86" s="18">
        <v>297000</v>
      </c>
      <c r="D86" s="18"/>
      <c r="E86" s="18">
        <v>414254</v>
      </c>
      <c r="F86" s="18">
        <v>588438</v>
      </c>
      <c r="G86" s="31">
        <v>1299692</v>
      </c>
      <c r="H86" s="31">
        <v>459.07258064516122</v>
      </c>
      <c r="I86" s="31"/>
      <c r="J86" s="31">
        <v>640.31196236559128</v>
      </c>
      <c r="K86" s="31">
        <v>909.54798387096764</v>
      </c>
      <c r="L86" s="31">
        <v>2008.9325268817202</v>
      </c>
    </row>
    <row r="87" spans="1:12" s="40" customFormat="1">
      <c r="A87" s="39"/>
      <c r="B87" s="39" t="s">
        <v>122</v>
      </c>
      <c r="C87" s="18"/>
      <c r="D87" s="18"/>
      <c r="E87" s="18">
        <v>1319729</v>
      </c>
      <c r="F87" s="18">
        <v>560854</v>
      </c>
      <c r="G87" s="31">
        <v>1880583</v>
      </c>
      <c r="H87" s="31"/>
      <c r="I87" s="31"/>
      <c r="J87" s="31">
        <v>2039.903696236559</v>
      </c>
      <c r="K87" s="31">
        <v>866.91142473118282</v>
      </c>
      <c r="L87" s="31">
        <v>2906.8151209677417</v>
      </c>
    </row>
    <row r="88" spans="1:12" s="40" customFormat="1">
      <c r="A88" s="39"/>
      <c r="B88" s="39" t="s">
        <v>123</v>
      </c>
      <c r="C88" s="18"/>
      <c r="D88" s="18"/>
      <c r="E88" s="18">
        <v>27164</v>
      </c>
      <c r="F88" s="18"/>
      <c r="G88" s="31">
        <v>27164</v>
      </c>
      <c r="H88" s="31"/>
      <c r="I88" s="31"/>
      <c r="J88" s="31">
        <v>41.98736559139784</v>
      </c>
      <c r="K88" s="31"/>
      <c r="L88" s="31">
        <v>41.98736559139784</v>
      </c>
    </row>
    <row r="89" spans="1:12" s="40" customFormat="1">
      <c r="A89" s="39"/>
      <c r="B89" s="39" t="s">
        <v>124</v>
      </c>
      <c r="C89" s="18"/>
      <c r="D89" s="18"/>
      <c r="E89" s="18">
        <v>488956</v>
      </c>
      <c r="F89" s="18"/>
      <c r="G89" s="31">
        <v>488956</v>
      </c>
      <c r="H89" s="31"/>
      <c r="I89" s="31"/>
      <c r="J89" s="31">
        <v>755.77876344086019</v>
      </c>
      <c r="K89" s="31"/>
      <c r="L89" s="31">
        <v>755.77876344086019</v>
      </c>
    </row>
    <row r="90" spans="1:12" s="40" customFormat="1">
      <c r="A90" s="39"/>
      <c r="B90" s="39" t="s">
        <v>125</v>
      </c>
      <c r="C90" s="18"/>
      <c r="D90" s="18"/>
      <c r="E90" s="18">
        <v>11318</v>
      </c>
      <c r="F90" s="18"/>
      <c r="G90" s="31">
        <v>11318</v>
      </c>
      <c r="H90" s="31"/>
      <c r="I90" s="31"/>
      <c r="J90" s="31">
        <v>17.494220430107525</v>
      </c>
      <c r="K90" s="31"/>
      <c r="L90" s="31">
        <v>17.494220430107525</v>
      </c>
    </row>
    <row r="91" spans="1:12" s="40" customFormat="1">
      <c r="A91" s="39"/>
      <c r="B91" s="39" t="s">
        <v>126</v>
      </c>
      <c r="C91" s="18"/>
      <c r="D91" s="18"/>
      <c r="E91" s="18">
        <v>2264</v>
      </c>
      <c r="F91" s="18"/>
      <c r="G91" s="31"/>
      <c r="H91" s="31"/>
      <c r="I91" s="31"/>
      <c r="J91" s="31">
        <v>3.4994623655913975</v>
      </c>
      <c r="K91" s="31"/>
      <c r="L91" s="31">
        <v>3.4994623655913975</v>
      </c>
    </row>
    <row r="92" spans="1:12" s="40" customFormat="1">
      <c r="A92" s="24">
        <v>27</v>
      </c>
      <c r="B92" s="25" t="s">
        <v>54</v>
      </c>
      <c r="C92" s="26">
        <v>578700</v>
      </c>
      <c r="D92" s="26">
        <v>0</v>
      </c>
      <c r="E92" s="26">
        <v>2515125</v>
      </c>
      <c r="F92" s="26">
        <v>894341</v>
      </c>
      <c r="G92" s="26">
        <v>3988166</v>
      </c>
      <c r="H92" s="27">
        <v>894.49596774193549</v>
      </c>
      <c r="I92" s="27" t="s">
        <v>211</v>
      </c>
      <c r="J92" s="27">
        <v>3887.6260080645161</v>
      </c>
      <c r="K92" s="27">
        <v>1382.3819220430107</v>
      </c>
      <c r="L92" s="27">
        <v>6164.5038978494622</v>
      </c>
    </row>
    <row r="93" spans="1:12" s="40" customFormat="1">
      <c r="A93" s="39"/>
      <c r="B93" s="39" t="s">
        <v>127</v>
      </c>
      <c r="C93" s="18"/>
      <c r="D93" s="18"/>
      <c r="E93" s="18">
        <v>1263096</v>
      </c>
      <c r="F93" s="18">
        <v>581500</v>
      </c>
      <c r="G93" s="31">
        <v>1844596</v>
      </c>
      <c r="H93" s="31"/>
      <c r="I93" s="31"/>
      <c r="J93" s="31">
        <v>1952.366129032258</v>
      </c>
      <c r="K93" s="31">
        <v>898.82392473118273</v>
      </c>
      <c r="L93" s="31">
        <v>2851.1900537634406</v>
      </c>
    </row>
    <row r="94" spans="1:12" s="40" customFormat="1">
      <c r="A94" s="39"/>
      <c r="B94" s="39" t="s">
        <v>128</v>
      </c>
      <c r="C94" s="18"/>
      <c r="D94" s="18"/>
      <c r="E94" s="18">
        <v>861430</v>
      </c>
      <c r="F94" s="18">
        <v>243261</v>
      </c>
      <c r="G94" s="31">
        <v>1104691</v>
      </c>
      <c r="H94" s="31"/>
      <c r="I94" s="31"/>
      <c r="J94" s="31">
        <v>1331.5114247311826</v>
      </c>
      <c r="K94" s="31">
        <v>376.00826612903222</v>
      </c>
      <c r="L94" s="31">
        <v>1707.5196908602147</v>
      </c>
    </row>
    <row r="95" spans="1:12" s="40" customFormat="1">
      <c r="A95" s="39"/>
      <c r="B95" s="39" t="s">
        <v>129</v>
      </c>
      <c r="C95" s="18"/>
      <c r="D95" s="18"/>
      <c r="E95" s="18">
        <v>263585</v>
      </c>
      <c r="F95" s="18">
        <v>2504</v>
      </c>
      <c r="G95" s="31">
        <v>266089</v>
      </c>
      <c r="H95" s="31"/>
      <c r="I95" s="31"/>
      <c r="J95" s="31">
        <v>407.42305107526875</v>
      </c>
      <c r="K95" s="31">
        <v>3.8704301075268814</v>
      </c>
      <c r="L95" s="31">
        <v>411.29348118279563</v>
      </c>
    </row>
    <row r="96" spans="1:12" s="40" customFormat="1">
      <c r="A96" s="39"/>
      <c r="B96" s="39" t="s">
        <v>130</v>
      </c>
      <c r="C96" s="18"/>
      <c r="D96" s="18"/>
      <c r="E96" s="18">
        <v>21882</v>
      </c>
      <c r="F96" s="18"/>
      <c r="G96" s="31">
        <v>21882</v>
      </c>
      <c r="H96" s="31"/>
      <c r="I96" s="31"/>
      <c r="J96" s="31">
        <v>33.82298387096774</v>
      </c>
      <c r="K96" s="31"/>
      <c r="L96" s="31">
        <v>33.82298387096774</v>
      </c>
    </row>
    <row r="97" spans="1:12" s="40" customFormat="1">
      <c r="A97" s="39"/>
      <c r="B97" s="39" t="s">
        <v>131</v>
      </c>
      <c r="C97" s="18"/>
      <c r="D97" s="18"/>
      <c r="E97" s="18">
        <v>38733</v>
      </c>
      <c r="F97" s="18">
        <v>36400</v>
      </c>
      <c r="G97" s="31">
        <v>75133</v>
      </c>
      <c r="H97" s="31"/>
      <c r="I97" s="31"/>
      <c r="J97" s="31">
        <v>59.869556451612901</v>
      </c>
      <c r="K97" s="31">
        <v>56.263440860215049</v>
      </c>
      <c r="L97" s="31">
        <v>116.13299731182795</v>
      </c>
    </row>
    <row r="98" spans="1:12" s="40" customFormat="1">
      <c r="A98" s="39"/>
      <c r="B98" s="39" t="s">
        <v>132</v>
      </c>
      <c r="C98" s="18"/>
      <c r="D98" s="18"/>
      <c r="E98" s="18">
        <v>66399</v>
      </c>
      <c r="F98" s="18">
        <v>30676</v>
      </c>
      <c r="G98" s="31">
        <v>97075</v>
      </c>
      <c r="H98" s="31"/>
      <c r="I98" s="31"/>
      <c r="J98" s="31">
        <v>102.6328629032258</v>
      </c>
      <c r="K98" s="31">
        <v>47.415860215053762</v>
      </c>
      <c r="L98" s="31">
        <v>150.04872311827955</v>
      </c>
    </row>
    <row r="99" spans="1:12" s="40" customFormat="1">
      <c r="A99" s="24">
        <v>28</v>
      </c>
      <c r="B99" s="25" t="s">
        <v>55</v>
      </c>
      <c r="C99" s="26">
        <v>25211</v>
      </c>
      <c r="D99" s="26">
        <v>0</v>
      </c>
      <c r="E99" s="26">
        <v>570213</v>
      </c>
      <c r="F99" s="26">
        <v>410470</v>
      </c>
      <c r="G99" s="26">
        <v>1005894</v>
      </c>
      <c r="H99" s="27">
        <v>38.968615591397842</v>
      </c>
      <c r="I99" s="27" t="s">
        <v>211</v>
      </c>
      <c r="J99" s="27">
        <v>881.37762096774179</v>
      </c>
      <c r="K99" s="27">
        <v>634.46303763440858</v>
      </c>
      <c r="L99" s="27">
        <v>1554.8092741935482</v>
      </c>
    </row>
    <row r="100" spans="1:12" s="40" customFormat="1">
      <c r="A100" s="39"/>
      <c r="B100" s="39" t="s">
        <v>133</v>
      </c>
      <c r="C100" s="18">
        <v>25211</v>
      </c>
      <c r="D100" s="18">
        <v>0</v>
      </c>
      <c r="E100" s="18">
        <v>570213</v>
      </c>
      <c r="F100" s="18">
        <v>410470</v>
      </c>
      <c r="G100" s="31">
        <v>1005894</v>
      </c>
      <c r="H100" s="31">
        <v>38.968615591397842</v>
      </c>
      <c r="I100" s="31"/>
      <c r="J100" s="31">
        <v>881.37762096774179</v>
      </c>
      <c r="K100" s="31">
        <v>634.46303763440858</v>
      </c>
      <c r="L100" s="31">
        <v>1554.8092741935482</v>
      </c>
    </row>
    <row r="101" spans="1:12" s="40" customFormat="1">
      <c r="A101" s="24">
        <v>29</v>
      </c>
      <c r="B101" s="25" t="s">
        <v>57</v>
      </c>
      <c r="C101" s="26">
        <v>783510</v>
      </c>
      <c r="D101" s="26">
        <v>0</v>
      </c>
      <c r="E101" s="26">
        <v>1418523</v>
      </c>
      <c r="F101" s="26">
        <v>596036</v>
      </c>
      <c r="G101" s="26">
        <v>2798069</v>
      </c>
      <c r="H101" s="27">
        <v>1211.0705645161288</v>
      </c>
      <c r="I101" s="27" t="s">
        <v>211</v>
      </c>
      <c r="J101" s="27">
        <v>2192.6094758064514</v>
      </c>
      <c r="K101" s="27">
        <v>921.29220430107523</v>
      </c>
      <c r="L101" s="27">
        <v>4324.9722446236556</v>
      </c>
    </row>
    <row r="102" spans="1:12" s="40" customFormat="1">
      <c r="A102" s="39"/>
      <c r="B102" s="39" t="s">
        <v>134</v>
      </c>
      <c r="C102" s="18">
        <v>783510</v>
      </c>
      <c r="D102" s="18"/>
      <c r="E102" s="18">
        <v>1329156</v>
      </c>
      <c r="F102" s="18">
        <v>596036</v>
      </c>
      <c r="G102" s="31">
        <v>2708702</v>
      </c>
      <c r="H102" s="31">
        <v>1211.0705645161288</v>
      </c>
      <c r="I102" s="31"/>
      <c r="J102" s="31">
        <v>2054.4749999999999</v>
      </c>
      <c r="K102" s="31">
        <v>921.29220430107523</v>
      </c>
      <c r="L102" s="31">
        <v>4186.8377688172041</v>
      </c>
    </row>
    <row r="103" spans="1:12" s="40" customFormat="1">
      <c r="A103" s="39"/>
      <c r="B103" s="39" t="s">
        <v>78</v>
      </c>
      <c r="C103" s="18"/>
      <c r="D103" s="18"/>
      <c r="E103" s="18">
        <v>89367</v>
      </c>
      <c r="F103" s="18"/>
      <c r="G103" s="31">
        <v>89367</v>
      </c>
      <c r="H103" s="31"/>
      <c r="I103" s="31"/>
      <c r="J103" s="31">
        <v>138.1344758064516</v>
      </c>
      <c r="K103" s="31"/>
      <c r="L103" s="31">
        <v>138.1344758064516</v>
      </c>
    </row>
    <row r="104" spans="1:12" s="40" customFormat="1">
      <c r="A104" s="24">
        <v>30</v>
      </c>
      <c r="B104" s="25" t="s">
        <v>58</v>
      </c>
      <c r="C104" s="26">
        <v>7739</v>
      </c>
      <c r="D104" s="26">
        <v>0</v>
      </c>
      <c r="E104" s="26">
        <v>3408523</v>
      </c>
      <c r="F104" s="26">
        <v>1846539</v>
      </c>
      <c r="G104" s="26">
        <v>5262801</v>
      </c>
      <c r="H104" s="27">
        <v>11.962163978494623</v>
      </c>
      <c r="I104" s="27" t="s">
        <v>211</v>
      </c>
      <c r="J104" s="27">
        <v>5268.5503360215043</v>
      </c>
      <c r="K104" s="27">
        <v>2854.1933467741933</v>
      </c>
      <c r="L104" s="27">
        <v>8134.7058467741917</v>
      </c>
    </row>
    <row r="105" spans="1:12" s="40" customFormat="1">
      <c r="A105" s="39"/>
      <c r="B105" s="39" t="s">
        <v>135</v>
      </c>
      <c r="C105" s="18"/>
      <c r="D105" s="18"/>
      <c r="E105" s="18">
        <v>3408523</v>
      </c>
      <c r="F105" s="18">
        <v>1846539</v>
      </c>
      <c r="G105" s="18">
        <v>5262801</v>
      </c>
      <c r="H105" s="31"/>
      <c r="I105" s="31"/>
      <c r="J105" s="31">
        <v>5268.5503360215043</v>
      </c>
      <c r="K105" s="31">
        <v>2854.1933467741933</v>
      </c>
      <c r="L105" s="31">
        <v>8122.7436827956972</v>
      </c>
    </row>
    <row r="106" spans="1:12" s="40" customFormat="1">
      <c r="A106" s="24">
        <v>31</v>
      </c>
      <c r="B106" s="25" t="s">
        <v>60</v>
      </c>
      <c r="C106" s="26">
        <v>9830</v>
      </c>
      <c r="D106" s="26">
        <v>0</v>
      </c>
      <c r="E106" s="26">
        <v>945369</v>
      </c>
      <c r="F106" s="41">
        <v>536258</v>
      </c>
      <c r="G106" s="26">
        <v>1491457</v>
      </c>
      <c r="H106" s="27">
        <v>15.194220430107526</v>
      </c>
      <c r="I106" s="27" t="s">
        <v>211</v>
      </c>
      <c r="J106" s="27">
        <v>1461.2558467741935</v>
      </c>
      <c r="K106" s="27">
        <v>828.89341397849455</v>
      </c>
      <c r="L106" s="27">
        <v>2305.3434811827956</v>
      </c>
    </row>
    <row r="107" spans="1:12" s="40" customFormat="1">
      <c r="A107" s="39"/>
      <c r="B107" s="39" t="s">
        <v>136</v>
      </c>
      <c r="C107" s="18"/>
      <c r="D107" s="18"/>
      <c r="E107" s="18">
        <v>945369</v>
      </c>
      <c r="F107" s="18">
        <v>536258</v>
      </c>
      <c r="G107" s="31">
        <v>1481627</v>
      </c>
      <c r="H107" s="31"/>
      <c r="I107" s="31"/>
      <c r="J107" s="31">
        <v>1461.2558467741935</v>
      </c>
      <c r="K107" s="31">
        <v>828.89341397849455</v>
      </c>
      <c r="L107" s="31">
        <v>2290.149260752688</v>
      </c>
    </row>
    <row r="108" spans="1:12" s="40" customFormat="1">
      <c r="A108" s="19">
        <v>32</v>
      </c>
      <c r="B108" s="20" t="s">
        <v>64</v>
      </c>
      <c r="C108" s="21">
        <v>0</v>
      </c>
      <c r="D108" s="21">
        <v>0</v>
      </c>
      <c r="E108" s="21">
        <v>0</v>
      </c>
      <c r="F108" s="21">
        <v>9788</v>
      </c>
      <c r="G108" s="21">
        <v>9788</v>
      </c>
      <c r="H108" s="22" t="s">
        <v>211</v>
      </c>
      <c r="I108" s="22" t="s">
        <v>211</v>
      </c>
      <c r="J108" s="22" t="s">
        <v>211</v>
      </c>
      <c r="K108" s="22">
        <v>15.129301075268817</v>
      </c>
      <c r="L108" s="22">
        <v>15.129301075268817</v>
      </c>
    </row>
    <row r="109" spans="1:12" s="40" customFormat="1">
      <c r="A109" s="39"/>
      <c r="B109" s="39" t="s">
        <v>137</v>
      </c>
      <c r="C109" s="18">
        <v>0</v>
      </c>
      <c r="D109" s="18">
        <v>0</v>
      </c>
      <c r="E109" s="18">
        <v>0</v>
      </c>
      <c r="F109" s="18">
        <v>9788</v>
      </c>
      <c r="G109" s="31">
        <v>9788</v>
      </c>
      <c r="H109" s="31" t="s">
        <v>211</v>
      </c>
      <c r="I109" s="31"/>
      <c r="J109" s="31" t="s">
        <v>211</v>
      </c>
      <c r="K109" s="31">
        <v>15.129301075268817</v>
      </c>
      <c r="L109" s="31">
        <v>15.129301075268817</v>
      </c>
    </row>
    <row r="110" spans="1:12" s="40" customFormat="1">
      <c r="A110" s="19">
        <v>33</v>
      </c>
      <c r="B110" s="20" t="s">
        <v>62</v>
      </c>
      <c r="C110" s="21">
        <v>499710</v>
      </c>
      <c r="D110" s="21">
        <v>97238</v>
      </c>
      <c r="E110" s="21">
        <v>4795299</v>
      </c>
      <c r="F110" s="21">
        <v>1920445</v>
      </c>
      <c r="G110" s="21">
        <v>7312692</v>
      </c>
      <c r="H110" s="22">
        <v>772.40120967741927</v>
      </c>
      <c r="I110" s="22">
        <v>150.30067204301074</v>
      </c>
      <c r="J110" s="22">
        <v>7412.0885080645148</v>
      </c>
      <c r="K110" s="22">
        <v>2968.4297715053758</v>
      </c>
      <c r="L110" s="22">
        <v>11303.220161290321</v>
      </c>
    </row>
    <row r="111" spans="1:12" s="40" customFormat="1">
      <c r="A111" s="39"/>
      <c r="B111" s="39" t="s">
        <v>138</v>
      </c>
      <c r="C111" s="18">
        <v>499710</v>
      </c>
      <c r="D111" s="18">
        <v>97238</v>
      </c>
      <c r="E111" s="18">
        <v>4795299</v>
      </c>
      <c r="F111" s="18">
        <v>1920445</v>
      </c>
      <c r="G111" s="31">
        <v>7312692</v>
      </c>
      <c r="H111" s="31">
        <v>772.40120967741927</v>
      </c>
      <c r="I111" s="31"/>
      <c r="J111" s="31">
        <v>7412.0885080645148</v>
      </c>
      <c r="K111" s="31">
        <v>2968.4297715053758</v>
      </c>
      <c r="L111" s="31">
        <v>11152.91948924731</v>
      </c>
    </row>
    <row r="112" spans="1:12" s="40" customFormat="1">
      <c r="A112" s="24">
        <v>34</v>
      </c>
      <c r="B112" s="25" t="s">
        <v>66</v>
      </c>
      <c r="C112" s="26">
        <v>0</v>
      </c>
      <c r="D112" s="26">
        <v>0</v>
      </c>
      <c r="E112" s="26">
        <v>371388</v>
      </c>
      <c r="F112" s="42">
        <v>74466</v>
      </c>
      <c r="G112" s="26">
        <v>445854</v>
      </c>
      <c r="H112" s="27" t="s">
        <v>211</v>
      </c>
      <c r="I112" s="27" t="s">
        <v>211</v>
      </c>
      <c r="J112" s="27">
        <v>574.05403225806447</v>
      </c>
      <c r="K112" s="27">
        <v>115.10201612903225</v>
      </c>
      <c r="L112" s="27">
        <v>689.15604838709669</v>
      </c>
    </row>
    <row r="113" spans="1:12" s="40" customFormat="1" ht="30">
      <c r="A113" s="39"/>
      <c r="B113" s="43" t="s">
        <v>139</v>
      </c>
      <c r="C113" s="18"/>
      <c r="D113" s="18"/>
      <c r="E113" s="18">
        <v>371388</v>
      </c>
      <c r="F113" s="18">
        <v>74466</v>
      </c>
      <c r="G113" s="31">
        <v>445854</v>
      </c>
      <c r="H113" s="31"/>
      <c r="I113" s="31"/>
      <c r="J113" s="31">
        <v>574.05403225806447</v>
      </c>
      <c r="K113" s="31">
        <v>115.10201612903225</v>
      </c>
      <c r="L113" s="31">
        <v>689.15604838709669</v>
      </c>
    </row>
    <row r="114" spans="1:12" s="40" customFormat="1">
      <c r="A114" s="19">
        <v>35</v>
      </c>
      <c r="B114" s="20" t="s">
        <v>67</v>
      </c>
      <c r="C114" s="21">
        <v>187095</v>
      </c>
      <c r="D114" s="21">
        <v>0</v>
      </c>
      <c r="E114" s="21">
        <v>100362</v>
      </c>
      <c r="F114" s="21">
        <v>103650</v>
      </c>
      <c r="G114" s="21">
        <v>391107</v>
      </c>
      <c r="H114" s="22">
        <v>289.19254032258061</v>
      </c>
      <c r="I114" s="22" t="s">
        <v>211</v>
      </c>
      <c r="J114" s="22">
        <v>155.12943548387096</v>
      </c>
      <c r="K114" s="22">
        <v>160.21169354838707</v>
      </c>
      <c r="L114" s="22">
        <v>604.53366935483859</v>
      </c>
    </row>
    <row r="115" spans="1:12" s="40" customFormat="1">
      <c r="A115" s="39"/>
      <c r="B115" s="39" t="s">
        <v>140</v>
      </c>
      <c r="C115" s="18">
        <v>187095</v>
      </c>
      <c r="D115" s="18"/>
      <c r="E115" s="18">
        <v>100362</v>
      </c>
      <c r="F115" s="18">
        <v>103650</v>
      </c>
      <c r="G115" s="31">
        <v>391107</v>
      </c>
      <c r="H115" s="31">
        <v>289.19254032258061</v>
      </c>
      <c r="I115" s="31"/>
      <c r="J115" s="31">
        <v>155.12943548387096</v>
      </c>
      <c r="K115" s="31">
        <v>160.21169354838707</v>
      </c>
      <c r="L115" s="31">
        <v>604.53366935483859</v>
      </c>
    </row>
    <row r="116" spans="1:12" s="40" customFormat="1">
      <c r="A116" s="24">
        <v>36</v>
      </c>
      <c r="B116" s="25" t="s">
        <v>69</v>
      </c>
      <c r="C116" s="26">
        <v>0</v>
      </c>
      <c r="D116" s="26">
        <v>0</v>
      </c>
      <c r="E116" s="26">
        <v>224307</v>
      </c>
      <c r="F116" s="26">
        <v>45289</v>
      </c>
      <c r="G116" s="26">
        <v>269596</v>
      </c>
      <c r="H116" s="27" t="s">
        <v>211</v>
      </c>
      <c r="I116" s="27" t="s">
        <v>211</v>
      </c>
      <c r="J116" s="27">
        <v>346.71108870967743</v>
      </c>
      <c r="K116" s="27">
        <v>70.003158602150535</v>
      </c>
      <c r="L116" s="27">
        <v>416.71424731182799</v>
      </c>
    </row>
    <row r="117" spans="1:12" s="40" customFormat="1" ht="30">
      <c r="A117" s="39"/>
      <c r="B117" s="43" t="s">
        <v>141</v>
      </c>
      <c r="C117" s="18"/>
      <c r="D117" s="18"/>
      <c r="E117" s="18">
        <v>53833.68</v>
      </c>
      <c r="F117" s="18">
        <v>2762.6289999999999</v>
      </c>
      <c r="G117" s="31">
        <v>56596.309000000001</v>
      </c>
      <c r="H117" s="31"/>
      <c r="I117" s="31"/>
      <c r="J117" s="31">
        <v>83.210661290322577</v>
      </c>
      <c r="K117" s="31">
        <v>4.2701926747311827</v>
      </c>
      <c r="L117" s="31">
        <v>87.480853965053754</v>
      </c>
    </row>
    <row r="118" spans="1:12" s="40" customFormat="1">
      <c r="A118" s="39"/>
      <c r="B118" s="39" t="s">
        <v>142</v>
      </c>
      <c r="C118" s="18"/>
      <c r="D118" s="18"/>
      <c r="E118" s="18">
        <v>170473.32</v>
      </c>
      <c r="F118" s="18">
        <v>42526.370999999999</v>
      </c>
      <c r="G118" s="31">
        <v>212999.69099999999</v>
      </c>
      <c r="H118" s="31"/>
      <c r="I118" s="31"/>
      <c r="J118" s="31">
        <v>263.50042741935482</v>
      </c>
      <c r="K118" s="31">
        <v>65.732965927419343</v>
      </c>
      <c r="L118" s="31">
        <v>329.23339334677416</v>
      </c>
    </row>
    <row r="119" spans="1:12" s="40" customFormat="1">
      <c r="A119" s="24">
        <v>37</v>
      </c>
      <c r="B119" s="25" t="s">
        <v>71</v>
      </c>
      <c r="C119" s="26">
        <v>0</v>
      </c>
      <c r="D119" s="26">
        <v>157276</v>
      </c>
      <c r="E119" s="26">
        <v>1129233</v>
      </c>
      <c r="F119" s="26">
        <v>1405402</v>
      </c>
      <c r="G119" s="26">
        <v>2691911</v>
      </c>
      <c r="H119" s="27" t="s">
        <v>211</v>
      </c>
      <c r="I119" s="27">
        <v>243.1013440860215</v>
      </c>
      <c r="J119" s="27">
        <v>1745.4542338709678</v>
      </c>
      <c r="K119" s="27">
        <v>2172.3283602150536</v>
      </c>
      <c r="L119" s="27">
        <v>4160.8839381720427</v>
      </c>
    </row>
    <row r="120" spans="1:12" s="40" customFormat="1">
      <c r="A120" s="39"/>
      <c r="B120" s="39" t="s">
        <v>143</v>
      </c>
      <c r="C120" s="18"/>
      <c r="D120" s="18">
        <v>157276</v>
      </c>
      <c r="E120" s="18">
        <v>1129233</v>
      </c>
      <c r="F120" s="18">
        <v>1405402</v>
      </c>
      <c r="G120" s="31">
        <v>2691911</v>
      </c>
      <c r="H120" s="31"/>
      <c r="I120" s="31">
        <v>243.1013440860215</v>
      </c>
      <c r="J120" s="31">
        <v>1745.4542338709678</v>
      </c>
      <c r="K120" s="31">
        <v>2172.3283602150536</v>
      </c>
      <c r="L120" s="31">
        <v>4160.8839381720427</v>
      </c>
    </row>
    <row r="121" spans="1:12" s="40" customFormat="1" ht="18" customHeight="1">
      <c r="A121" s="24">
        <v>38</v>
      </c>
      <c r="B121" s="25" t="s">
        <v>72</v>
      </c>
      <c r="C121" s="26">
        <v>0</v>
      </c>
      <c r="D121" s="26">
        <v>0</v>
      </c>
      <c r="E121" s="26">
        <v>478787</v>
      </c>
      <c r="F121" s="26">
        <v>653906</v>
      </c>
      <c r="G121" s="26">
        <v>1132693</v>
      </c>
      <c r="H121" s="27" t="s">
        <v>211</v>
      </c>
      <c r="I121" s="27" t="s">
        <v>211</v>
      </c>
      <c r="J121" s="27">
        <v>740.06055107526868</v>
      </c>
      <c r="K121" s="27">
        <v>1010.7418010752687</v>
      </c>
      <c r="L121" s="27">
        <v>1750.8023521505374</v>
      </c>
    </row>
    <row r="122" spans="1:12" s="40" customFormat="1">
      <c r="A122" s="39"/>
      <c r="B122" s="39" t="s">
        <v>144</v>
      </c>
      <c r="C122" s="18"/>
      <c r="D122" s="18"/>
      <c r="E122" s="18">
        <v>478787</v>
      </c>
      <c r="F122" s="18">
        <v>653906</v>
      </c>
      <c r="G122" s="31">
        <v>1132693</v>
      </c>
      <c r="H122" s="31"/>
      <c r="I122" s="31"/>
      <c r="J122" s="31">
        <v>740.06055107526868</v>
      </c>
      <c r="K122" s="31">
        <v>1010.7418010752687</v>
      </c>
      <c r="L122" s="31">
        <v>1750.8023521505374</v>
      </c>
    </row>
    <row r="123" spans="1:12" s="40" customFormat="1">
      <c r="A123" s="24">
        <v>39</v>
      </c>
      <c r="B123" s="25" t="s">
        <v>74</v>
      </c>
      <c r="C123" s="26">
        <v>124454</v>
      </c>
      <c r="D123" s="26">
        <v>0</v>
      </c>
      <c r="E123" s="26">
        <v>1233320</v>
      </c>
      <c r="F123" s="26">
        <v>376087</v>
      </c>
      <c r="G123" s="26">
        <v>1733861</v>
      </c>
      <c r="H123" s="27">
        <v>192.3684139784946</v>
      </c>
      <c r="I123" s="27" t="s">
        <v>211</v>
      </c>
      <c r="J123" s="27">
        <v>1906.3413978494623</v>
      </c>
      <c r="K123" s="27">
        <v>581.31727150537631</v>
      </c>
      <c r="L123" s="27">
        <v>2680.0270833333334</v>
      </c>
    </row>
    <row r="124" spans="1:12" s="40" customFormat="1">
      <c r="A124" s="39"/>
      <c r="B124" s="39" t="s">
        <v>145</v>
      </c>
      <c r="C124" s="18">
        <v>124454</v>
      </c>
      <c r="D124" s="18"/>
      <c r="E124" s="18">
        <v>362473</v>
      </c>
      <c r="F124" s="18">
        <v>97783</v>
      </c>
      <c r="G124" s="31">
        <v>584710</v>
      </c>
      <c r="H124" s="31">
        <v>192.3684139784946</v>
      </c>
      <c r="I124" s="31"/>
      <c r="J124" s="31">
        <v>560.27412634408597</v>
      </c>
      <c r="K124" s="31">
        <v>151.14307795698923</v>
      </c>
      <c r="L124" s="31">
        <v>903.7856182795698</v>
      </c>
    </row>
    <row r="125" spans="1:12" s="40" customFormat="1">
      <c r="A125" s="39"/>
      <c r="B125" s="39" t="s">
        <v>146</v>
      </c>
      <c r="C125" s="18"/>
      <c r="D125" s="18"/>
      <c r="E125" s="18">
        <v>118152</v>
      </c>
      <c r="F125" s="18"/>
      <c r="G125" s="31">
        <v>118152</v>
      </c>
      <c r="H125" s="31"/>
      <c r="I125" s="31"/>
      <c r="J125" s="31">
        <v>182.62741935483871</v>
      </c>
      <c r="K125" s="31"/>
      <c r="L125" s="31">
        <v>182.62741935483871</v>
      </c>
    </row>
    <row r="126" spans="1:12" s="40" customFormat="1">
      <c r="A126" s="39"/>
      <c r="B126" s="39" t="s">
        <v>147</v>
      </c>
      <c r="C126" s="18"/>
      <c r="D126" s="18"/>
      <c r="E126" s="18">
        <v>17760</v>
      </c>
      <c r="F126" s="18"/>
      <c r="G126" s="31">
        <v>17760</v>
      </c>
      <c r="H126" s="31"/>
      <c r="I126" s="31"/>
      <c r="J126" s="31">
        <v>27.451612903225804</v>
      </c>
      <c r="K126" s="31"/>
      <c r="L126" s="31">
        <v>27.451612903225804</v>
      </c>
    </row>
    <row r="127" spans="1:12" s="40" customFormat="1">
      <c r="A127" s="39"/>
      <c r="B127" s="39" t="s">
        <v>148</v>
      </c>
      <c r="C127" s="18"/>
      <c r="D127" s="18"/>
      <c r="E127" s="18">
        <v>44646</v>
      </c>
      <c r="F127" s="18">
        <v>30877</v>
      </c>
      <c r="G127" s="31">
        <v>75523</v>
      </c>
      <c r="H127" s="31"/>
      <c r="I127" s="31"/>
      <c r="J127" s="31">
        <v>69.009274193548379</v>
      </c>
      <c r="K127" s="31">
        <v>47.726545698924724</v>
      </c>
      <c r="L127" s="31">
        <v>116.7358198924731</v>
      </c>
    </row>
    <row r="128" spans="1:12" s="40" customFormat="1">
      <c r="A128" s="39"/>
      <c r="B128" s="39" t="s">
        <v>149</v>
      </c>
      <c r="C128" s="18"/>
      <c r="D128" s="18"/>
      <c r="E128" s="18">
        <v>37740</v>
      </c>
      <c r="F128" s="18">
        <v>47010</v>
      </c>
      <c r="G128" s="31">
        <v>84750</v>
      </c>
      <c r="H128" s="31"/>
      <c r="I128" s="31"/>
      <c r="J128" s="31">
        <v>58.334677419354833</v>
      </c>
      <c r="K128" s="31">
        <v>72.663306451612897</v>
      </c>
      <c r="L128" s="31">
        <v>130.99798387096774</v>
      </c>
    </row>
    <row r="129" spans="1:12" s="40" customFormat="1">
      <c r="A129" s="39"/>
      <c r="B129" s="39" t="s">
        <v>150</v>
      </c>
      <c r="C129" s="18"/>
      <c r="D129" s="18"/>
      <c r="E129" s="18">
        <v>72889</v>
      </c>
      <c r="F129" s="18">
        <v>122040</v>
      </c>
      <c r="G129" s="31">
        <v>194929</v>
      </c>
      <c r="H129" s="31"/>
      <c r="I129" s="31"/>
      <c r="J129" s="31">
        <v>112.66444892473118</v>
      </c>
      <c r="K129" s="31">
        <v>188.63709677419354</v>
      </c>
      <c r="L129" s="31">
        <v>301.30154569892471</v>
      </c>
    </row>
    <row r="130" spans="1:12" s="40" customFormat="1">
      <c r="A130" s="39"/>
      <c r="B130" s="39" t="s">
        <v>151</v>
      </c>
      <c r="C130" s="18"/>
      <c r="D130" s="18"/>
      <c r="E130" s="18">
        <v>579660</v>
      </c>
      <c r="F130" s="18">
        <v>78377</v>
      </c>
      <c r="G130" s="31">
        <v>658037</v>
      </c>
      <c r="H130" s="31"/>
      <c r="I130" s="31"/>
      <c r="J130" s="31">
        <v>895.97983870967732</v>
      </c>
      <c r="K130" s="31">
        <v>121.14724462365591</v>
      </c>
      <c r="L130" s="31">
        <v>1017.1270833333332</v>
      </c>
    </row>
    <row r="131" spans="1:12" s="40" customFormat="1">
      <c r="A131" s="24">
        <v>40</v>
      </c>
      <c r="B131" s="44" t="s">
        <v>75</v>
      </c>
      <c r="C131" s="45">
        <v>0</v>
      </c>
      <c r="D131" s="45">
        <v>0</v>
      </c>
      <c r="E131" s="45">
        <v>549914</v>
      </c>
      <c r="F131" s="45">
        <v>59624</v>
      </c>
      <c r="G131" s="26">
        <v>609538</v>
      </c>
      <c r="H131" s="46" t="s">
        <v>211</v>
      </c>
      <c r="I131" s="46" t="s">
        <v>211</v>
      </c>
      <c r="J131" s="27">
        <v>850.0014784946236</v>
      </c>
      <c r="K131" s="27">
        <v>92.160752688172039</v>
      </c>
      <c r="L131" s="27">
        <v>942.16223118279561</v>
      </c>
    </row>
    <row r="132" spans="1:12" s="40" customFormat="1" ht="30">
      <c r="A132" s="39"/>
      <c r="B132" s="43" t="s">
        <v>152</v>
      </c>
      <c r="C132" s="18"/>
      <c r="D132" s="18"/>
      <c r="E132" s="18">
        <v>549914</v>
      </c>
      <c r="F132" s="18">
        <v>59624</v>
      </c>
      <c r="G132" s="31">
        <v>609538</v>
      </c>
      <c r="H132" s="31"/>
      <c r="I132" s="31"/>
      <c r="J132" s="31">
        <v>850.0014784946236</v>
      </c>
      <c r="K132" s="31">
        <v>92.160752688172039</v>
      </c>
      <c r="L132" s="31">
        <v>942.16223118279561</v>
      </c>
    </row>
    <row r="133" spans="1:12" s="40" customFormat="1">
      <c r="A133" s="24">
        <v>41</v>
      </c>
      <c r="B133" s="25" t="s">
        <v>77</v>
      </c>
      <c r="C133" s="26">
        <v>128420</v>
      </c>
      <c r="D133" s="26">
        <v>0</v>
      </c>
      <c r="E133" s="26">
        <v>3933275</v>
      </c>
      <c r="F133" s="26">
        <v>2931010</v>
      </c>
      <c r="G133" s="26">
        <v>6992705</v>
      </c>
      <c r="H133" s="27">
        <v>198.49865591397847</v>
      </c>
      <c r="I133" s="27" t="s">
        <v>211</v>
      </c>
      <c r="J133" s="27">
        <v>6079.6589381720423</v>
      </c>
      <c r="K133" s="27">
        <v>4530.4590053763441</v>
      </c>
      <c r="L133" s="27">
        <v>10808.616599462366</v>
      </c>
    </row>
    <row r="134" spans="1:12" s="40" customFormat="1">
      <c r="A134" s="39"/>
      <c r="B134" s="39" t="s">
        <v>153</v>
      </c>
      <c r="C134" s="18">
        <v>128420</v>
      </c>
      <c r="D134" s="18">
        <v>0</v>
      </c>
      <c r="E134" s="18">
        <v>3933275</v>
      </c>
      <c r="F134" s="18">
        <v>2931010</v>
      </c>
      <c r="G134" s="31">
        <v>6992705</v>
      </c>
      <c r="H134" s="31">
        <v>198.49865591397847</v>
      </c>
      <c r="I134" s="31"/>
      <c r="J134" s="31">
        <v>6079.6589381720423</v>
      </c>
      <c r="K134" s="31">
        <v>4530.4590053763441</v>
      </c>
      <c r="L134" s="31">
        <v>10808.616599462366</v>
      </c>
    </row>
    <row r="135" spans="1:12" s="40" customFormat="1">
      <c r="A135" s="24">
        <v>42</v>
      </c>
      <c r="B135" s="25" t="s">
        <v>79</v>
      </c>
      <c r="C135" s="26">
        <v>0</v>
      </c>
      <c r="D135" s="26">
        <v>0</v>
      </c>
      <c r="E135" s="26">
        <v>200810</v>
      </c>
      <c r="F135" s="26">
        <v>0</v>
      </c>
      <c r="G135" s="26">
        <v>200810</v>
      </c>
      <c r="H135" s="27" t="s">
        <v>211</v>
      </c>
      <c r="I135" s="27" t="s">
        <v>211</v>
      </c>
      <c r="J135" s="27">
        <v>310.39180107526875</v>
      </c>
      <c r="K135" s="27" t="s">
        <v>211</v>
      </c>
      <c r="L135" s="27">
        <v>310.39180107526875</v>
      </c>
    </row>
    <row r="136" spans="1:12" s="40" customFormat="1">
      <c r="A136" s="39"/>
      <c r="B136" s="39" t="s">
        <v>154</v>
      </c>
      <c r="C136" s="18"/>
      <c r="D136" s="18"/>
      <c r="E136" s="18">
        <v>200810</v>
      </c>
      <c r="F136" s="18"/>
      <c r="G136" s="31">
        <v>200810</v>
      </c>
      <c r="H136" s="31"/>
      <c r="I136" s="31"/>
      <c r="J136" s="31">
        <v>310.39180107526875</v>
      </c>
      <c r="K136" s="31"/>
      <c r="L136" s="31">
        <v>310.39180107526875</v>
      </c>
    </row>
    <row r="137" spans="1:12" s="40" customFormat="1">
      <c r="A137" s="24">
        <v>43</v>
      </c>
      <c r="B137" s="25" t="s">
        <v>80</v>
      </c>
      <c r="C137" s="26">
        <v>726901</v>
      </c>
      <c r="D137" s="26">
        <v>0</v>
      </c>
      <c r="E137" s="26">
        <v>8371849</v>
      </c>
      <c r="F137" s="26">
        <v>3812355</v>
      </c>
      <c r="G137" s="26">
        <v>12911105</v>
      </c>
      <c r="H137" s="27">
        <v>1123.5700940860213</v>
      </c>
      <c r="I137" s="27" t="s">
        <v>211</v>
      </c>
      <c r="J137" s="27">
        <v>12940.357997311827</v>
      </c>
      <c r="K137" s="27">
        <v>5892.7530241935474</v>
      </c>
      <c r="L137" s="27">
        <v>19956.681115591397</v>
      </c>
    </row>
    <row r="138" spans="1:12" s="40" customFormat="1">
      <c r="A138" s="39"/>
      <c r="B138" s="39" t="s">
        <v>155</v>
      </c>
      <c r="C138" s="18">
        <v>726901</v>
      </c>
      <c r="D138" s="18"/>
      <c r="E138" s="18">
        <v>3432458.09</v>
      </c>
      <c r="F138" s="18">
        <v>1258077.1500000001</v>
      </c>
      <c r="G138" s="31">
        <v>5417436.2400000002</v>
      </c>
      <c r="H138" s="31">
        <v>1123.5700940860213</v>
      </c>
      <c r="I138" s="31"/>
      <c r="J138" s="31">
        <v>5305.5467788978485</v>
      </c>
      <c r="K138" s="31">
        <v>1944.6084979838711</v>
      </c>
      <c r="L138" s="31">
        <v>8373.7253709677407</v>
      </c>
    </row>
    <row r="139" spans="1:12" s="40" customFormat="1">
      <c r="A139" s="39"/>
      <c r="B139" s="39" t="s">
        <v>156</v>
      </c>
      <c r="C139" s="18"/>
      <c r="D139" s="18"/>
      <c r="E139" s="18">
        <v>4939390.91</v>
      </c>
      <c r="F139" s="18">
        <v>2554277.85</v>
      </c>
      <c r="G139" s="31">
        <v>7493668.7599999998</v>
      </c>
      <c r="H139" s="31"/>
      <c r="I139" s="31"/>
      <c r="J139" s="31">
        <v>7634.8112184139782</v>
      </c>
      <c r="K139" s="31">
        <v>3948.1445262096772</v>
      </c>
      <c r="L139" s="31">
        <v>11582.955744623656</v>
      </c>
    </row>
    <row r="140" spans="1:12" s="40" customFormat="1">
      <c r="A140" s="24">
        <v>44</v>
      </c>
      <c r="B140" s="25" t="s">
        <v>82</v>
      </c>
      <c r="C140" s="26">
        <v>0</v>
      </c>
      <c r="D140" s="26">
        <v>0</v>
      </c>
      <c r="E140" s="26">
        <v>718893</v>
      </c>
      <c r="F140" s="26">
        <v>560219</v>
      </c>
      <c r="G140" s="26">
        <v>1279112</v>
      </c>
      <c r="H140" s="27" t="s">
        <v>211</v>
      </c>
      <c r="I140" s="27" t="s">
        <v>211</v>
      </c>
      <c r="J140" s="27">
        <v>1111.1921370967741</v>
      </c>
      <c r="K140" s="27">
        <v>865.92990591397847</v>
      </c>
      <c r="L140" s="27">
        <v>1977.1220430107526</v>
      </c>
    </row>
    <row r="141" spans="1:12" s="40" customFormat="1">
      <c r="A141" s="39"/>
      <c r="B141" s="39" t="s">
        <v>157</v>
      </c>
      <c r="C141" s="18"/>
      <c r="D141" s="18"/>
      <c r="E141" s="18">
        <v>718893</v>
      </c>
      <c r="F141" s="18">
        <v>560219</v>
      </c>
      <c r="G141" s="31">
        <v>1279112</v>
      </c>
      <c r="H141" s="31"/>
      <c r="I141" s="31"/>
      <c r="J141" s="31">
        <v>1111.1921370967741</v>
      </c>
      <c r="K141" s="31">
        <v>865.92990591397847</v>
      </c>
      <c r="L141" s="31">
        <v>1977.1220430107526</v>
      </c>
    </row>
    <row r="142" spans="1:12" s="40" customFormat="1">
      <c r="A142" s="24">
        <v>45</v>
      </c>
      <c r="B142" s="25" t="s">
        <v>83</v>
      </c>
      <c r="C142" s="47">
        <v>435019</v>
      </c>
      <c r="D142" s="26"/>
      <c r="E142" s="47">
        <v>2319319</v>
      </c>
      <c r="F142" s="47">
        <v>2718223</v>
      </c>
      <c r="G142" s="26">
        <v>5472561</v>
      </c>
      <c r="H142" s="27">
        <v>672.40840053763441</v>
      </c>
      <c r="I142" s="27" t="s">
        <v>211</v>
      </c>
      <c r="J142" s="27">
        <v>3584.9688844086018</v>
      </c>
      <c r="K142" s="27">
        <v>4201.5543682795696</v>
      </c>
      <c r="L142" s="27">
        <v>8458.9316532258053</v>
      </c>
    </row>
    <row r="143" spans="1:12" s="40" customFormat="1">
      <c r="A143" s="39"/>
      <c r="B143" s="39" t="s">
        <v>158</v>
      </c>
      <c r="C143" s="18">
        <v>435019</v>
      </c>
      <c r="D143" s="18"/>
      <c r="E143" s="18">
        <v>207347</v>
      </c>
      <c r="F143" s="18">
        <v>461011</v>
      </c>
      <c r="G143" s="31">
        <v>1103377</v>
      </c>
      <c r="H143" s="31">
        <v>672.40840053763441</v>
      </c>
      <c r="I143" s="31"/>
      <c r="J143" s="31">
        <v>320.49603494623653</v>
      </c>
      <c r="K143" s="31">
        <v>712.58420698924726</v>
      </c>
      <c r="L143" s="31">
        <v>1705.488642473118</v>
      </c>
    </row>
    <row r="144" spans="1:12" s="40" customFormat="1">
      <c r="A144" s="39"/>
      <c r="B144" s="39" t="s">
        <v>159</v>
      </c>
      <c r="C144" s="18"/>
      <c r="D144" s="18"/>
      <c r="E144" s="18">
        <v>998235</v>
      </c>
      <c r="F144" s="18">
        <v>1293059</v>
      </c>
      <c r="G144" s="31">
        <v>2291294</v>
      </c>
      <c r="H144" s="31"/>
      <c r="I144" s="31"/>
      <c r="J144" s="31">
        <v>1542.970766129032</v>
      </c>
      <c r="K144" s="31">
        <v>1998.6799059139782</v>
      </c>
      <c r="L144" s="31">
        <v>3541.6506720430102</v>
      </c>
    </row>
    <row r="145" spans="1:12" s="40" customFormat="1">
      <c r="A145" s="39"/>
      <c r="B145" s="39" t="s">
        <v>160</v>
      </c>
      <c r="C145" s="18"/>
      <c r="D145" s="18"/>
      <c r="E145" s="18">
        <v>502133</v>
      </c>
      <c r="F145" s="18"/>
      <c r="G145" s="31">
        <v>502133</v>
      </c>
      <c r="H145" s="31"/>
      <c r="I145" s="31"/>
      <c r="J145" s="31">
        <v>776.14643817204296</v>
      </c>
      <c r="K145" s="31"/>
      <c r="L145" s="31">
        <v>776.14643817204296</v>
      </c>
    </row>
    <row r="146" spans="1:12" s="40" customFormat="1">
      <c r="A146" s="39"/>
      <c r="B146" s="39" t="s">
        <v>161</v>
      </c>
      <c r="C146" s="18"/>
      <c r="D146" s="18"/>
      <c r="E146" s="18">
        <v>334677</v>
      </c>
      <c r="F146" s="18">
        <v>823349</v>
      </c>
      <c r="G146" s="31">
        <v>1158026</v>
      </c>
      <c r="H146" s="31"/>
      <c r="I146" s="31"/>
      <c r="J146" s="31">
        <v>517.30987903225798</v>
      </c>
      <c r="K146" s="31">
        <v>1272.6496639784946</v>
      </c>
      <c r="L146" s="31">
        <v>1789.9595430107524</v>
      </c>
    </row>
    <row r="147" spans="1:12" s="40" customFormat="1">
      <c r="A147" s="39"/>
      <c r="B147" s="39" t="s">
        <v>162</v>
      </c>
      <c r="C147" s="18"/>
      <c r="D147" s="18"/>
      <c r="E147" s="18">
        <v>48242</v>
      </c>
      <c r="F147" s="18">
        <v>140804</v>
      </c>
      <c r="G147" s="31">
        <v>189046</v>
      </c>
      <c r="H147" s="31"/>
      <c r="I147" s="31"/>
      <c r="J147" s="31">
        <v>74.567607526881716</v>
      </c>
      <c r="K147" s="31">
        <v>217.64059139784945</v>
      </c>
      <c r="L147" s="31">
        <v>292.20819892473116</v>
      </c>
    </row>
    <row r="148" spans="1:12" s="40" customFormat="1">
      <c r="A148" s="39"/>
      <c r="B148" s="39" t="s">
        <v>163</v>
      </c>
      <c r="C148" s="18"/>
      <c r="D148" s="18"/>
      <c r="E148" s="18">
        <v>228685</v>
      </c>
      <c r="F148" s="18"/>
      <c r="G148" s="31">
        <v>228685</v>
      </c>
      <c r="H148" s="31"/>
      <c r="I148" s="31"/>
      <c r="J148" s="31">
        <v>353.47815860215053</v>
      </c>
      <c r="K148" s="31"/>
      <c r="L148" s="31">
        <v>353.47815860215053</v>
      </c>
    </row>
    <row r="149" spans="1:12" s="40" customFormat="1">
      <c r="A149" s="24">
        <v>46</v>
      </c>
      <c r="B149" s="25" t="s">
        <v>85</v>
      </c>
      <c r="C149" s="26">
        <v>873028</v>
      </c>
      <c r="D149" s="26">
        <v>136128</v>
      </c>
      <c r="E149" s="47">
        <v>4076793</v>
      </c>
      <c r="F149" s="26">
        <v>1212590</v>
      </c>
      <c r="G149" s="26">
        <v>6298539</v>
      </c>
      <c r="H149" s="27">
        <v>1349.438440860215</v>
      </c>
      <c r="I149" s="27">
        <v>210.41290322580645</v>
      </c>
      <c r="J149" s="27">
        <v>6301.4945564516129</v>
      </c>
      <c r="K149" s="27">
        <v>1874.2990591397847</v>
      </c>
      <c r="L149" s="27">
        <v>9735.6449596774182</v>
      </c>
    </row>
    <row r="150" spans="1:12" s="40" customFormat="1">
      <c r="A150" s="39"/>
      <c r="B150" s="39" t="s">
        <v>164</v>
      </c>
      <c r="C150" s="18">
        <v>873028</v>
      </c>
      <c r="D150" s="18">
        <v>136128</v>
      </c>
      <c r="E150" s="18">
        <v>2244832</v>
      </c>
      <c r="F150" s="18">
        <v>879476</v>
      </c>
      <c r="G150" s="31">
        <v>4133464</v>
      </c>
      <c r="H150" s="31">
        <v>1349.438440860215</v>
      </c>
      <c r="I150" s="31">
        <v>210.41290322580645</v>
      </c>
      <c r="J150" s="31">
        <v>3469.8344086021502</v>
      </c>
      <c r="K150" s="31">
        <v>1359.4051075268815</v>
      </c>
      <c r="L150" s="31">
        <v>6389.0908602150539</v>
      </c>
    </row>
    <row r="151" spans="1:12" s="40" customFormat="1">
      <c r="A151" s="39"/>
      <c r="B151" s="39" t="s">
        <v>165</v>
      </c>
      <c r="C151" s="18"/>
      <c r="D151" s="18"/>
      <c r="E151" s="18">
        <v>1786138</v>
      </c>
      <c r="F151" s="18">
        <v>311435</v>
      </c>
      <c r="G151" s="31">
        <v>2097573</v>
      </c>
      <c r="H151" s="31"/>
      <c r="I151" s="31"/>
      <c r="J151" s="31">
        <v>2760.8315860215052</v>
      </c>
      <c r="K151" s="31">
        <v>481.38474462365593</v>
      </c>
      <c r="L151" s="31">
        <v>3242.2163306451612</v>
      </c>
    </row>
    <row r="152" spans="1:12" s="40" customFormat="1">
      <c r="A152" s="39"/>
      <c r="B152" s="39" t="s">
        <v>166</v>
      </c>
      <c r="C152" s="18"/>
      <c r="D152" s="18"/>
      <c r="E152" s="18">
        <v>45823</v>
      </c>
      <c r="F152" s="18">
        <v>21679</v>
      </c>
      <c r="G152" s="31">
        <v>67502</v>
      </c>
      <c r="H152" s="31"/>
      <c r="I152" s="31"/>
      <c r="J152" s="31">
        <v>70.828561827956989</v>
      </c>
      <c r="K152" s="31">
        <v>33.509206989247311</v>
      </c>
      <c r="L152" s="31">
        <v>104.33776881720431</v>
      </c>
    </row>
    <row r="153" spans="1:12" s="40" customFormat="1">
      <c r="A153" s="24">
        <v>47</v>
      </c>
      <c r="B153" s="25" t="s">
        <v>86</v>
      </c>
      <c r="C153" s="26">
        <v>221983</v>
      </c>
      <c r="D153" s="26">
        <v>11435</v>
      </c>
      <c r="E153" s="48">
        <v>4049578</v>
      </c>
      <c r="F153" s="46">
        <v>3870780</v>
      </c>
      <c r="G153" s="26">
        <v>8153776</v>
      </c>
      <c r="H153" s="27">
        <v>343.11888440860213</v>
      </c>
      <c r="I153" s="27">
        <v>17.675067204301072</v>
      </c>
      <c r="J153" s="27">
        <v>6259.4283602150535</v>
      </c>
      <c r="K153" s="27">
        <v>5983.0604838709669</v>
      </c>
      <c r="L153" s="27">
        <v>12603.282795698924</v>
      </c>
    </row>
    <row r="154" spans="1:12" s="40" customFormat="1">
      <c r="A154" s="39"/>
      <c r="B154" s="39" t="s">
        <v>167</v>
      </c>
      <c r="C154" s="18">
        <v>221983</v>
      </c>
      <c r="D154" s="18">
        <v>11435</v>
      </c>
      <c r="E154" s="18">
        <v>4049578</v>
      </c>
      <c r="F154" s="18">
        <v>3870780</v>
      </c>
      <c r="G154" s="18">
        <v>8153776</v>
      </c>
      <c r="H154" s="31"/>
      <c r="I154" s="31">
        <v>17.675067204301072</v>
      </c>
      <c r="J154" s="31">
        <v>6259.4283602150535</v>
      </c>
      <c r="K154" s="31">
        <v>5983.0604838709669</v>
      </c>
      <c r="L154" s="31">
        <v>12260.163911290321</v>
      </c>
    </row>
    <row r="155" spans="1:12" s="40" customFormat="1">
      <c r="A155" s="24">
        <v>48</v>
      </c>
      <c r="B155" s="25" t="s">
        <v>88</v>
      </c>
      <c r="C155" s="26">
        <v>16244</v>
      </c>
      <c r="D155" s="26">
        <v>0</v>
      </c>
      <c r="E155" s="47">
        <v>1307058</v>
      </c>
      <c r="F155" s="26">
        <v>802363.35730000003</v>
      </c>
      <c r="G155" s="26">
        <v>2125665.3573000003</v>
      </c>
      <c r="H155" s="27">
        <v>25.108333333333331</v>
      </c>
      <c r="I155" s="27" t="s">
        <v>211</v>
      </c>
      <c r="J155" s="27">
        <v>2020.3181451612902</v>
      </c>
      <c r="K155" s="27">
        <v>1240.2121786223117</v>
      </c>
      <c r="L155" s="27">
        <v>3285.6386571169351</v>
      </c>
    </row>
    <row r="156" spans="1:12" s="40" customFormat="1">
      <c r="A156" s="39"/>
      <c r="B156" s="39" t="s">
        <v>168</v>
      </c>
      <c r="C156" s="18">
        <v>16244</v>
      </c>
      <c r="D156" s="18"/>
      <c r="E156" s="18">
        <v>1307058</v>
      </c>
      <c r="F156" s="18">
        <v>802363.35730000003</v>
      </c>
      <c r="G156" s="31">
        <v>2125665.3573000003</v>
      </c>
      <c r="H156" s="31">
        <v>25.108333333333331</v>
      </c>
      <c r="I156" s="31"/>
      <c r="J156" s="31">
        <v>2020.3181451612902</v>
      </c>
      <c r="K156" s="31">
        <v>1240.2121786223117</v>
      </c>
      <c r="L156" s="31">
        <v>3285.6386571169351</v>
      </c>
    </row>
    <row r="157" spans="1:12" s="40" customFormat="1">
      <c r="A157" s="24">
        <v>49</v>
      </c>
      <c r="B157" s="25" t="s">
        <v>90</v>
      </c>
      <c r="C157" s="26">
        <v>63195</v>
      </c>
      <c r="D157" s="26">
        <v>0</v>
      </c>
      <c r="E157" s="26">
        <v>2821580</v>
      </c>
      <c r="F157" s="26">
        <v>986178</v>
      </c>
      <c r="G157" s="26">
        <v>3870953</v>
      </c>
      <c r="H157" s="27">
        <v>97.680443548387089</v>
      </c>
      <c r="I157" s="27" t="s">
        <v>211</v>
      </c>
      <c r="J157" s="27">
        <v>4361.3131720430101</v>
      </c>
      <c r="K157" s="27">
        <v>1524.3342741935483</v>
      </c>
      <c r="L157" s="27">
        <v>5983.3278897849459</v>
      </c>
    </row>
    <row r="158" spans="1:12" s="40" customFormat="1">
      <c r="A158" s="39"/>
      <c r="B158" s="39" t="s">
        <v>169</v>
      </c>
      <c r="C158" s="18">
        <v>63195</v>
      </c>
      <c r="D158" s="18"/>
      <c r="E158" s="18">
        <v>183402.7</v>
      </c>
      <c r="F158" s="18">
        <v>117355.182</v>
      </c>
      <c r="G158" s="31">
        <v>363952.88199999998</v>
      </c>
      <c r="H158" s="31">
        <v>97.680443548387089</v>
      </c>
      <c r="I158" s="31"/>
      <c r="J158" s="31">
        <v>283.48535618279573</v>
      </c>
      <c r="K158" s="31">
        <v>181.39577862903224</v>
      </c>
      <c r="L158" s="31">
        <v>562.56157836021498</v>
      </c>
    </row>
    <row r="159" spans="1:12" s="40" customFormat="1">
      <c r="A159" s="39"/>
      <c r="B159" s="39" t="s">
        <v>170</v>
      </c>
      <c r="C159" s="18"/>
      <c r="D159" s="18"/>
      <c r="E159" s="18">
        <v>73361.08</v>
      </c>
      <c r="F159" s="18"/>
      <c r="G159" s="31">
        <v>73361.08</v>
      </c>
      <c r="H159" s="31"/>
      <c r="I159" s="31"/>
      <c r="J159" s="31">
        <v>113.39414247311828</v>
      </c>
      <c r="K159" s="31"/>
      <c r="L159" s="31">
        <v>113.39414247311828</v>
      </c>
    </row>
    <row r="160" spans="1:12" s="40" customFormat="1">
      <c r="A160" s="39"/>
      <c r="B160" s="39" t="s">
        <v>171</v>
      </c>
      <c r="C160" s="18"/>
      <c r="D160" s="18"/>
      <c r="E160" s="18">
        <v>225726.4</v>
      </c>
      <c r="F160" s="18">
        <v>41419.476000000002</v>
      </c>
      <c r="G160" s="31">
        <v>267145.87599999999</v>
      </c>
      <c r="H160" s="31"/>
      <c r="I160" s="31"/>
      <c r="J160" s="31">
        <v>348.90505376344083</v>
      </c>
      <c r="K160" s="31">
        <v>64.022039516129027</v>
      </c>
      <c r="L160" s="31">
        <v>412.92709327956987</v>
      </c>
    </row>
    <row r="161" spans="1:12" s="40" customFormat="1">
      <c r="A161" s="39"/>
      <c r="B161" s="39" t="s">
        <v>172</v>
      </c>
      <c r="C161" s="18"/>
      <c r="D161" s="18"/>
      <c r="E161" s="18">
        <v>948050.88</v>
      </c>
      <c r="F161" s="18">
        <v>217945.33799999999</v>
      </c>
      <c r="G161" s="31">
        <v>1165996.2179999999</v>
      </c>
      <c r="H161" s="31"/>
      <c r="I161" s="31"/>
      <c r="J161" s="31">
        <v>1465.4012258064515</v>
      </c>
      <c r="K161" s="31">
        <v>336.87787459677412</v>
      </c>
      <c r="L161" s="31">
        <v>1802.2791004032256</v>
      </c>
    </row>
    <row r="162" spans="1:12" s="40" customFormat="1">
      <c r="A162" s="39"/>
      <c r="B162" s="39" t="s">
        <v>173</v>
      </c>
      <c r="C162" s="18"/>
      <c r="D162" s="18"/>
      <c r="E162" s="18">
        <v>993196.15999999992</v>
      </c>
      <c r="F162" s="18">
        <v>400388.26799999998</v>
      </c>
      <c r="G162" s="31">
        <v>1393584.4279999998</v>
      </c>
      <c r="H162" s="31"/>
      <c r="I162" s="31"/>
      <c r="J162" s="31">
        <v>1535.1822365591395</v>
      </c>
      <c r="K162" s="31">
        <v>618.87971532258052</v>
      </c>
      <c r="L162" s="31">
        <v>2154.0619518817202</v>
      </c>
    </row>
    <row r="163" spans="1:12" s="40" customFormat="1">
      <c r="A163" s="39"/>
      <c r="B163" s="39" t="s">
        <v>174</v>
      </c>
      <c r="C163" s="18"/>
      <c r="D163" s="18"/>
      <c r="E163" s="18">
        <v>158008.48000000001</v>
      </c>
      <c r="F163" s="18">
        <v>73963.349999999991</v>
      </c>
      <c r="G163" s="31">
        <v>231971.83000000002</v>
      </c>
      <c r="H163" s="31"/>
      <c r="I163" s="31"/>
      <c r="J163" s="31">
        <v>244.23353763440861</v>
      </c>
      <c r="K163" s="31">
        <v>114.32507056451611</v>
      </c>
      <c r="L163" s="31">
        <v>358.55860819892473</v>
      </c>
    </row>
    <row r="164" spans="1:12" s="40" customFormat="1">
      <c r="A164" s="39"/>
      <c r="B164" s="39" t="s">
        <v>175</v>
      </c>
      <c r="C164" s="18"/>
      <c r="D164" s="18"/>
      <c r="E164" s="18">
        <v>143900.57999999999</v>
      </c>
      <c r="F164" s="18">
        <v>48322.722000000002</v>
      </c>
      <c r="G164" s="31">
        <v>192223.302</v>
      </c>
      <c r="H164" s="31"/>
      <c r="I164" s="31"/>
      <c r="J164" s="31">
        <v>222.42697177419353</v>
      </c>
      <c r="K164" s="31">
        <v>74.692379435483872</v>
      </c>
      <c r="L164" s="31">
        <v>297.1193512096774</v>
      </c>
    </row>
    <row r="165" spans="1:12" s="40" customFormat="1">
      <c r="A165" s="39"/>
      <c r="B165" s="39" t="s">
        <v>176</v>
      </c>
      <c r="C165" s="18"/>
      <c r="D165" s="18"/>
      <c r="E165" s="18">
        <v>95933.72</v>
      </c>
      <c r="F165" s="18">
        <v>86783.66399999999</v>
      </c>
      <c r="G165" s="31">
        <v>182717.38399999999</v>
      </c>
      <c r="H165" s="31"/>
      <c r="I165" s="31"/>
      <c r="J165" s="31">
        <v>148.28464784946235</v>
      </c>
      <c r="K165" s="31">
        <v>134.14141612903222</v>
      </c>
      <c r="L165" s="31">
        <v>282.42606397849454</v>
      </c>
    </row>
    <row r="166" spans="1:12" s="40" customFormat="1">
      <c r="A166" s="24">
        <v>50</v>
      </c>
      <c r="B166" s="25" t="s">
        <v>92</v>
      </c>
      <c r="C166" s="26">
        <v>275853</v>
      </c>
      <c r="D166" s="26">
        <v>0</v>
      </c>
      <c r="E166" s="47">
        <v>1511171</v>
      </c>
      <c r="F166" s="26">
        <v>617697</v>
      </c>
      <c r="G166" s="26">
        <v>2404721</v>
      </c>
      <c r="H166" s="27">
        <v>426.38568548387093</v>
      </c>
      <c r="I166" s="27" t="s">
        <v>211</v>
      </c>
      <c r="J166" s="27">
        <v>2335.8153897849461</v>
      </c>
      <c r="K166" s="27">
        <v>954.77358870967737</v>
      </c>
      <c r="L166" s="27">
        <v>3716.9746639784944</v>
      </c>
    </row>
    <row r="167" spans="1:12" s="40" customFormat="1">
      <c r="A167" s="39"/>
      <c r="B167" s="39" t="s">
        <v>177</v>
      </c>
      <c r="C167" s="18">
        <v>275853</v>
      </c>
      <c r="D167" s="18">
        <v>0</v>
      </c>
      <c r="E167" s="18">
        <v>1511171</v>
      </c>
      <c r="F167" s="18">
        <v>617697</v>
      </c>
      <c r="G167" s="31">
        <v>2404721</v>
      </c>
      <c r="H167" s="31">
        <v>426.38568548387093</v>
      </c>
      <c r="I167" s="31"/>
      <c r="J167" s="31">
        <v>2335.8153897849461</v>
      </c>
      <c r="K167" s="31">
        <v>954.77358870967737</v>
      </c>
      <c r="L167" s="31">
        <v>3716.9746639784944</v>
      </c>
    </row>
    <row r="168" spans="1:12" s="40" customFormat="1">
      <c r="A168" s="24">
        <v>51</v>
      </c>
      <c r="B168" s="25" t="s">
        <v>94</v>
      </c>
      <c r="C168" s="26">
        <v>16273</v>
      </c>
      <c r="D168" s="26">
        <v>19520</v>
      </c>
      <c r="E168" s="47">
        <v>2145914</v>
      </c>
      <c r="F168" s="26">
        <v>1129769</v>
      </c>
      <c r="G168" s="26">
        <v>3311476</v>
      </c>
      <c r="H168" s="27">
        <v>25.153158602150533</v>
      </c>
      <c r="I168" s="27">
        <v>30.172043010752688</v>
      </c>
      <c r="J168" s="27">
        <v>3316.9369623655912</v>
      </c>
      <c r="K168" s="27">
        <v>1746.2827284946236</v>
      </c>
      <c r="L168" s="27">
        <v>5118.5448924731181</v>
      </c>
    </row>
    <row r="169" spans="1:12" s="40" customFormat="1">
      <c r="A169" s="39"/>
      <c r="B169" s="39" t="s">
        <v>178</v>
      </c>
      <c r="C169" s="18"/>
      <c r="D169" s="18">
        <v>19520</v>
      </c>
      <c r="E169" s="18">
        <v>2145914</v>
      </c>
      <c r="F169" s="18">
        <v>1129769</v>
      </c>
      <c r="G169" s="31">
        <v>3311476</v>
      </c>
      <c r="H169" s="31"/>
      <c r="I169" s="31">
        <v>30.172043010752688</v>
      </c>
      <c r="J169" s="31">
        <v>3316.9369623655912</v>
      </c>
      <c r="K169" s="31">
        <v>1746.2827284946236</v>
      </c>
      <c r="L169" s="31">
        <v>5093.3917338709671</v>
      </c>
    </row>
    <row r="170" spans="1:12" s="40" customFormat="1">
      <c r="A170" s="24">
        <v>52</v>
      </c>
      <c r="B170" s="25" t="s">
        <v>96</v>
      </c>
      <c r="C170" s="26">
        <v>0</v>
      </c>
      <c r="D170" s="26">
        <v>0</v>
      </c>
      <c r="E170" s="47">
        <v>122945</v>
      </c>
      <c r="F170" s="26">
        <v>197253</v>
      </c>
      <c r="G170" s="26">
        <v>320198</v>
      </c>
      <c r="H170" s="27" t="s">
        <v>211</v>
      </c>
      <c r="I170" s="27" t="s">
        <v>211</v>
      </c>
      <c r="J170" s="27">
        <v>190.03595430107526</v>
      </c>
      <c r="K170" s="27">
        <v>304.89374999999995</v>
      </c>
      <c r="L170" s="27">
        <v>494.92970430107522</v>
      </c>
    </row>
    <row r="171" spans="1:12" s="40" customFormat="1">
      <c r="A171" s="39"/>
      <c r="B171" s="39" t="s">
        <v>179</v>
      </c>
      <c r="C171" s="18"/>
      <c r="D171" s="18"/>
      <c r="E171" s="18">
        <v>122945</v>
      </c>
      <c r="F171" s="18">
        <v>197253</v>
      </c>
      <c r="G171" s="31">
        <v>320198</v>
      </c>
      <c r="H171" s="31"/>
      <c r="I171" s="31"/>
      <c r="J171" s="31">
        <v>190.03595430107526</v>
      </c>
      <c r="K171" s="31">
        <v>304.89374999999995</v>
      </c>
      <c r="L171" s="31">
        <v>494.92970430107522</v>
      </c>
    </row>
    <row r="172" spans="1:12" s="40" customFormat="1">
      <c r="A172" s="24">
        <v>53</v>
      </c>
      <c r="B172" s="25" t="s">
        <v>98</v>
      </c>
      <c r="C172" s="26">
        <v>1245</v>
      </c>
      <c r="D172" s="26">
        <v>0</v>
      </c>
      <c r="E172" s="47">
        <v>5229341</v>
      </c>
      <c r="F172" s="26">
        <v>906746</v>
      </c>
      <c r="G172" s="26">
        <v>6137332</v>
      </c>
      <c r="H172" s="27">
        <v>1.9243951612903223</v>
      </c>
      <c r="I172" s="27" t="s">
        <v>211</v>
      </c>
      <c r="J172" s="27">
        <v>8082.9867607526876</v>
      </c>
      <c r="K172" s="27">
        <v>1401.556317204301</v>
      </c>
      <c r="L172" s="27">
        <v>9486.4674731182786</v>
      </c>
    </row>
    <row r="173" spans="1:12" s="40" customFormat="1">
      <c r="A173" s="39"/>
      <c r="B173" s="39" t="s">
        <v>180</v>
      </c>
      <c r="C173" s="18">
        <v>1245</v>
      </c>
      <c r="D173" s="18">
        <v>0</v>
      </c>
      <c r="E173" s="18">
        <v>5229341</v>
      </c>
      <c r="F173" s="18">
        <v>906746</v>
      </c>
      <c r="G173" s="31">
        <v>6137332</v>
      </c>
      <c r="H173" s="31">
        <v>1.9243951612903223</v>
      </c>
      <c r="I173" s="31"/>
      <c r="J173" s="31">
        <v>8082.9867607526876</v>
      </c>
      <c r="K173" s="31">
        <v>1401.556317204301</v>
      </c>
      <c r="L173" s="31">
        <v>9486.4674731182786</v>
      </c>
    </row>
    <row r="174" spans="1:12" s="40" customFormat="1">
      <c r="A174" s="24">
        <v>54</v>
      </c>
      <c r="B174" s="25" t="s">
        <v>99</v>
      </c>
      <c r="C174" s="26">
        <v>725396</v>
      </c>
      <c r="D174" s="26">
        <v>0</v>
      </c>
      <c r="E174" s="26">
        <v>1347060</v>
      </c>
      <c r="F174" s="26">
        <v>2262563</v>
      </c>
      <c r="G174" s="26">
        <v>4335019</v>
      </c>
      <c r="H174" s="27">
        <v>1121.243817204301</v>
      </c>
      <c r="I174" s="27" t="s">
        <v>211</v>
      </c>
      <c r="J174" s="27">
        <v>2082.1491935483868</v>
      </c>
      <c r="K174" s="27">
        <v>3497.2411962365586</v>
      </c>
      <c r="L174" s="27">
        <v>6700.6342069892462</v>
      </c>
    </row>
    <row r="175" spans="1:12" s="40" customFormat="1">
      <c r="A175" s="39"/>
      <c r="B175" s="39" t="s">
        <v>181</v>
      </c>
      <c r="C175" s="18">
        <v>725396</v>
      </c>
      <c r="D175" s="18"/>
      <c r="E175" s="18">
        <v>1132473</v>
      </c>
      <c r="F175" s="18">
        <v>2003662</v>
      </c>
      <c r="G175" s="31">
        <v>3861531</v>
      </c>
      <c r="H175" s="31">
        <v>1121.243817204301</v>
      </c>
      <c r="I175" s="31"/>
      <c r="J175" s="31">
        <v>1750.4622983870966</v>
      </c>
      <c r="K175" s="31">
        <v>3097.0581989247312</v>
      </c>
      <c r="L175" s="31">
        <v>5968.7643145161292</v>
      </c>
    </row>
    <row r="176" spans="1:12" s="40" customFormat="1">
      <c r="A176" s="39"/>
      <c r="B176" s="39" t="s">
        <v>182</v>
      </c>
      <c r="C176" s="18"/>
      <c r="D176" s="18"/>
      <c r="E176" s="18">
        <v>214587</v>
      </c>
      <c r="F176" s="18">
        <v>204323</v>
      </c>
      <c r="G176" s="31">
        <v>418910</v>
      </c>
      <c r="H176" s="31"/>
      <c r="I176" s="31"/>
      <c r="J176" s="31">
        <v>331.68689516129029</v>
      </c>
      <c r="K176" s="31">
        <v>315.82184139784943</v>
      </c>
      <c r="L176" s="31">
        <v>647.50873655913972</v>
      </c>
    </row>
    <row r="177" spans="1:12" s="40" customFormat="1">
      <c r="A177" s="39"/>
      <c r="B177" s="39" t="s">
        <v>183</v>
      </c>
      <c r="C177" s="18"/>
      <c r="D177" s="18"/>
      <c r="E177" s="18"/>
      <c r="F177" s="18">
        <v>54578</v>
      </c>
      <c r="G177" s="31">
        <v>54578</v>
      </c>
      <c r="H177" s="31"/>
      <c r="I177" s="31"/>
      <c r="J177" s="31"/>
      <c r="K177" s="31">
        <v>84.361155913978493</v>
      </c>
      <c r="L177" s="31">
        <v>84.361155913978493</v>
      </c>
    </row>
    <row r="178" spans="1:12" s="40" customFormat="1">
      <c r="A178" s="24">
        <v>55</v>
      </c>
      <c r="B178" s="25" t="s">
        <v>101</v>
      </c>
      <c r="C178" s="26">
        <v>719955</v>
      </c>
      <c r="D178" s="26"/>
      <c r="E178" s="26">
        <v>1699977</v>
      </c>
      <c r="F178" s="26">
        <v>1334516</v>
      </c>
      <c r="G178" s="26">
        <v>3754448</v>
      </c>
      <c r="H178" s="27">
        <v>1112.8336693548385</v>
      </c>
      <c r="I178" s="27" t="s">
        <v>211</v>
      </c>
      <c r="J178" s="27">
        <v>2627.6526209677418</v>
      </c>
      <c r="K178" s="27">
        <v>2062.7599462365592</v>
      </c>
      <c r="L178" s="27">
        <v>5803.24623655914</v>
      </c>
    </row>
    <row r="179" spans="1:12" s="40" customFormat="1">
      <c r="A179" s="39"/>
      <c r="B179" s="39" t="s">
        <v>184</v>
      </c>
      <c r="C179" s="18">
        <v>719955</v>
      </c>
      <c r="D179" s="18"/>
      <c r="E179" s="18">
        <v>1699977</v>
      </c>
      <c r="F179" s="18">
        <v>1334516</v>
      </c>
      <c r="G179" s="31">
        <v>3754448</v>
      </c>
      <c r="H179" s="31">
        <v>1112.8336693548385</v>
      </c>
      <c r="I179" s="31"/>
      <c r="J179" s="31">
        <v>2627.6526209677418</v>
      </c>
      <c r="K179" s="31">
        <v>2062.7599462365592</v>
      </c>
      <c r="L179" s="31">
        <v>5803.24623655914</v>
      </c>
    </row>
    <row r="180" spans="1:12" s="40" customFormat="1">
      <c r="A180" s="24">
        <v>56</v>
      </c>
      <c r="B180" s="25" t="s">
        <v>102</v>
      </c>
      <c r="C180" s="26">
        <v>91410</v>
      </c>
      <c r="D180" s="26">
        <v>0</v>
      </c>
      <c r="E180" s="26">
        <v>1748588</v>
      </c>
      <c r="F180" s="26">
        <v>924497</v>
      </c>
      <c r="G180" s="26">
        <v>2764495</v>
      </c>
      <c r="H180" s="27">
        <v>141.29233870967741</v>
      </c>
      <c r="I180" s="27" t="s">
        <v>211</v>
      </c>
      <c r="J180" s="27">
        <v>2702.7905913978493</v>
      </c>
      <c r="K180" s="27">
        <v>1428.9940188172043</v>
      </c>
      <c r="L180" s="27">
        <v>4273.0769489247314</v>
      </c>
    </row>
    <row r="181" spans="1:12" s="40" customFormat="1">
      <c r="A181" s="39"/>
      <c r="B181" s="39" t="s">
        <v>185</v>
      </c>
      <c r="C181" s="18"/>
      <c r="D181" s="18"/>
      <c r="E181" s="18">
        <v>286872</v>
      </c>
      <c r="F181" s="18">
        <v>196615</v>
      </c>
      <c r="G181" s="31">
        <v>483487</v>
      </c>
      <c r="H181" s="31"/>
      <c r="I181" s="31"/>
      <c r="J181" s="31">
        <v>443.41774193548383</v>
      </c>
      <c r="K181" s="31">
        <v>303.90759408602145</v>
      </c>
      <c r="L181" s="31">
        <v>747.32533602150534</v>
      </c>
    </row>
    <row r="182" spans="1:12" s="40" customFormat="1">
      <c r="A182" s="39"/>
      <c r="B182" s="39" t="s">
        <v>186</v>
      </c>
      <c r="C182" s="18"/>
      <c r="D182" s="18"/>
      <c r="E182" s="18">
        <v>106759</v>
      </c>
      <c r="F182" s="18">
        <v>135253</v>
      </c>
      <c r="G182" s="31">
        <v>242012</v>
      </c>
      <c r="H182" s="31"/>
      <c r="I182" s="31"/>
      <c r="J182" s="31">
        <v>165.01727150537633</v>
      </c>
      <c r="K182" s="31">
        <v>209.06041666666664</v>
      </c>
      <c r="L182" s="31">
        <v>374.07768817204294</v>
      </c>
    </row>
    <row r="183" spans="1:12" s="40" customFormat="1">
      <c r="A183" s="39"/>
      <c r="B183" s="39" t="s">
        <v>187</v>
      </c>
      <c r="C183" s="18"/>
      <c r="D183" s="18"/>
      <c r="E183" s="18">
        <v>38967</v>
      </c>
      <c r="F183" s="18">
        <v>1349</v>
      </c>
      <c r="G183" s="31">
        <v>40316</v>
      </c>
      <c r="H183" s="31"/>
      <c r="I183" s="31"/>
      <c r="J183" s="31">
        <v>60.231249999999996</v>
      </c>
      <c r="K183" s="31">
        <v>2.0851478494623654</v>
      </c>
      <c r="L183" s="31">
        <v>62.316397849462362</v>
      </c>
    </row>
    <row r="184" spans="1:12" s="40" customFormat="1">
      <c r="A184" s="39"/>
      <c r="B184" s="39" t="s">
        <v>188</v>
      </c>
      <c r="C184" s="18"/>
      <c r="D184" s="18"/>
      <c r="E184" s="18"/>
      <c r="F184" s="18">
        <v>8220</v>
      </c>
      <c r="G184" s="31">
        <v>8220</v>
      </c>
      <c r="H184" s="31"/>
      <c r="I184" s="31"/>
      <c r="J184" s="31"/>
      <c r="K184" s="31">
        <v>12.705645161290322</v>
      </c>
      <c r="L184" s="31">
        <v>12.705645161290322</v>
      </c>
    </row>
    <row r="185" spans="1:12" s="40" customFormat="1">
      <c r="A185" s="39"/>
      <c r="B185" s="39" t="s">
        <v>189</v>
      </c>
      <c r="C185" s="18"/>
      <c r="D185" s="18"/>
      <c r="E185" s="18">
        <v>359786</v>
      </c>
      <c r="F185" s="18"/>
      <c r="G185" s="31">
        <v>359786</v>
      </c>
      <c r="H185" s="31"/>
      <c r="I185" s="31"/>
      <c r="J185" s="31">
        <v>556.12083333333328</v>
      </c>
      <c r="K185" s="31"/>
      <c r="L185" s="31">
        <v>556.12083333333328</v>
      </c>
    </row>
    <row r="186" spans="1:12" s="40" customFormat="1">
      <c r="A186" s="39"/>
      <c r="B186" s="39" t="s">
        <v>190</v>
      </c>
      <c r="C186" s="18">
        <v>91410</v>
      </c>
      <c r="D186" s="18"/>
      <c r="E186" s="18">
        <v>91515</v>
      </c>
      <c r="F186" s="18">
        <v>17640</v>
      </c>
      <c r="G186" s="31">
        <v>200565</v>
      </c>
      <c r="H186" s="31">
        <v>141.29233870967741</v>
      </c>
      <c r="I186" s="31"/>
      <c r="J186" s="31">
        <v>141.45463709677418</v>
      </c>
      <c r="K186" s="31">
        <v>27.266129032258064</v>
      </c>
      <c r="L186" s="31">
        <v>310.01310483870964</v>
      </c>
    </row>
    <row r="187" spans="1:12" s="40" customFormat="1">
      <c r="A187" s="39"/>
      <c r="B187" s="39" t="s">
        <v>191</v>
      </c>
      <c r="C187" s="18"/>
      <c r="D187" s="18"/>
      <c r="E187" s="18">
        <v>627617</v>
      </c>
      <c r="F187" s="18">
        <v>548780</v>
      </c>
      <c r="G187" s="31">
        <v>1176397</v>
      </c>
      <c r="H187" s="31"/>
      <c r="I187" s="31"/>
      <c r="J187" s="31">
        <v>970.10692204301074</v>
      </c>
      <c r="K187" s="31">
        <v>848.2486559139785</v>
      </c>
      <c r="L187" s="31">
        <v>1818.3555779569892</v>
      </c>
    </row>
    <row r="188" spans="1:12" s="40" customFormat="1">
      <c r="A188" s="39"/>
      <c r="B188" s="39" t="s">
        <v>192</v>
      </c>
      <c r="C188" s="18"/>
      <c r="D188" s="18"/>
      <c r="E188" s="18">
        <v>237072</v>
      </c>
      <c r="F188" s="18">
        <v>16640</v>
      </c>
      <c r="G188" s="31">
        <v>253712</v>
      </c>
      <c r="H188" s="31"/>
      <c r="I188" s="31"/>
      <c r="J188" s="31">
        <v>366.44193548387091</v>
      </c>
      <c r="K188" s="31"/>
      <c r="L188" s="31">
        <v>366.44193548387091</v>
      </c>
    </row>
    <row r="189" spans="1:12" s="40" customFormat="1">
      <c r="A189" s="19">
        <v>57</v>
      </c>
      <c r="B189" s="49" t="s">
        <v>104</v>
      </c>
      <c r="C189" s="21">
        <v>0</v>
      </c>
      <c r="D189" s="21">
        <v>76837</v>
      </c>
      <c r="E189" s="21">
        <v>3570224</v>
      </c>
      <c r="F189" s="21">
        <v>834436</v>
      </c>
      <c r="G189" s="21">
        <v>4481497</v>
      </c>
      <c r="H189" s="22" t="s">
        <v>211</v>
      </c>
      <c r="I189" s="22">
        <v>118.76686827956989</v>
      </c>
      <c r="J189" s="22">
        <v>5518.4913978494624</v>
      </c>
      <c r="K189" s="22">
        <v>1289.7868279569891</v>
      </c>
      <c r="L189" s="22">
        <v>6927.0450940860219</v>
      </c>
    </row>
    <row r="190" spans="1:12" s="40" customFormat="1">
      <c r="A190" s="39"/>
      <c r="B190" s="39" t="s">
        <v>193</v>
      </c>
      <c r="C190" s="18"/>
      <c r="D190" s="18"/>
      <c r="E190" s="18">
        <v>1067377</v>
      </c>
      <c r="F190" s="18">
        <v>374821</v>
      </c>
      <c r="G190" s="31">
        <v>1442198</v>
      </c>
      <c r="H190" s="31"/>
      <c r="I190" s="31"/>
      <c r="J190" s="31">
        <v>1649.8434811827956</v>
      </c>
      <c r="K190" s="31">
        <v>579.36041666666665</v>
      </c>
      <c r="L190" s="31">
        <v>2229.203897849462</v>
      </c>
    </row>
    <row r="191" spans="1:12" s="40" customFormat="1">
      <c r="A191" s="39"/>
      <c r="B191" s="39" t="s">
        <v>194</v>
      </c>
      <c r="C191" s="18"/>
      <c r="D191" s="18"/>
      <c r="E191" s="18">
        <v>844279</v>
      </c>
      <c r="F191" s="18">
        <v>52859</v>
      </c>
      <c r="G191" s="31">
        <v>897138</v>
      </c>
      <c r="H191" s="31"/>
      <c r="I191" s="31"/>
      <c r="J191" s="31">
        <v>1305.0011424731183</v>
      </c>
      <c r="K191" s="31">
        <v>81.704099462365591</v>
      </c>
      <c r="L191" s="31">
        <v>1386.7052419354839</v>
      </c>
    </row>
    <row r="192" spans="1:12" s="40" customFormat="1">
      <c r="A192" s="39"/>
      <c r="B192" s="39" t="s">
        <v>195</v>
      </c>
      <c r="C192" s="18"/>
      <c r="D192" s="18">
        <v>76837</v>
      </c>
      <c r="E192" s="18">
        <v>495033</v>
      </c>
      <c r="F192" s="18">
        <v>169854</v>
      </c>
      <c r="G192" s="31">
        <v>741724</v>
      </c>
      <c r="H192" s="31"/>
      <c r="I192" s="31">
        <v>118.76686827956989</v>
      </c>
      <c r="J192" s="31">
        <v>765.17197580645154</v>
      </c>
      <c r="K192" s="31">
        <v>262.54314516129034</v>
      </c>
      <c r="L192" s="31">
        <v>1146.4819892473117</v>
      </c>
    </row>
    <row r="193" spans="1:12" s="40" customFormat="1">
      <c r="A193" s="39"/>
      <c r="B193" s="39" t="s">
        <v>196</v>
      </c>
      <c r="C193" s="18"/>
      <c r="D193" s="18"/>
      <c r="E193" s="18">
        <v>274043</v>
      </c>
      <c r="F193" s="18">
        <v>32276</v>
      </c>
      <c r="G193" s="31">
        <v>306319</v>
      </c>
      <c r="H193" s="31"/>
      <c r="I193" s="31"/>
      <c r="J193" s="31">
        <v>423.58797043010748</v>
      </c>
      <c r="K193" s="31">
        <v>49.88897849462365</v>
      </c>
      <c r="L193" s="31">
        <v>473.47694892473112</v>
      </c>
    </row>
    <row r="194" spans="1:12" s="40" customFormat="1">
      <c r="A194" s="39"/>
      <c r="B194" s="39" t="s">
        <v>197</v>
      </c>
      <c r="C194" s="18"/>
      <c r="D194" s="18"/>
      <c r="E194" s="18"/>
      <c r="F194" s="18">
        <v>12907</v>
      </c>
      <c r="G194" s="31">
        <v>12907</v>
      </c>
      <c r="H194" s="31"/>
      <c r="I194" s="31"/>
      <c r="J194" s="31"/>
      <c r="K194" s="31">
        <v>19.950336021505375</v>
      </c>
      <c r="L194" s="31">
        <v>19.950336021505375</v>
      </c>
    </row>
    <row r="195" spans="1:12" s="40" customFormat="1" ht="30">
      <c r="A195" s="39"/>
      <c r="B195" s="43" t="s">
        <v>198</v>
      </c>
      <c r="C195" s="18"/>
      <c r="D195" s="18"/>
      <c r="E195" s="18">
        <v>163923</v>
      </c>
      <c r="F195" s="18"/>
      <c r="G195" s="31">
        <v>163923</v>
      </c>
      <c r="H195" s="31"/>
      <c r="I195" s="31"/>
      <c r="J195" s="31">
        <v>253.37560483870965</v>
      </c>
      <c r="K195" s="31"/>
      <c r="L195" s="31">
        <v>253.37560483870965</v>
      </c>
    </row>
    <row r="196" spans="1:12" s="40" customFormat="1">
      <c r="A196" s="39"/>
      <c r="B196" s="39" t="s">
        <v>199</v>
      </c>
      <c r="C196" s="18"/>
      <c r="D196" s="18"/>
      <c r="E196" s="18">
        <v>675004</v>
      </c>
      <c r="F196" s="18">
        <v>178764</v>
      </c>
      <c r="G196" s="31">
        <v>853768</v>
      </c>
      <c r="H196" s="31"/>
      <c r="I196" s="31"/>
      <c r="J196" s="31">
        <v>1043.3529569892471</v>
      </c>
      <c r="K196" s="31">
        <v>276.31532258064516</v>
      </c>
      <c r="L196" s="31">
        <v>1319.6682795698923</v>
      </c>
    </row>
    <row r="197" spans="1:12" s="40" customFormat="1">
      <c r="A197" s="39"/>
      <c r="B197" s="39" t="s">
        <v>200</v>
      </c>
      <c r="C197" s="18"/>
      <c r="D197" s="18"/>
      <c r="E197" s="18">
        <v>18112</v>
      </c>
      <c r="F197" s="18"/>
      <c r="G197" s="31">
        <v>18112</v>
      </c>
      <c r="H197" s="31"/>
      <c r="I197" s="31"/>
      <c r="J197" s="31">
        <v>27.99569892473118</v>
      </c>
      <c r="K197" s="31"/>
      <c r="L197" s="31">
        <v>27.99569892473118</v>
      </c>
    </row>
    <row r="198" spans="1:12" s="40" customFormat="1">
      <c r="A198" s="39"/>
      <c r="B198" s="39" t="s">
        <v>201</v>
      </c>
      <c r="C198" s="18"/>
      <c r="D198" s="18"/>
      <c r="E198" s="18">
        <v>32453</v>
      </c>
      <c r="F198" s="18">
        <v>12955</v>
      </c>
      <c r="G198" s="31">
        <v>45408</v>
      </c>
      <c r="H198" s="31"/>
      <c r="I198" s="31"/>
      <c r="J198" s="31">
        <v>50.16256720430107</v>
      </c>
      <c r="K198" s="31">
        <v>20.024529569892472</v>
      </c>
      <c r="L198" s="31">
        <v>70.187096774193549</v>
      </c>
    </row>
    <row r="199" spans="1:12">
      <c r="A199" s="50">
        <v>58</v>
      </c>
      <c r="B199" s="51" t="s">
        <v>105</v>
      </c>
      <c r="C199" s="52">
        <v>105389</v>
      </c>
      <c r="D199" s="52">
        <v>0</v>
      </c>
      <c r="E199" s="52">
        <v>3293470</v>
      </c>
      <c r="F199" s="52">
        <v>2395264</v>
      </c>
      <c r="G199" s="52">
        <v>5794123</v>
      </c>
      <c r="H199" s="53">
        <v>162.89966397849463</v>
      </c>
      <c r="I199" s="53" t="s">
        <v>211</v>
      </c>
      <c r="J199" s="53">
        <v>5090.7130376344085</v>
      </c>
      <c r="K199" s="53">
        <v>3702.3569892473115</v>
      </c>
      <c r="L199" s="53">
        <v>8955.9696908602145</v>
      </c>
    </row>
    <row r="200" spans="1:12">
      <c r="A200" s="54"/>
      <c r="B200" s="55" t="s">
        <v>202</v>
      </c>
      <c r="C200" s="56"/>
      <c r="D200" s="56">
        <v>0</v>
      </c>
      <c r="E200" s="56">
        <v>2275561</v>
      </c>
      <c r="F200" s="56">
        <v>1595382</v>
      </c>
      <c r="G200" s="56">
        <v>3870943</v>
      </c>
      <c r="H200" s="57"/>
      <c r="I200" s="57" t="s">
        <v>211</v>
      </c>
      <c r="J200" s="57">
        <v>3517.3321908602147</v>
      </c>
      <c r="K200" s="57">
        <v>2465.9802419354837</v>
      </c>
      <c r="L200" s="57">
        <v>5983.3124327956984</v>
      </c>
    </row>
    <row r="201" spans="1:12">
      <c r="A201" s="54"/>
      <c r="B201" s="55" t="s">
        <v>203</v>
      </c>
      <c r="C201" s="56">
        <v>105389</v>
      </c>
      <c r="D201" s="56"/>
      <c r="E201" s="56">
        <v>1017909</v>
      </c>
      <c r="F201" s="56">
        <v>799882</v>
      </c>
      <c r="G201" s="56">
        <v>1923180</v>
      </c>
      <c r="H201" s="57">
        <v>162.89966397849463</v>
      </c>
      <c r="I201" s="57"/>
      <c r="J201" s="57">
        <v>1573.3808467741933</v>
      </c>
      <c r="K201" s="57">
        <v>1236.3767473118278</v>
      </c>
      <c r="L201" s="57">
        <v>2972.6572580645156</v>
      </c>
    </row>
    <row r="202" spans="1:12">
      <c r="A202" s="58">
        <v>59</v>
      </c>
      <c r="B202" s="59" t="s">
        <v>107</v>
      </c>
      <c r="C202" s="60">
        <v>386791</v>
      </c>
      <c r="D202" s="60">
        <v>0</v>
      </c>
      <c r="E202" s="60">
        <v>747605</v>
      </c>
      <c r="F202" s="60">
        <v>719916</v>
      </c>
      <c r="G202" s="60">
        <v>1854312</v>
      </c>
      <c r="H202" s="61">
        <v>597.86243279569885</v>
      </c>
      <c r="I202" s="61" t="s">
        <v>211</v>
      </c>
      <c r="J202" s="61">
        <v>1155.5722446236559</v>
      </c>
      <c r="K202" s="61">
        <v>1112.7733870967741</v>
      </c>
      <c r="L202" s="61">
        <v>2866.2080645161286</v>
      </c>
    </row>
    <row r="203" spans="1:12">
      <c r="A203" s="62"/>
      <c r="B203" s="63" t="s">
        <v>204</v>
      </c>
      <c r="C203" s="64">
        <v>386791</v>
      </c>
      <c r="D203" s="64"/>
      <c r="E203" s="64">
        <v>82236.55</v>
      </c>
      <c r="F203" s="64">
        <v>86389.92</v>
      </c>
      <c r="G203" s="64">
        <v>555417.47</v>
      </c>
      <c r="H203" s="10">
        <v>597.86243279569885</v>
      </c>
      <c r="I203" s="10"/>
      <c r="J203" s="10">
        <v>127.11294690860214</v>
      </c>
      <c r="K203" s="10">
        <v>133.53280645161288</v>
      </c>
      <c r="L203" s="10">
        <v>858.50818615591379</v>
      </c>
    </row>
    <row r="204" spans="1:12">
      <c r="A204" s="65"/>
      <c r="B204" s="63" t="s">
        <v>205</v>
      </c>
      <c r="C204" s="66"/>
      <c r="D204" s="66"/>
      <c r="E204" s="66">
        <v>665368.44999999995</v>
      </c>
      <c r="F204" s="66">
        <v>633526.07999999996</v>
      </c>
      <c r="G204" s="64">
        <v>1298894.5299999998</v>
      </c>
      <c r="H204" s="67"/>
      <c r="I204" s="67"/>
      <c r="J204" s="67">
        <v>1028.4592977150537</v>
      </c>
      <c r="K204" s="67">
        <v>979.24058064516123</v>
      </c>
      <c r="L204" s="10">
        <v>2007.6998783602148</v>
      </c>
    </row>
    <row r="205" spans="1:12">
      <c r="A205" s="68">
        <v>60</v>
      </c>
      <c r="B205" s="69" t="s">
        <v>108</v>
      </c>
      <c r="C205" s="70">
        <v>861607</v>
      </c>
      <c r="D205" s="70">
        <v>0</v>
      </c>
      <c r="E205" s="70">
        <v>2546646</v>
      </c>
      <c r="F205" s="70">
        <v>2131062</v>
      </c>
      <c r="G205" s="70">
        <v>5539315</v>
      </c>
      <c r="H205" s="14">
        <v>1331.7850134408602</v>
      </c>
      <c r="I205" s="14" t="s">
        <v>211</v>
      </c>
      <c r="J205" s="14">
        <v>3936.3479838709673</v>
      </c>
      <c r="K205" s="14">
        <v>3293.9802419354837</v>
      </c>
      <c r="L205" s="14">
        <v>8562.1132392473119</v>
      </c>
    </row>
    <row r="206" spans="1:12">
      <c r="A206" s="71"/>
      <c r="B206" s="72" t="s">
        <v>206</v>
      </c>
      <c r="C206" s="73">
        <v>861607</v>
      </c>
      <c r="D206" s="73">
        <v>0</v>
      </c>
      <c r="E206" s="73">
        <v>2546646</v>
      </c>
      <c r="F206" s="73">
        <v>2131062</v>
      </c>
      <c r="G206" s="73">
        <v>5539315</v>
      </c>
      <c r="H206" s="35">
        <v>1331.7850134408602</v>
      </c>
      <c r="I206" s="35" t="s">
        <v>211</v>
      </c>
      <c r="J206" s="35">
        <v>3936.3479838709673</v>
      </c>
      <c r="K206" s="35">
        <v>3293.9802419354837</v>
      </c>
      <c r="L206" s="35">
        <v>8562.1132392473119</v>
      </c>
    </row>
    <row r="207" spans="1:12">
      <c r="B207" s="74" t="s">
        <v>110</v>
      </c>
      <c r="C207" s="75">
        <f>C9+C11+C16+C18+C21+C26+C32+C34+C36+C44+C46+C49+C51+C53+C60+C62+C64+C66+C70+C72+C75+C78+C80+C83+C85+C92+C99+C101+C104+C106+C108+C110+C112+C114+C116+C119+C121+C123+C131+C133+C135+C137+C140+C142+C149+C153+C155+C157+C166+C168+C170+C172+C174+C178+C180+C189+C199+C202+C205</f>
        <v>18793375</v>
      </c>
      <c r="D207" s="75">
        <f>D9+D11+D16+D18+D21+D26+D32+D34+D36+D44+D46+D49+D51+D53+D60+D62+D64+D66+D70+D72+D75+D78+D80+D83+D85+D92+D99+D101+D104+D106+D108+D110+D112+D114+D116+D119+D121+D123+D131+D133+D135+D137+D140+D142+D149+D153+D155+D157+D166+D168+D170+D172+D174+D178+D180+D189+D199+D202+D205</f>
        <v>3693448</v>
      </c>
      <c r="E207" s="75">
        <f>E9+E11+E16+E18+E21+E26+E32+E34+E36+E44+E46+E49+E51+E53+E60+E62+E64+E66+E70+E72+E75+E78+E80+E83+E85+E92+E99+E101+E104+E106+E108+E110+E112+E114+E116+E119+E121+E123+E131+E133+E135+E137+E140+E142+E149+E153+E155+E157+E166+E168+E170+E172+E174+E178+E180+E189+E199+E202+E205</f>
        <v>131368336</v>
      </c>
      <c r="F207" s="75">
        <f>F9+F11+F16+F18+F21+F26+F32+F34+F36+F44+F46+F49+F51+F53+F60+F62+F64+F66+F70+F72+F75+F78+F80+F83+F85+F92+F99+F101+F104+F106+F108+F110+F112+F114+F116+F119+F121+F123+F131+F133+F135+F137+F140+F142+F149+F153+F155+F157+F166+F168+F170+F172+F174+F178+F180+F189+F199+F202+F205</f>
        <v>69030399.357299998</v>
      </c>
      <c r="G207" s="76">
        <f>C207+D207+E207+F207</f>
        <v>222885558.35729998</v>
      </c>
      <c r="H207" s="77">
        <f>H9+H11+H16+H18+H21+H26+H32+H34+H36+H44+H46+H49+H51+H53+H60+H62+H64+H66+H70+H72+H75+H78+H80+H83+H85+H92+H99+H101+H104+H106+H108+H110+H112+H114+H116+H119+H121+H123+H131+H133+H135+H137+H140+H142+H149+H153+H155+H157+H166+H168+H170+H172+H174+H178+H180+H189+H199+H202+H205</f>
        <v>29048.89952956991</v>
      </c>
      <c r="I207" s="77">
        <f>I9+I11+I16+I18+I21+I26+I32+I34+I36+I44+I46+I49+I51+I53+I60+I62+I64+I66+I70+I72+I75+I78+I80+I83+I85+I92+I99+I101+I104+I106+I108+I110+I112+I114+I116+I119+I121+I123+I131+I133+I135+I137+I140+I142+I149+I153+I155+I157+I166+I168+I170+I172+I174+I178+I180+I189+I199+I202+I205</f>
        <v>5708.9586021505356</v>
      </c>
      <c r="J207" s="77">
        <f>J9+J11+J16+J18+J21+J26+J32+J34+J36+J44+J46+J49+J51+J53+J60+J62+J64+J66+J70+J72+J75+J78+J80+J83+J85+J92+J99+J101+J104+J106+J108+J110+J112+J114+J116+J119+J121+J123+J131+J133+J135+J137+J140+J142+J149+J153+J155+J157+J166+J168+J170+J172+J174+J178+J180+J189+J199+J202+J205</f>
        <v>203055.89569892469</v>
      </c>
      <c r="K207" s="77">
        <f>K9+K11+K16+K18+K21+K26+K32+K34+K36+K44+K46+K49+K51+K53+K60+K62+K64+K66+K70+K72+K75+K78+K80+K83+K85+K92+K99+K101+K104+K106+K108+K110+K112+K114+K116+K119+K121+K123+K131+K133+K135+K137+K140+K142+K149+K153+K155+K157+K166+K168+K170+K172+K174+K178+K180+K189+K199+K202+K205</f>
        <v>106700.21406034275</v>
      </c>
      <c r="L207" s="77">
        <f>H207+I207+J207+K207</f>
        <v>344513.96789098787</v>
      </c>
    </row>
    <row r="208" spans="1:12">
      <c r="C208" s="2" t="s">
        <v>207</v>
      </c>
    </row>
    <row r="210" spans="3:6">
      <c r="C210" s="1"/>
      <c r="D210" s="1"/>
      <c r="E210" s="1"/>
      <c r="F210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</sheetData>
  <sheetProtection selectLockedCells="1" selectUnlockedCells="1"/>
  <autoFilter ref="A6:M68"/>
  <mergeCells count="6">
    <mergeCell ref="C4:G5"/>
    <mergeCell ref="H4:L5"/>
    <mergeCell ref="B1:L1"/>
    <mergeCell ref="B2:L2"/>
    <mergeCell ref="A4:A6"/>
    <mergeCell ref="B4:B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P11" sqref="P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212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78" t="s">
        <v>10</v>
      </c>
      <c r="H6" s="78" t="s">
        <v>6</v>
      </c>
      <c r="I6" s="78" t="s">
        <v>7</v>
      </c>
      <c r="J6" s="78" t="s">
        <v>8</v>
      </c>
      <c r="K6" s="78" t="s">
        <v>9</v>
      </c>
      <c r="L6" s="78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22324</v>
      </c>
      <c r="F7" s="13">
        <v>0</v>
      </c>
      <c r="G7" s="13">
        <v>22324</v>
      </c>
      <c r="H7" s="14" t="s">
        <v>211</v>
      </c>
      <c r="I7" s="14" t="s">
        <v>211</v>
      </c>
      <c r="J7" s="14">
        <v>34.506182795698919</v>
      </c>
      <c r="K7" s="14" t="s">
        <v>211</v>
      </c>
      <c r="L7" s="14">
        <v>34.506182795698919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22324</v>
      </c>
      <c r="F8" s="18">
        <v>0</v>
      </c>
      <c r="G8" s="18">
        <v>22324</v>
      </c>
      <c r="H8" s="18" t="s">
        <v>211</v>
      </c>
      <c r="I8" s="18"/>
      <c r="J8" s="18">
        <v>34.506182795698919</v>
      </c>
      <c r="K8" s="18" t="s">
        <v>211</v>
      </c>
      <c r="L8" s="18">
        <v>34.506182795698919</v>
      </c>
    </row>
    <row r="9" spans="1:13" s="15" customFormat="1">
      <c r="A9" s="11">
        <v>2</v>
      </c>
      <c r="B9" s="12" t="s">
        <v>11</v>
      </c>
      <c r="C9" s="13">
        <v>438761</v>
      </c>
      <c r="D9" s="13">
        <v>150330</v>
      </c>
      <c r="E9" s="13">
        <v>1443821</v>
      </c>
      <c r="F9" s="13">
        <v>386074</v>
      </c>
      <c r="G9" s="13">
        <v>2418986</v>
      </c>
      <c r="H9" s="14">
        <v>678.1924059139784</v>
      </c>
      <c r="I9" s="14">
        <v>232.36491935483869</v>
      </c>
      <c r="J9" s="14">
        <v>2231.7125672043007</v>
      </c>
      <c r="K9" s="14">
        <v>596.75416666666661</v>
      </c>
      <c r="L9" s="14">
        <v>3739.0240591397842</v>
      </c>
    </row>
    <row r="10" spans="1:13" s="15" customFormat="1">
      <c r="A10" s="16"/>
      <c r="B10" s="17" t="s">
        <v>13</v>
      </c>
      <c r="C10" s="18">
        <v>438761</v>
      </c>
      <c r="D10" s="18">
        <v>150330</v>
      </c>
      <c r="E10" s="18">
        <v>1443821</v>
      </c>
      <c r="F10" s="18">
        <v>386074</v>
      </c>
      <c r="G10" s="18">
        <v>2418986</v>
      </c>
      <c r="H10" s="18">
        <v>678.1924059139784</v>
      </c>
      <c r="I10" s="18"/>
      <c r="J10" s="18">
        <v>2231.7125672043007</v>
      </c>
      <c r="K10" s="18">
        <v>596.75416666666661</v>
      </c>
      <c r="L10" s="18">
        <v>3739.0240591397842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367020</v>
      </c>
      <c r="F11" s="21">
        <v>687294</v>
      </c>
      <c r="G11" s="21">
        <v>1054314</v>
      </c>
      <c r="H11" s="22" t="s">
        <v>211</v>
      </c>
      <c r="I11" s="22" t="s">
        <v>211</v>
      </c>
      <c r="J11" s="22">
        <v>567.30241935483866</v>
      </c>
      <c r="K11" s="22">
        <v>1062.3495967741935</v>
      </c>
      <c r="L11" s="22">
        <v>1629.6520161290323</v>
      </c>
    </row>
    <row r="12" spans="1:13" s="15" customFormat="1">
      <c r="A12" s="17"/>
      <c r="B12" s="17" t="s">
        <v>16</v>
      </c>
      <c r="C12" s="18"/>
      <c r="D12" s="18"/>
      <c r="E12" s="18">
        <v>20186.099999999999</v>
      </c>
      <c r="F12" s="18">
        <v>343647</v>
      </c>
      <c r="G12" s="18">
        <v>363833.1</v>
      </c>
      <c r="H12" s="18"/>
      <c r="I12" s="18"/>
      <c r="J12" s="18">
        <v>31.201633064516123</v>
      </c>
      <c r="K12" s="18">
        <v>531.17479838709676</v>
      </c>
      <c r="L12" s="18">
        <v>562.37643145161292</v>
      </c>
    </row>
    <row r="13" spans="1:13" s="15" customFormat="1">
      <c r="A13" s="17"/>
      <c r="B13" s="17" t="s">
        <v>18</v>
      </c>
      <c r="C13" s="18"/>
      <c r="D13" s="18"/>
      <c r="E13" s="18">
        <v>212871.59999999998</v>
      </c>
      <c r="F13" s="18">
        <v>336774.06</v>
      </c>
      <c r="G13" s="18">
        <v>549645.65999999992</v>
      </c>
      <c r="H13" s="18"/>
      <c r="I13" s="18"/>
      <c r="J13" s="18">
        <v>329.03540322580636</v>
      </c>
      <c r="K13" s="18">
        <v>520.55130241935478</v>
      </c>
      <c r="L13" s="18">
        <v>849.58670564516115</v>
      </c>
    </row>
    <row r="14" spans="1:13" s="15" customFormat="1">
      <c r="A14" s="17"/>
      <c r="B14" s="17" t="s">
        <v>20</v>
      </c>
      <c r="C14" s="18"/>
      <c r="D14" s="18"/>
      <c r="E14" s="18">
        <v>40372.199999999997</v>
      </c>
      <c r="F14" s="18">
        <v>6872.9400000000005</v>
      </c>
      <c r="G14" s="18">
        <v>47245.14</v>
      </c>
      <c r="H14" s="18"/>
      <c r="I14" s="18"/>
      <c r="J14" s="18">
        <v>62.403266129032247</v>
      </c>
      <c r="K14" s="18">
        <v>10.623495967741935</v>
      </c>
      <c r="L14" s="18">
        <v>73.026762096774178</v>
      </c>
    </row>
    <row r="15" spans="1:13" s="15" customFormat="1">
      <c r="A15" s="23"/>
      <c r="B15" s="23" t="s">
        <v>22</v>
      </c>
      <c r="C15" s="18"/>
      <c r="D15" s="18"/>
      <c r="E15" s="18">
        <v>93590.1</v>
      </c>
      <c r="F15" s="18"/>
      <c r="G15" s="18">
        <v>93590.1</v>
      </c>
      <c r="H15" s="18"/>
      <c r="I15" s="18"/>
      <c r="J15" s="18">
        <v>144.66211693548385</v>
      </c>
      <c r="K15" s="18"/>
      <c r="L15" s="18">
        <v>144.66211693548385</v>
      </c>
    </row>
    <row r="16" spans="1:13" s="15" customFormat="1">
      <c r="A16" s="24">
        <v>4</v>
      </c>
      <c r="B16" s="25" t="s">
        <v>14</v>
      </c>
      <c r="C16" s="26">
        <v>5787</v>
      </c>
      <c r="D16" s="26">
        <v>0</v>
      </c>
      <c r="E16" s="26">
        <v>1047905</v>
      </c>
      <c r="F16" s="26">
        <v>1154465</v>
      </c>
      <c r="G16" s="26">
        <v>2208157</v>
      </c>
      <c r="H16" s="27">
        <v>8.9449596774193534</v>
      </c>
      <c r="I16" s="27" t="s">
        <v>211</v>
      </c>
      <c r="J16" s="27">
        <v>1619.7456317204299</v>
      </c>
      <c r="K16" s="27">
        <v>1784.4553091397847</v>
      </c>
      <c r="L16" s="27">
        <v>3413.1459005376337</v>
      </c>
    </row>
    <row r="17" spans="1:12" s="15" customFormat="1">
      <c r="A17" s="17"/>
      <c r="B17" s="17" t="s">
        <v>25</v>
      </c>
      <c r="C17" s="18"/>
      <c r="D17" s="18"/>
      <c r="E17" s="18">
        <v>1047905</v>
      </c>
      <c r="F17" s="18">
        <v>1154465</v>
      </c>
      <c r="G17" s="18">
        <v>2202370</v>
      </c>
      <c r="H17" s="18"/>
      <c r="I17" s="18"/>
      <c r="J17" s="18">
        <v>1619.7456317204299</v>
      </c>
      <c r="K17" s="18">
        <v>1784.4553091397847</v>
      </c>
      <c r="L17" s="18">
        <v>3404.2009408602144</v>
      </c>
    </row>
    <row r="18" spans="1:12" s="15" customFormat="1">
      <c r="A18" s="24">
        <v>5</v>
      </c>
      <c r="B18" s="25" t="s">
        <v>15</v>
      </c>
      <c r="C18" s="26">
        <v>597289</v>
      </c>
      <c r="D18" s="26">
        <v>16040</v>
      </c>
      <c r="E18" s="26">
        <v>2048055</v>
      </c>
      <c r="F18" s="26">
        <v>540813</v>
      </c>
      <c r="G18" s="26">
        <v>3202197</v>
      </c>
      <c r="H18" s="27">
        <v>923.22896505376332</v>
      </c>
      <c r="I18" s="27">
        <v>24.793010752688168</v>
      </c>
      <c r="J18" s="27">
        <v>3165.6764112903224</v>
      </c>
      <c r="K18" s="27">
        <v>835.93407258064508</v>
      </c>
      <c r="L18" s="27">
        <v>4949.6324596774193</v>
      </c>
    </row>
    <row r="19" spans="1:12" s="15" customFormat="1">
      <c r="A19" s="17"/>
      <c r="B19" s="17" t="s">
        <v>28</v>
      </c>
      <c r="C19" s="18">
        <v>597289</v>
      </c>
      <c r="D19" s="18">
        <v>16040</v>
      </c>
      <c r="E19" s="18">
        <v>1372467</v>
      </c>
      <c r="F19" s="18">
        <v>134513</v>
      </c>
      <c r="G19" s="18">
        <v>2120309</v>
      </c>
      <c r="H19" s="18">
        <v>923.22896505376332</v>
      </c>
      <c r="I19" s="18"/>
      <c r="J19" s="18">
        <v>2121.420766129032</v>
      </c>
      <c r="K19" s="18">
        <v>207.91659946236558</v>
      </c>
      <c r="L19" s="18">
        <v>3252.5663306451606</v>
      </c>
    </row>
    <row r="20" spans="1:12" s="15" customFormat="1">
      <c r="A20" s="17"/>
      <c r="B20" s="17" t="s">
        <v>30</v>
      </c>
      <c r="C20" s="18"/>
      <c r="D20" s="18"/>
      <c r="E20" s="18">
        <v>675588</v>
      </c>
      <c r="F20" s="18">
        <v>406300</v>
      </c>
      <c r="G20" s="18">
        <v>1081888</v>
      </c>
      <c r="H20" s="18"/>
      <c r="I20" s="18"/>
      <c r="J20" s="18">
        <v>1044.2556451612902</v>
      </c>
      <c r="K20" s="18">
        <v>628.01747311827955</v>
      </c>
      <c r="L20" s="18">
        <v>1672.2731182795696</v>
      </c>
    </row>
    <row r="21" spans="1:12" s="15" customFormat="1">
      <c r="A21" s="24">
        <v>6</v>
      </c>
      <c r="B21" s="25" t="s">
        <v>17</v>
      </c>
      <c r="C21" s="26">
        <v>268869</v>
      </c>
      <c r="D21" s="26">
        <v>89572</v>
      </c>
      <c r="E21" s="26">
        <v>3854995</v>
      </c>
      <c r="F21" s="26">
        <v>1728652</v>
      </c>
      <c r="G21" s="26">
        <v>5942088</v>
      </c>
      <c r="H21" s="27">
        <v>415.59052419354833</v>
      </c>
      <c r="I21" s="27">
        <v>138.45134408602149</v>
      </c>
      <c r="J21" s="27">
        <v>5958.6616263440856</v>
      </c>
      <c r="K21" s="27">
        <v>2671.9755376344083</v>
      </c>
      <c r="L21" s="27">
        <v>9184.6790322580637</v>
      </c>
    </row>
    <row r="22" spans="1:12" s="15" customFormat="1">
      <c r="A22" s="17"/>
      <c r="B22" s="17" t="s">
        <v>33</v>
      </c>
      <c r="C22" s="18">
        <v>268869</v>
      </c>
      <c r="D22" s="18">
        <v>89572</v>
      </c>
      <c r="E22" s="18">
        <v>1233598</v>
      </c>
      <c r="F22" s="18">
        <v>103719</v>
      </c>
      <c r="G22" s="18">
        <v>1695758</v>
      </c>
      <c r="H22" s="18">
        <v>415.59052419354833</v>
      </c>
      <c r="I22" s="18">
        <v>138.45134408602149</v>
      </c>
      <c r="J22" s="18">
        <v>1906.7711021505374</v>
      </c>
      <c r="K22" s="18">
        <v>160.31834677419354</v>
      </c>
      <c r="L22" s="18">
        <v>2621.131317204301</v>
      </c>
    </row>
    <row r="23" spans="1:12" s="15" customFormat="1">
      <c r="A23" s="17"/>
      <c r="B23" s="17" t="s">
        <v>35</v>
      </c>
      <c r="C23" s="18"/>
      <c r="D23" s="18"/>
      <c r="E23" s="18">
        <v>1117949</v>
      </c>
      <c r="F23" s="18">
        <v>898899</v>
      </c>
      <c r="G23" s="18">
        <v>2016848</v>
      </c>
      <c r="H23" s="18"/>
      <c r="I23" s="18"/>
      <c r="J23" s="18">
        <v>1728.0125672043009</v>
      </c>
      <c r="K23" s="18">
        <v>1389.4272177419352</v>
      </c>
      <c r="L23" s="18">
        <v>3117.4397849462362</v>
      </c>
    </row>
    <row r="24" spans="1:12" s="15" customFormat="1">
      <c r="A24" s="17"/>
      <c r="B24" s="17" t="s">
        <v>37</v>
      </c>
      <c r="C24" s="18"/>
      <c r="D24" s="18"/>
      <c r="E24" s="18">
        <v>1272148</v>
      </c>
      <c r="F24" s="18">
        <v>466736</v>
      </c>
      <c r="G24" s="18">
        <v>1738884</v>
      </c>
      <c r="H24" s="18"/>
      <c r="I24" s="18"/>
      <c r="J24" s="18">
        <v>1966.3577956989247</v>
      </c>
      <c r="K24" s="18">
        <v>721.43333333333328</v>
      </c>
      <c r="L24" s="18">
        <v>2687.7911290322581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231300</v>
      </c>
      <c r="F25" s="18">
        <v>259298</v>
      </c>
      <c r="G25" s="18">
        <v>490598</v>
      </c>
      <c r="H25" s="18"/>
      <c r="I25" s="18"/>
      <c r="J25" s="18">
        <v>357.52016129032256</v>
      </c>
      <c r="K25" s="18">
        <v>400.79663978494619</v>
      </c>
      <c r="L25" s="18">
        <v>758.31680107526881</v>
      </c>
    </row>
    <row r="26" spans="1:12" s="15" customFormat="1">
      <c r="A26" s="24">
        <v>7</v>
      </c>
      <c r="B26" s="25" t="s">
        <v>19</v>
      </c>
      <c r="C26" s="26">
        <v>8997</v>
      </c>
      <c r="D26" s="26">
        <v>0</v>
      </c>
      <c r="E26" s="26">
        <v>971517</v>
      </c>
      <c r="F26" s="26">
        <v>923939</v>
      </c>
      <c r="G26" s="26">
        <v>1904453</v>
      </c>
      <c r="H26" s="27">
        <v>13.906653225806449</v>
      </c>
      <c r="I26" s="27" t="s">
        <v>211</v>
      </c>
      <c r="J26" s="27">
        <v>1501.6727822580644</v>
      </c>
      <c r="K26" s="27">
        <v>1428.1315188172043</v>
      </c>
      <c r="L26" s="27">
        <v>2943.7109543010752</v>
      </c>
    </row>
    <row r="27" spans="1:12" s="15" customFormat="1">
      <c r="A27" s="17"/>
      <c r="B27" s="17" t="s">
        <v>42</v>
      </c>
      <c r="C27" s="18">
        <v>8997</v>
      </c>
      <c r="D27" s="18"/>
      <c r="E27" s="18">
        <v>45661.298999999999</v>
      </c>
      <c r="F27" s="18">
        <v>64675.73</v>
      </c>
      <c r="G27" s="18">
        <v>119334.02900000001</v>
      </c>
      <c r="H27" s="18">
        <v>13.906653225806449</v>
      </c>
      <c r="I27" s="18"/>
      <c r="J27" s="18">
        <v>70.578620766129021</v>
      </c>
      <c r="K27" s="18">
        <v>99.969206317204296</v>
      </c>
      <c r="L27" s="18">
        <v>184.45448030913977</v>
      </c>
    </row>
    <row r="28" spans="1:12" s="15" customFormat="1">
      <c r="A28" s="17"/>
      <c r="B28" s="17" t="s">
        <v>44</v>
      </c>
      <c r="C28" s="18"/>
      <c r="D28" s="18"/>
      <c r="E28" s="18">
        <v>327401.22899999999</v>
      </c>
      <c r="F28" s="18">
        <v>247615.652</v>
      </c>
      <c r="G28" s="18">
        <v>575016.88100000005</v>
      </c>
      <c r="H28" s="18"/>
      <c r="I28" s="18"/>
      <c r="J28" s="18">
        <v>506.06372762096771</v>
      </c>
      <c r="K28" s="18">
        <v>382.73924704301072</v>
      </c>
      <c r="L28" s="18">
        <v>888.80297466397838</v>
      </c>
    </row>
    <row r="29" spans="1:12" s="15" customFormat="1">
      <c r="A29" s="17"/>
      <c r="B29" s="17" t="s">
        <v>46</v>
      </c>
      <c r="C29" s="18"/>
      <c r="D29" s="18"/>
      <c r="E29" s="18">
        <v>54404.951999999997</v>
      </c>
      <c r="F29" s="18">
        <v>31413.926000000003</v>
      </c>
      <c r="G29" s="18">
        <v>85818.877999999997</v>
      </c>
      <c r="H29" s="18"/>
      <c r="I29" s="18"/>
      <c r="J29" s="18">
        <v>84.093675806451614</v>
      </c>
      <c r="K29" s="18">
        <v>48.556471639784945</v>
      </c>
      <c r="L29" s="18">
        <v>132.65014744623656</v>
      </c>
    </row>
    <row r="30" spans="1:12" s="15" customFormat="1">
      <c r="A30" s="17"/>
      <c r="B30" s="17" t="s">
        <v>48</v>
      </c>
      <c r="C30" s="18"/>
      <c r="D30" s="18"/>
      <c r="E30" s="18">
        <v>16515.789000000001</v>
      </c>
      <c r="F30" s="18">
        <v>22174.536</v>
      </c>
      <c r="G30" s="18">
        <v>38690.324999999997</v>
      </c>
      <c r="H30" s="18"/>
      <c r="I30" s="18"/>
      <c r="J30" s="18">
        <v>25.528437298387097</v>
      </c>
      <c r="K30" s="18">
        <v>34.275156451612901</v>
      </c>
      <c r="L30" s="18">
        <v>59.803593749999997</v>
      </c>
    </row>
    <row r="31" spans="1:12" s="15" customFormat="1">
      <c r="A31" s="17"/>
      <c r="B31" s="17" t="s">
        <v>50</v>
      </c>
      <c r="C31" s="18"/>
      <c r="D31" s="18"/>
      <c r="E31" s="18">
        <v>527533.73100000003</v>
      </c>
      <c r="F31" s="18">
        <v>558059.15600000008</v>
      </c>
      <c r="G31" s="18">
        <v>1085592.8870000001</v>
      </c>
      <c r="H31" s="18"/>
      <c r="I31" s="18"/>
      <c r="J31" s="18">
        <v>815.40832076612901</v>
      </c>
      <c r="K31" s="18">
        <v>862.59143736559145</v>
      </c>
      <c r="L31" s="18">
        <v>1677.9997581317205</v>
      </c>
    </row>
    <row r="32" spans="1:12" s="15" customFormat="1">
      <c r="A32" s="24">
        <v>8</v>
      </c>
      <c r="B32" s="25" t="s">
        <v>21</v>
      </c>
      <c r="C32" s="26">
        <v>692968</v>
      </c>
      <c r="D32" s="26">
        <v>0</v>
      </c>
      <c r="E32" s="26">
        <v>1675331</v>
      </c>
      <c r="F32" s="26">
        <v>1867941</v>
      </c>
      <c r="G32" s="26">
        <v>4236240</v>
      </c>
      <c r="H32" s="27">
        <v>1071.1198924731182</v>
      </c>
      <c r="I32" s="27" t="s">
        <v>211</v>
      </c>
      <c r="J32" s="27">
        <v>2589.5573252688173</v>
      </c>
      <c r="K32" s="27">
        <v>2887.2743951612902</v>
      </c>
      <c r="L32" s="27">
        <v>6547.9516129032254</v>
      </c>
    </row>
    <row r="33" spans="1:12" s="15" customFormat="1" ht="14.25" customHeight="1">
      <c r="A33" s="17"/>
      <c r="B33" s="17" t="s">
        <v>53</v>
      </c>
      <c r="C33" s="18">
        <v>692968</v>
      </c>
      <c r="D33" s="18">
        <v>0</v>
      </c>
      <c r="E33" s="18">
        <v>1675331</v>
      </c>
      <c r="F33" s="18">
        <v>1867941</v>
      </c>
      <c r="G33" s="18">
        <v>4236240</v>
      </c>
      <c r="H33" s="18">
        <v>1071.1198924731182</v>
      </c>
      <c r="I33" s="18"/>
      <c r="J33" s="18">
        <v>2589.5573252688173</v>
      </c>
      <c r="K33" s="18">
        <v>2887.2743951612902</v>
      </c>
      <c r="L33" s="18">
        <v>6547.9516129032254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1670804</v>
      </c>
      <c r="F34" s="26">
        <v>611878</v>
      </c>
      <c r="G34" s="26">
        <v>2282682</v>
      </c>
      <c r="H34" s="27" t="s">
        <v>211</v>
      </c>
      <c r="I34" s="27" t="s">
        <v>211</v>
      </c>
      <c r="J34" s="27">
        <v>2582.5599462365585</v>
      </c>
      <c r="K34" s="27">
        <v>945.77916666666658</v>
      </c>
      <c r="L34" s="27">
        <v>3528.3391129032252</v>
      </c>
    </row>
    <row r="35" spans="1:12" s="15" customFormat="1">
      <c r="A35" s="17"/>
      <c r="B35" s="17" t="s">
        <v>56</v>
      </c>
      <c r="C35" s="18"/>
      <c r="D35" s="18"/>
      <c r="E35" s="18">
        <v>1670804</v>
      </c>
      <c r="F35" s="18">
        <v>611878</v>
      </c>
      <c r="G35" s="18">
        <v>2282682</v>
      </c>
      <c r="H35" s="18"/>
      <c r="I35" s="18"/>
      <c r="J35" s="18">
        <v>2582.5599462365585</v>
      </c>
      <c r="K35" s="18">
        <v>945.77916666666658</v>
      </c>
      <c r="L35" s="18">
        <v>3528.3391129032252</v>
      </c>
    </row>
    <row r="36" spans="1:12" s="15" customFormat="1">
      <c r="A36" s="24">
        <v>10</v>
      </c>
      <c r="B36" s="25" t="s">
        <v>24</v>
      </c>
      <c r="C36" s="26">
        <v>1600786</v>
      </c>
      <c r="D36" s="26">
        <v>453016</v>
      </c>
      <c r="E36" s="26">
        <v>1787865</v>
      </c>
      <c r="F36" s="26">
        <v>1050500</v>
      </c>
      <c r="G36" s="26">
        <v>4892167</v>
      </c>
      <c r="H36" s="27">
        <v>2474.3331989247313</v>
      </c>
      <c r="I36" s="27">
        <v>700.22634408602141</v>
      </c>
      <c r="J36" s="27">
        <v>2763.5010080645161</v>
      </c>
      <c r="K36" s="27">
        <v>1623.7567204301074</v>
      </c>
      <c r="L36" s="27">
        <v>7561.8172715053761</v>
      </c>
    </row>
    <row r="37" spans="1:12" s="15" customFormat="1">
      <c r="A37" s="17"/>
      <c r="B37" s="17" t="s">
        <v>59</v>
      </c>
      <c r="C37" s="18">
        <v>1600786</v>
      </c>
      <c r="D37" s="18">
        <v>453016</v>
      </c>
      <c r="E37" s="18">
        <v>1787865</v>
      </c>
      <c r="F37" s="18">
        <v>1050500</v>
      </c>
      <c r="G37" s="18">
        <v>4892167</v>
      </c>
      <c r="H37" s="18"/>
      <c r="I37" s="18"/>
      <c r="J37" s="18">
        <v>2763.5010080645161</v>
      </c>
      <c r="K37" s="18">
        <v>1623.7567204301074</v>
      </c>
      <c r="L37" s="18">
        <v>4387.2577284946237</v>
      </c>
    </row>
    <row r="38" spans="1:12" s="15" customFormat="1">
      <c r="A38" s="17"/>
      <c r="B38" s="17" t="s">
        <v>61</v>
      </c>
      <c r="C38" s="18"/>
      <c r="D38" s="18"/>
      <c r="E38" s="18">
        <v>0</v>
      </c>
      <c r="F38" s="18">
        <v>0</v>
      </c>
      <c r="G38" s="18">
        <v>0</v>
      </c>
      <c r="H38" s="18"/>
      <c r="I38" s="18"/>
      <c r="J38" s="31" t="s">
        <v>211</v>
      </c>
      <c r="K38" s="18" t="s">
        <v>211</v>
      </c>
      <c r="L38" s="18">
        <v>0</v>
      </c>
    </row>
    <row r="39" spans="1:12" s="15" customFormat="1">
      <c r="A39" s="17"/>
      <c r="B39" s="17" t="s">
        <v>63</v>
      </c>
      <c r="C39" s="18"/>
      <c r="D39" s="18"/>
      <c r="E39" s="18">
        <v>0</v>
      </c>
      <c r="F39" s="18">
        <v>0</v>
      </c>
      <c r="G39" s="18">
        <v>0</v>
      </c>
      <c r="H39" s="18"/>
      <c r="I39" s="18"/>
      <c r="J39" s="18" t="s">
        <v>211</v>
      </c>
      <c r="K39" s="18" t="s">
        <v>211</v>
      </c>
      <c r="L39" s="18">
        <v>0</v>
      </c>
    </row>
    <row r="40" spans="1:12" s="15" customFormat="1">
      <c r="A40" s="17"/>
      <c r="B40" s="17" t="s">
        <v>65</v>
      </c>
      <c r="C40" s="18"/>
      <c r="D40" s="18"/>
      <c r="E40" s="18">
        <v>0</v>
      </c>
      <c r="F40" s="18">
        <v>0</v>
      </c>
      <c r="G40" s="18">
        <v>0</v>
      </c>
      <c r="H40" s="18"/>
      <c r="I40" s="18"/>
      <c r="J40" s="18" t="s">
        <v>211</v>
      </c>
      <c r="K40" s="18" t="s">
        <v>211</v>
      </c>
      <c r="L40" s="18">
        <v>0</v>
      </c>
    </row>
    <row r="41" spans="1:12" s="15" customFormat="1">
      <c r="A41" s="17"/>
      <c r="B41" s="17" t="s">
        <v>65</v>
      </c>
      <c r="C41" s="18"/>
      <c r="D41" s="18"/>
      <c r="E41" s="18">
        <v>0</v>
      </c>
      <c r="F41" s="18">
        <v>0</v>
      </c>
      <c r="G41" s="18">
        <v>0</v>
      </c>
      <c r="H41" s="18"/>
      <c r="I41" s="18"/>
      <c r="J41" s="18" t="s">
        <v>211</v>
      </c>
      <c r="K41" s="18" t="s">
        <v>211</v>
      </c>
      <c r="L41" s="18">
        <v>0</v>
      </c>
    </row>
    <row r="42" spans="1:12" s="15" customFormat="1">
      <c r="A42" s="17"/>
      <c r="B42" s="17" t="s">
        <v>68</v>
      </c>
      <c r="C42" s="18"/>
      <c r="D42" s="18"/>
      <c r="E42" s="18">
        <v>0</v>
      </c>
      <c r="F42" s="18">
        <v>0</v>
      </c>
      <c r="G42" s="18">
        <v>0</v>
      </c>
      <c r="H42" s="18"/>
      <c r="I42" s="18"/>
      <c r="J42" s="18" t="s">
        <v>211</v>
      </c>
      <c r="K42" s="18" t="s">
        <v>211</v>
      </c>
      <c r="L42" s="18">
        <v>0</v>
      </c>
    </row>
    <row r="43" spans="1:12" s="15" customFormat="1">
      <c r="A43" s="17"/>
      <c r="B43" s="17" t="s">
        <v>70</v>
      </c>
      <c r="C43" s="18"/>
      <c r="D43" s="18"/>
      <c r="E43" s="18">
        <v>0</v>
      </c>
      <c r="F43" s="18">
        <v>0</v>
      </c>
      <c r="G43" s="18">
        <v>0</v>
      </c>
      <c r="H43" s="18"/>
      <c r="I43" s="18"/>
      <c r="J43" s="18" t="s">
        <v>211</v>
      </c>
      <c r="K43" s="18" t="s">
        <v>211</v>
      </c>
      <c r="L43" s="18">
        <v>0</v>
      </c>
    </row>
    <row r="44" spans="1:12" s="15" customFormat="1">
      <c r="A44" s="24">
        <v>11</v>
      </c>
      <c r="B44" s="25" t="s">
        <v>26</v>
      </c>
      <c r="C44" s="26">
        <v>8653</v>
      </c>
      <c r="D44" s="26">
        <v>7866</v>
      </c>
      <c r="E44" s="26">
        <v>947622</v>
      </c>
      <c r="F44" s="26">
        <v>1356315</v>
      </c>
      <c r="G44" s="26">
        <v>2320456</v>
      </c>
      <c r="H44" s="27">
        <v>13.374932795698925</v>
      </c>
      <c r="I44" s="27">
        <v>12.158467741935482</v>
      </c>
      <c r="J44" s="27">
        <v>1464.738306451613</v>
      </c>
      <c r="K44" s="27">
        <v>2096.4546370967741</v>
      </c>
      <c r="L44" s="27">
        <v>3586.7263440860215</v>
      </c>
    </row>
    <row r="45" spans="1:12" s="15" customFormat="1">
      <c r="A45" s="17"/>
      <c r="B45" s="17" t="s">
        <v>73</v>
      </c>
      <c r="C45" s="18">
        <v>8653</v>
      </c>
      <c r="D45" s="18">
        <v>7866</v>
      </c>
      <c r="E45" s="18">
        <v>947622</v>
      </c>
      <c r="F45" s="18">
        <v>1356315</v>
      </c>
      <c r="G45" s="18">
        <v>2320456</v>
      </c>
      <c r="H45" s="18"/>
      <c r="I45" s="18">
        <v>12.158467741935482</v>
      </c>
      <c r="J45" s="18">
        <v>1464.738306451613</v>
      </c>
      <c r="K45" s="18">
        <v>2096.4546370967741</v>
      </c>
      <c r="L45" s="18">
        <v>3573.3514112903226</v>
      </c>
    </row>
    <row r="46" spans="1:12" s="33" customFormat="1" ht="16.5" customHeight="1">
      <c r="A46" s="24">
        <v>12</v>
      </c>
      <c r="B46" s="25" t="s">
        <v>27</v>
      </c>
      <c r="C46" s="26">
        <v>5784608</v>
      </c>
      <c r="D46" s="26">
        <v>1340424</v>
      </c>
      <c r="E46" s="26">
        <v>20040092</v>
      </c>
      <c r="F46" s="26">
        <v>3949504</v>
      </c>
      <c r="G46" s="26">
        <v>31114628</v>
      </c>
      <c r="H46" s="32">
        <v>8941.2623655913976</v>
      </c>
      <c r="I46" s="32">
        <v>2071.8919354838708</v>
      </c>
      <c r="J46" s="27">
        <v>30975.948655913977</v>
      </c>
      <c r="K46" s="27">
        <v>6104.7440860215047</v>
      </c>
      <c r="L46" s="27">
        <v>48093.847043010748</v>
      </c>
    </row>
    <row r="47" spans="1:12" s="15" customFormat="1">
      <c r="A47" s="23"/>
      <c r="B47" s="23" t="s">
        <v>76</v>
      </c>
      <c r="C47" s="18">
        <v>5784608</v>
      </c>
      <c r="D47" s="18">
        <v>1340424</v>
      </c>
      <c r="E47" s="18">
        <v>20040092</v>
      </c>
      <c r="F47" s="18">
        <v>3949504</v>
      </c>
      <c r="G47" s="18">
        <v>31114628</v>
      </c>
      <c r="H47" s="18">
        <v>8941.2623655913976</v>
      </c>
      <c r="I47" s="18">
        <v>2071.8919354838708</v>
      </c>
      <c r="J47" s="18">
        <v>30975.948655913977</v>
      </c>
      <c r="K47" s="18">
        <v>6104.7440860215047</v>
      </c>
      <c r="L47" s="18">
        <v>48093.847043010748</v>
      </c>
    </row>
    <row r="48" spans="1:12" s="15" customFormat="1">
      <c r="A48" s="23"/>
      <c r="B48" s="23" t="s">
        <v>78</v>
      </c>
      <c r="C48" s="18"/>
      <c r="D48" s="18"/>
      <c r="E48" s="34"/>
      <c r="F48" s="34"/>
      <c r="G48" s="18">
        <v>0</v>
      </c>
      <c r="H48" s="35"/>
      <c r="I48" s="35"/>
      <c r="J48" s="35"/>
      <c r="K48" s="35"/>
      <c r="L48" s="35">
        <v>0</v>
      </c>
    </row>
    <row r="49" spans="1:12" s="15" customFormat="1">
      <c r="A49" s="24">
        <v>13</v>
      </c>
      <c r="B49" s="25" t="s">
        <v>29</v>
      </c>
      <c r="C49" s="36">
        <v>0</v>
      </c>
      <c r="D49" s="36">
        <v>0</v>
      </c>
      <c r="E49" s="36">
        <v>0</v>
      </c>
      <c r="F49" s="36">
        <v>16479</v>
      </c>
      <c r="G49" s="36">
        <v>16479</v>
      </c>
      <c r="H49" s="37" t="s">
        <v>211</v>
      </c>
      <c r="I49" s="37" t="s">
        <v>211</v>
      </c>
      <c r="J49" s="37" t="s">
        <v>211</v>
      </c>
      <c r="K49" s="37">
        <v>25.471572580645159</v>
      </c>
      <c r="L49" s="37">
        <v>25.471572580645159</v>
      </c>
    </row>
    <row r="50" spans="1:12" s="15" customFormat="1">
      <c r="A50" s="23"/>
      <c r="B50" s="23" t="s">
        <v>81</v>
      </c>
      <c r="C50" s="18"/>
      <c r="D50" s="18"/>
      <c r="E50" s="18"/>
      <c r="F50" s="18">
        <v>16479</v>
      </c>
      <c r="G50" s="18">
        <v>16479</v>
      </c>
      <c r="H50" s="18"/>
      <c r="I50" s="18"/>
      <c r="J50" s="18"/>
      <c r="K50" s="18"/>
      <c r="L50" s="18"/>
    </row>
    <row r="51" spans="1:12" s="15" customFormat="1">
      <c r="A51" s="24">
        <v>14</v>
      </c>
      <c r="B51" s="25" t="s">
        <v>31</v>
      </c>
      <c r="C51" s="26">
        <v>0</v>
      </c>
      <c r="D51" s="26">
        <v>0</v>
      </c>
      <c r="E51" s="26">
        <v>1008044</v>
      </c>
      <c r="F51" s="26">
        <v>632550</v>
      </c>
      <c r="G51" s="26">
        <v>1640594</v>
      </c>
      <c r="H51" s="32" t="s">
        <v>211</v>
      </c>
      <c r="I51" s="32" t="s">
        <v>211</v>
      </c>
      <c r="J51" s="27">
        <v>1558.1325268817204</v>
      </c>
      <c r="K51" s="27">
        <v>977.73185483870964</v>
      </c>
      <c r="L51" s="27">
        <v>2535.8643817204302</v>
      </c>
    </row>
    <row r="52" spans="1:12" s="15" customFormat="1">
      <c r="A52" s="23"/>
      <c r="B52" s="23" t="s">
        <v>84</v>
      </c>
      <c r="C52" s="18"/>
      <c r="D52" s="18"/>
      <c r="E52" s="18">
        <v>1008044</v>
      </c>
      <c r="F52" s="18">
        <v>632550</v>
      </c>
      <c r="G52" s="18">
        <v>1640594</v>
      </c>
      <c r="H52" s="18"/>
      <c r="I52" s="18"/>
      <c r="J52" s="18">
        <v>1558.1325268817204</v>
      </c>
      <c r="K52" s="18">
        <v>977.73185483870964</v>
      </c>
      <c r="L52" s="18">
        <v>2535.8643817204302</v>
      </c>
    </row>
    <row r="53" spans="1:12" s="15" customFormat="1">
      <c r="A53" s="24">
        <v>15</v>
      </c>
      <c r="B53" s="25" t="s">
        <v>32</v>
      </c>
      <c r="C53" s="26">
        <v>0</v>
      </c>
      <c r="D53" s="26">
        <v>0</v>
      </c>
      <c r="E53" s="26">
        <v>1980098</v>
      </c>
      <c r="F53" s="26">
        <v>450607</v>
      </c>
      <c r="G53" s="26">
        <v>2430705</v>
      </c>
      <c r="H53" s="27" t="s">
        <v>211</v>
      </c>
      <c r="I53" s="27" t="s">
        <v>211</v>
      </c>
      <c r="J53" s="27">
        <v>3060.635349462365</v>
      </c>
      <c r="K53" s="27">
        <v>696.502755376344</v>
      </c>
      <c r="L53" s="27">
        <v>3757.1381048387088</v>
      </c>
    </row>
    <row r="54" spans="1:12" s="15" customFormat="1" ht="14.25" customHeight="1">
      <c r="A54" s="23"/>
      <c r="B54" s="23" t="s">
        <v>87</v>
      </c>
      <c r="C54" s="18"/>
      <c r="D54" s="18"/>
      <c r="E54" s="18">
        <v>792039</v>
      </c>
      <c r="F54" s="18">
        <v>13518</v>
      </c>
      <c r="G54" s="18">
        <v>805557</v>
      </c>
      <c r="H54" s="18"/>
      <c r="I54" s="18"/>
      <c r="J54" s="18">
        <v>1224.2538306451613</v>
      </c>
      <c r="K54" s="18">
        <v>20.894758064516125</v>
      </c>
      <c r="L54" s="18">
        <v>1245.1485887096774</v>
      </c>
    </row>
    <row r="55" spans="1:12" s="15" customFormat="1">
      <c r="A55" s="23"/>
      <c r="B55" s="23" t="s">
        <v>89</v>
      </c>
      <c r="C55" s="18"/>
      <c r="D55" s="18"/>
      <c r="E55" s="18">
        <v>198010</v>
      </c>
      <c r="F55" s="18">
        <v>315425</v>
      </c>
      <c r="G55" s="18">
        <v>513435</v>
      </c>
      <c r="H55" s="18"/>
      <c r="I55" s="18"/>
      <c r="J55" s="18">
        <v>306</v>
      </c>
      <c r="K55" s="18">
        <v>487.60799731182783</v>
      </c>
      <c r="L55" s="18">
        <v>793.60799731182783</v>
      </c>
    </row>
    <row r="56" spans="1:12" s="15" customFormat="1">
      <c r="A56" s="23"/>
      <c r="B56" s="23" t="s">
        <v>91</v>
      </c>
      <c r="C56" s="18"/>
      <c r="D56" s="18"/>
      <c r="E56" s="18">
        <v>158408</v>
      </c>
      <c r="F56" s="18">
        <v>121664</v>
      </c>
      <c r="G56" s="18">
        <v>280072</v>
      </c>
      <c r="H56" s="18"/>
      <c r="I56" s="18"/>
      <c r="J56" s="18">
        <v>245</v>
      </c>
      <c r="K56" s="18">
        <v>188</v>
      </c>
      <c r="L56" s="18">
        <v>433</v>
      </c>
    </row>
    <row r="57" spans="1:12" s="15" customFormat="1">
      <c r="A57" s="23"/>
      <c r="B57" s="23" t="s">
        <v>93</v>
      </c>
      <c r="C57" s="18"/>
      <c r="D57" s="18"/>
      <c r="E57" s="18">
        <v>594029</v>
      </c>
      <c r="F57" s="18">
        <v>0</v>
      </c>
      <c r="G57" s="18">
        <v>594029</v>
      </c>
      <c r="H57" s="18"/>
      <c r="I57" s="18"/>
      <c r="J57" s="18">
        <v>918</v>
      </c>
      <c r="K57" s="18">
        <v>0</v>
      </c>
      <c r="L57" s="18">
        <v>918</v>
      </c>
    </row>
    <row r="58" spans="1:12" s="15" customFormat="1">
      <c r="A58" s="23"/>
      <c r="B58" s="23" t="s">
        <v>95</v>
      </c>
      <c r="C58" s="18"/>
      <c r="D58" s="18"/>
      <c r="E58" s="18">
        <v>99005</v>
      </c>
      <c r="F58" s="18">
        <v>0</v>
      </c>
      <c r="G58" s="18">
        <v>99005</v>
      </c>
      <c r="H58" s="18"/>
      <c r="I58" s="18"/>
      <c r="J58" s="18">
        <v>153</v>
      </c>
      <c r="K58" s="18">
        <v>0</v>
      </c>
      <c r="L58" s="18">
        <v>153</v>
      </c>
    </row>
    <row r="59" spans="1:12" s="15" customFormat="1">
      <c r="A59" s="23"/>
      <c r="B59" s="23" t="s">
        <v>97</v>
      </c>
      <c r="C59" s="18"/>
      <c r="D59" s="18"/>
      <c r="E59" s="18">
        <v>138607</v>
      </c>
      <c r="F59" s="18">
        <v>0</v>
      </c>
      <c r="G59" s="18">
        <v>138607</v>
      </c>
      <c r="H59" s="18"/>
      <c r="I59" s="18"/>
      <c r="J59" s="18">
        <v>214</v>
      </c>
      <c r="K59" s="18">
        <v>0</v>
      </c>
      <c r="L59" s="18">
        <v>214</v>
      </c>
    </row>
    <row r="60" spans="1:12" s="15" customFormat="1">
      <c r="A60" s="19">
        <v>16</v>
      </c>
      <c r="B60" s="20" t="s">
        <v>34</v>
      </c>
      <c r="C60" s="21">
        <v>0</v>
      </c>
      <c r="D60" s="21">
        <v>0</v>
      </c>
      <c r="E60" s="21">
        <v>133948</v>
      </c>
      <c r="F60" s="21">
        <v>310927</v>
      </c>
      <c r="G60" s="21">
        <v>444875</v>
      </c>
      <c r="H60" s="22" t="s">
        <v>211</v>
      </c>
      <c r="I60" s="22" t="s">
        <v>211</v>
      </c>
      <c r="J60" s="22">
        <v>207.04327956989246</v>
      </c>
      <c r="K60" s="22">
        <v>480.59952956989247</v>
      </c>
      <c r="L60" s="38">
        <v>687.64280913978496</v>
      </c>
    </row>
    <row r="61" spans="1:12" s="15" customFormat="1">
      <c r="A61" s="23"/>
      <c r="B61" s="23" t="s">
        <v>100</v>
      </c>
      <c r="C61" s="18"/>
      <c r="D61" s="18"/>
      <c r="E61" s="18">
        <v>133948</v>
      </c>
      <c r="F61" s="18">
        <v>310927</v>
      </c>
      <c r="G61" s="18">
        <v>444875</v>
      </c>
      <c r="H61" s="18"/>
      <c r="I61" s="18"/>
      <c r="J61" s="18">
        <v>207.04327956989246</v>
      </c>
      <c r="K61" s="18">
        <v>480.59952956989247</v>
      </c>
      <c r="L61" s="18">
        <v>687.64280913978496</v>
      </c>
    </row>
    <row r="62" spans="1:12" s="15" customFormat="1">
      <c r="A62" s="24">
        <v>17</v>
      </c>
      <c r="B62" s="25" t="s">
        <v>36</v>
      </c>
      <c r="C62" s="26">
        <v>0</v>
      </c>
      <c r="D62" s="26">
        <v>0</v>
      </c>
      <c r="E62" s="26">
        <v>712736</v>
      </c>
      <c r="F62" s="26">
        <v>354948</v>
      </c>
      <c r="G62" s="26">
        <v>1067684</v>
      </c>
      <c r="H62" s="27" t="s">
        <v>211</v>
      </c>
      <c r="I62" s="27" t="s">
        <v>211</v>
      </c>
      <c r="J62" s="27">
        <v>1101.6752688172041</v>
      </c>
      <c r="K62" s="27">
        <v>548.64274193548385</v>
      </c>
      <c r="L62" s="27">
        <v>1650.318010752688</v>
      </c>
    </row>
    <row r="63" spans="1:12" s="15" customFormat="1">
      <c r="A63" s="23"/>
      <c r="B63" s="17" t="s">
        <v>103</v>
      </c>
      <c r="C63" s="18"/>
      <c r="D63" s="18"/>
      <c r="E63" s="18">
        <v>712736</v>
      </c>
      <c r="F63" s="18">
        <v>354948</v>
      </c>
      <c r="G63" s="18">
        <v>1067684</v>
      </c>
      <c r="H63" s="18"/>
      <c r="I63" s="18"/>
      <c r="J63" s="18">
        <v>1101.6752688172041</v>
      </c>
      <c r="K63" s="18">
        <v>548.64274193548385</v>
      </c>
      <c r="L63" s="18">
        <v>1650.318010752688</v>
      </c>
    </row>
    <row r="64" spans="1:12" s="15" customFormat="1">
      <c r="A64" s="24">
        <v>18</v>
      </c>
      <c r="B64" s="25" t="s">
        <v>38</v>
      </c>
      <c r="C64" s="26">
        <v>0</v>
      </c>
      <c r="D64" s="26">
        <v>0</v>
      </c>
      <c r="E64" s="26">
        <v>541162</v>
      </c>
      <c r="F64" s="26">
        <v>562810</v>
      </c>
      <c r="G64" s="26">
        <v>1103972</v>
      </c>
      <c r="H64" s="27" t="s">
        <v>211</v>
      </c>
      <c r="I64" s="27" t="s">
        <v>211</v>
      </c>
      <c r="J64" s="27">
        <v>836.47352150537631</v>
      </c>
      <c r="K64" s="27">
        <v>869.93481182795699</v>
      </c>
      <c r="L64" s="27">
        <v>1706.4083333333333</v>
      </c>
    </row>
    <row r="65" spans="1:13" s="15" customFormat="1" ht="15" customHeight="1">
      <c r="A65" s="23"/>
      <c r="B65" s="23" t="s">
        <v>106</v>
      </c>
      <c r="C65" s="18"/>
      <c r="D65" s="18"/>
      <c r="E65" s="18">
        <v>541162</v>
      </c>
      <c r="F65" s="18">
        <v>562810</v>
      </c>
      <c r="G65" s="18">
        <v>1103972</v>
      </c>
      <c r="H65" s="18"/>
      <c r="I65" s="18"/>
      <c r="J65" s="18">
        <v>836.47352150537631</v>
      </c>
      <c r="K65" s="18">
        <v>869.93481182795699</v>
      </c>
      <c r="L65" s="18">
        <v>1706.4083333333333</v>
      </c>
    </row>
    <row r="66" spans="1:13" s="15" customFormat="1">
      <c r="A66" s="24">
        <v>19</v>
      </c>
      <c r="B66" s="25" t="s">
        <v>40</v>
      </c>
      <c r="C66" s="26">
        <v>0</v>
      </c>
      <c r="D66" s="26">
        <v>0</v>
      </c>
      <c r="E66" s="26">
        <v>2597205</v>
      </c>
      <c r="F66" s="26">
        <v>2428999</v>
      </c>
      <c r="G66" s="26">
        <v>5026204</v>
      </c>
      <c r="H66" s="27" t="s">
        <v>211</v>
      </c>
      <c r="I66" s="27" t="s">
        <v>211</v>
      </c>
      <c r="J66" s="27">
        <v>4014.4969758064512</v>
      </c>
      <c r="K66" s="27">
        <v>3754.5011424731183</v>
      </c>
      <c r="L66" s="27">
        <v>7768.9981182795691</v>
      </c>
    </row>
    <row r="67" spans="1:13" s="15" customFormat="1">
      <c r="A67" s="39"/>
      <c r="B67" s="39" t="s">
        <v>109</v>
      </c>
      <c r="C67" s="18"/>
      <c r="D67" s="18"/>
      <c r="E67" s="18">
        <v>500741</v>
      </c>
      <c r="F67" s="18">
        <v>468311</v>
      </c>
      <c r="G67" s="31">
        <v>969052</v>
      </c>
      <c r="H67" s="31"/>
      <c r="I67" s="31"/>
      <c r="J67" s="31">
        <v>773.99482526881707</v>
      </c>
      <c r="K67" s="31">
        <v>723.86780913978498</v>
      </c>
      <c r="L67" s="31">
        <v>1497.8626344086019</v>
      </c>
    </row>
    <row r="68" spans="1:13" s="15" customFormat="1">
      <c r="A68" s="39"/>
      <c r="B68" s="39" t="s">
        <v>111</v>
      </c>
      <c r="C68" s="18"/>
      <c r="D68" s="18"/>
      <c r="E68" s="18">
        <v>1093423</v>
      </c>
      <c r="F68" s="18">
        <v>1022609</v>
      </c>
      <c r="G68" s="31">
        <v>2116032</v>
      </c>
      <c r="H68" s="31"/>
      <c r="I68" s="31"/>
      <c r="J68" s="31">
        <v>1690.102755376344</v>
      </c>
      <c r="K68" s="31">
        <v>1580.6456317204299</v>
      </c>
      <c r="L68" s="31">
        <v>3270.748387096774</v>
      </c>
    </row>
    <row r="69" spans="1:13" s="40" customFormat="1">
      <c r="A69" s="39"/>
      <c r="B69" s="39" t="s">
        <v>112</v>
      </c>
      <c r="C69" s="18"/>
      <c r="D69" s="18"/>
      <c r="E69" s="18">
        <v>1003041</v>
      </c>
      <c r="F69" s="18">
        <v>938079</v>
      </c>
      <c r="G69" s="31">
        <v>1941120</v>
      </c>
      <c r="H69" s="31"/>
      <c r="I69" s="31"/>
      <c r="J69" s="31">
        <v>1550.3993951612902</v>
      </c>
      <c r="K69" s="31">
        <v>1449.987701612903</v>
      </c>
      <c r="L69" s="31">
        <v>3000.3870967741932</v>
      </c>
      <c r="M69" s="15"/>
    </row>
    <row r="70" spans="1:13" s="40" customFormat="1">
      <c r="A70" s="24">
        <v>20</v>
      </c>
      <c r="B70" s="25" t="s">
        <v>41</v>
      </c>
      <c r="C70" s="26">
        <v>185912</v>
      </c>
      <c r="D70" s="26">
        <v>6574</v>
      </c>
      <c r="E70" s="26">
        <v>644637</v>
      </c>
      <c r="F70" s="26">
        <v>648564</v>
      </c>
      <c r="G70" s="26">
        <v>1485687</v>
      </c>
      <c r="H70" s="27">
        <v>287.36397849462361</v>
      </c>
      <c r="I70" s="27">
        <v>10.161424731182795</v>
      </c>
      <c r="J70" s="27">
        <v>996.41471774193542</v>
      </c>
      <c r="K70" s="27">
        <v>1002.4846774193547</v>
      </c>
      <c r="L70" s="27">
        <v>2296.4247983870964</v>
      </c>
      <c r="M70" s="15"/>
    </row>
    <row r="71" spans="1:13" s="40" customFormat="1" ht="15" customHeight="1">
      <c r="A71" s="39"/>
      <c r="B71" s="39" t="s">
        <v>113</v>
      </c>
      <c r="C71" s="18">
        <v>185912</v>
      </c>
      <c r="D71" s="18">
        <v>6574</v>
      </c>
      <c r="E71" s="18">
        <v>644637</v>
      </c>
      <c r="F71" s="18">
        <v>648564</v>
      </c>
      <c r="G71" s="18">
        <v>1485687</v>
      </c>
      <c r="H71" s="18">
        <v>287.36397849462361</v>
      </c>
      <c r="I71" s="18">
        <v>10.161424731182795</v>
      </c>
      <c r="J71" s="18">
        <v>996.41471774193542</v>
      </c>
      <c r="K71" s="18">
        <v>1002.4846774193547</v>
      </c>
      <c r="L71" s="18">
        <v>2296.4247983870964</v>
      </c>
      <c r="M71" s="15"/>
    </row>
    <row r="72" spans="1:13" s="40" customFormat="1">
      <c r="A72" s="24">
        <v>21</v>
      </c>
      <c r="B72" s="25" t="s">
        <v>43</v>
      </c>
      <c r="C72" s="26">
        <v>10921</v>
      </c>
      <c r="D72" s="26">
        <v>0</v>
      </c>
      <c r="E72" s="26">
        <v>7081208</v>
      </c>
      <c r="F72" s="26">
        <v>3028485</v>
      </c>
      <c r="G72" s="26">
        <v>10120614</v>
      </c>
      <c r="H72" s="27">
        <v>16.880577956989246</v>
      </c>
      <c r="I72" s="27" t="s">
        <v>211</v>
      </c>
      <c r="J72" s="27">
        <v>10945.415591397848</v>
      </c>
      <c r="K72" s="27">
        <v>4681.1260080645161</v>
      </c>
      <c r="L72" s="27">
        <v>15643.422177419354</v>
      </c>
    </row>
    <row r="73" spans="1:13" s="40" customFormat="1">
      <c r="A73" s="39"/>
      <c r="B73" s="39" t="s">
        <v>114</v>
      </c>
      <c r="C73" s="18"/>
      <c r="D73" s="18"/>
      <c r="E73" s="18">
        <v>7081208</v>
      </c>
      <c r="F73" s="18">
        <v>3016371.06</v>
      </c>
      <c r="G73" s="31">
        <v>10097579.060000001</v>
      </c>
      <c r="H73" s="31"/>
      <c r="I73" s="31"/>
      <c r="J73" s="31">
        <v>10945.415591397848</v>
      </c>
      <c r="K73" s="31">
        <v>4681.1260080645161</v>
      </c>
      <c r="L73" s="31">
        <v>15626.541599462365</v>
      </c>
    </row>
    <row r="74" spans="1:13" s="40" customFormat="1">
      <c r="A74" s="39"/>
      <c r="B74" s="39" t="s">
        <v>115</v>
      </c>
      <c r="C74" s="18"/>
      <c r="D74" s="18"/>
      <c r="E74" s="18"/>
      <c r="F74" s="18">
        <v>12113.94</v>
      </c>
      <c r="G74" s="31">
        <v>12113.94</v>
      </c>
      <c r="H74" s="31"/>
      <c r="I74" s="31"/>
      <c r="J74" s="31"/>
      <c r="K74" s="31"/>
      <c r="L74" s="31"/>
    </row>
    <row r="75" spans="1:13" s="40" customFormat="1">
      <c r="A75" s="24">
        <v>22</v>
      </c>
      <c r="B75" s="25" t="s">
        <v>45</v>
      </c>
      <c r="C75" s="26">
        <v>0</v>
      </c>
      <c r="D75" s="26">
        <v>417000</v>
      </c>
      <c r="E75" s="26">
        <v>749722</v>
      </c>
      <c r="F75" s="26">
        <v>504266</v>
      </c>
      <c r="G75" s="26">
        <v>1670988</v>
      </c>
      <c r="H75" s="27" t="s">
        <v>211</v>
      </c>
      <c r="I75" s="27">
        <v>644.55645161290317</v>
      </c>
      <c r="J75" s="27">
        <v>1158.8444892473119</v>
      </c>
      <c r="K75" s="27">
        <v>779.4434139784945</v>
      </c>
      <c r="L75" s="27">
        <v>2582.8443548387095</v>
      </c>
    </row>
    <row r="76" spans="1:13" s="40" customFormat="1">
      <c r="A76" s="39"/>
      <c r="B76" s="39" t="s">
        <v>116</v>
      </c>
      <c r="C76" s="18"/>
      <c r="D76" s="18"/>
      <c r="E76" s="18">
        <v>749722</v>
      </c>
      <c r="F76" s="18">
        <v>221877.04</v>
      </c>
      <c r="G76" s="31">
        <v>971599.04</v>
      </c>
      <c r="H76" s="31"/>
      <c r="I76" s="31"/>
      <c r="J76" s="31">
        <v>1158.8444892473119</v>
      </c>
      <c r="K76" s="31">
        <v>342.95510215053764</v>
      </c>
      <c r="L76" s="31">
        <v>1501.7995913978496</v>
      </c>
    </row>
    <row r="77" spans="1:13" s="40" customFormat="1">
      <c r="A77" s="39"/>
      <c r="B77" s="39" t="s">
        <v>114</v>
      </c>
      <c r="C77" s="18"/>
      <c r="D77" s="18"/>
      <c r="E77" s="18">
        <v>0</v>
      </c>
      <c r="F77" s="18">
        <v>282388.96000000002</v>
      </c>
      <c r="G77" s="31">
        <v>282388.96000000002</v>
      </c>
      <c r="H77" s="31"/>
      <c r="I77" s="31"/>
      <c r="J77" s="31"/>
      <c r="K77" s="31">
        <v>436.48831182795698</v>
      </c>
      <c r="L77" s="31">
        <v>436.48831182795698</v>
      </c>
    </row>
    <row r="78" spans="1:13" s="40" customFormat="1">
      <c r="A78" s="19">
        <v>23</v>
      </c>
      <c r="B78" s="20" t="s">
        <v>47</v>
      </c>
      <c r="C78" s="21">
        <v>11246</v>
      </c>
      <c r="D78" s="21">
        <v>498327</v>
      </c>
      <c r="E78" s="21">
        <v>2764010</v>
      </c>
      <c r="F78" s="21">
        <v>930632</v>
      </c>
      <c r="G78" s="21">
        <v>4204215</v>
      </c>
      <c r="H78" s="22">
        <v>17.382930107526882</v>
      </c>
      <c r="I78" s="22">
        <v>770.26350806451603</v>
      </c>
      <c r="J78" s="22">
        <v>4272.3272849462364</v>
      </c>
      <c r="K78" s="22">
        <v>1438.4768817204299</v>
      </c>
      <c r="L78" s="22">
        <v>6498.4506048387084</v>
      </c>
    </row>
    <row r="79" spans="1:13" s="40" customFormat="1">
      <c r="A79" s="39"/>
      <c r="B79" s="39" t="s">
        <v>117</v>
      </c>
      <c r="C79" s="18">
        <v>11246</v>
      </c>
      <c r="D79" s="18">
        <v>498327</v>
      </c>
      <c r="E79" s="18">
        <v>2764010</v>
      </c>
      <c r="F79" s="18">
        <v>930632</v>
      </c>
      <c r="G79" s="31">
        <v>3705888</v>
      </c>
      <c r="H79" s="31">
        <v>17.382930107526882</v>
      </c>
      <c r="I79" s="31"/>
      <c r="J79" s="31">
        <v>4272.3272849462364</v>
      </c>
      <c r="K79" s="31">
        <v>1438.4768817204299</v>
      </c>
      <c r="L79" s="31">
        <v>6498.4506048387084</v>
      </c>
    </row>
    <row r="80" spans="1:13" s="40" customFormat="1">
      <c r="A80" s="24">
        <v>24</v>
      </c>
      <c r="B80" s="25" t="s">
        <v>49</v>
      </c>
      <c r="C80" s="26">
        <v>684553</v>
      </c>
      <c r="D80" s="26">
        <v>10577</v>
      </c>
      <c r="E80" s="26">
        <v>441289</v>
      </c>
      <c r="F80" s="26">
        <v>440488</v>
      </c>
      <c r="G80" s="26">
        <v>1576907</v>
      </c>
      <c r="H80" s="27">
        <v>1058.1128360215052</v>
      </c>
      <c r="I80" s="27">
        <v>16.348857526881719</v>
      </c>
      <c r="J80" s="27">
        <v>682.09993279569892</v>
      </c>
      <c r="K80" s="27">
        <v>680.86182795698915</v>
      </c>
      <c r="L80" s="27">
        <v>2437.4234543010753</v>
      </c>
    </row>
    <row r="81" spans="1:12" s="40" customFormat="1">
      <c r="A81" s="39"/>
      <c r="B81" s="39" t="s">
        <v>118</v>
      </c>
      <c r="C81" s="18">
        <v>684553</v>
      </c>
      <c r="D81" s="18">
        <v>10577</v>
      </c>
      <c r="E81" s="18">
        <v>79432.02</v>
      </c>
      <c r="F81" s="18">
        <v>37881.967999999993</v>
      </c>
      <c r="G81" s="31">
        <v>812443.98800000001</v>
      </c>
      <c r="H81" s="31">
        <v>1058.1128360215052</v>
      </c>
      <c r="I81" s="31">
        <v>16.348857526881719</v>
      </c>
      <c r="J81" s="31">
        <v>122.77798790322579</v>
      </c>
      <c r="K81" s="31">
        <v>58.554117204301058</v>
      </c>
      <c r="L81" s="31">
        <v>1255.7937986559139</v>
      </c>
    </row>
    <row r="82" spans="1:12" s="40" customFormat="1">
      <c r="A82" s="39"/>
      <c r="B82" s="39" t="s">
        <v>119</v>
      </c>
      <c r="C82" s="18"/>
      <c r="D82" s="18"/>
      <c r="E82" s="18">
        <v>361856.98</v>
      </c>
      <c r="F82" s="18">
        <v>402606.03200000001</v>
      </c>
      <c r="G82" s="31">
        <v>764463.01199999999</v>
      </c>
      <c r="H82" s="31"/>
      <c r="I82" s="31"/>
      <c r="J82" s="31">
        <v>559.32194489247297</v>
      </c>
      <c r="K82" s="31">
        <v>622.30771075268819</v>
      </c>
      <c r="L82" s="31">
        <v>1181.6296556451612</v>
      </c>
    </row>
    <row r="83" spans="1:12" s="40" customFormat="1">
      <c r="A83" s="24">
        <v>25</v>
      </c>
      <c r="B83" s="25" t="s">
        <v>51</v>
      </c>
      <c r="C83" s="26">
        <v>0</v>
      </c>
      <c r="D83" s="26">
        <v>0</v>
      </c>
      <c r="E83" s="26">
        <v>613998</v>
      </c>
      <c r="F83" s="26">
        <v>602225</v>
      </c>
      <c r="G83" s="26">
        <v>1216223</v>
      </c>
      <c r="H83" s="27" t="s">
        <v>211</v>
      </c>
      <c r="I83" s="27" t="s">
        <v>211</v>
      </c>
      <c r="J83" s="27">
        <v>949.05604838709667</v>
      </c>
      <c r="K83" s="27">
        <v>930.85853494623655</v>
      </c>
      <c r="L83" s="27">
        <v>1879.9145833333332</v>
      </c>
    </row>
    <row r="84" spans="1:12" s="40" customFormat="1">
      <c r="A84" s="39"/>
      <c r="B84" s="39" t="s">
        <v>120</v>
      </c>
      <c r="C84" s="18"/>
      <c r="D84" s="18"/>
      <c r="E84" s="18">
        <v>613998</v>
      </c>
      <c r="F84" s="18">
        <v>602225</v>
      </c>
      <c r="G84" s="18">
        <v>1216223</v>
      </c>
      <c r="H84" s="31"/>
      <c r="I84" s="31"/>
      <c r="J84" s="31">
        <v>949.05604838709667</v>
      </c>
      <c r="K84" s="31">
        <v>930.85853494623655</v>
      </c>
      <c r="L84" s="31">
        <v>1879.9145833333332</v>
      </c>
    </row>
    <row r="85" spans="1:12" s="40" customFormat="1">
      <c r="A85" s="24">
        <v>26</v>
      </c>
      <c r="B85" s="25" t="s">
        <v>52</v>
      </c>
      <c r="C85" s="26">
        <v>276543</v>
      </c>
      <c r="D85" s="26">
        <v>0</v>
      </c>
      <c r="E85" s="26">
        <v>2038414</v>
      </c>
      <c r="F85" s="26">
        <v>1056969</v>
      </c>
      <c r="G85" s="26">
        <v>3371926</v>
      </c>
      <c r="H85" s="27">
        <v>427.45221774193544</v>
      </c>
      <c r="I85" s="27" t="s">
        <v>211</v>
      </c>
      <c r="J85" s="27">
        <v>3150.7743279569891</v>
      </c>
      <c r="K85" s="27">
        <v>1633.7558467741933</v>
      </c>
      <c r="L85" s="27">
        <v>5211.9823924731172</v>
      </c>
    </row>
    <row r="86" spans="1:12" s="40" customFormat="1">
      <c r="A86" s="39"/>
      <c r="B86" s="39" t="s">
        <v>121</v>
      </c>
      <c r="C86" s="18">
        <v>276543</v>
      </c>
      <c r="D86" s="18"/>
      <c r="E86" s="18">
        <v>373030</v>
      </c>
      <c r="F86" s="18">
        <v>541168</v>
      </c>
      <c r="G86" s="31">
        <v>1190741</v>
      </c>
      <c r="H86" s="31">
        <v>427.45221774193544</v>
      </c>
      <c r="I86" s="31"/>
      <c r="J86" s="31">
        <v>576.59206989247309</v>
      </c>
      <c r="K86" s="31">
        <v>836.48279569892463</v>
      </c>
      <c r="L86" s="31">
        <v>1840.5270833333332</v>
      </c>
    </row>
    <row r="87" spans="1:12" s="40" customFormat="1">
      <c r="A87" s="39"/>
      <c r="B87" s="39" t="s">
        <v>122</v>
      </c>
      <c r="C87" s="18"/>
      <c r="D87" s="18"/>
      <c r="E87" s="18">
        <v>1188396</v>
      </c>
      <c r="F87" s="18">
        <v>515801</v>
      </c>
      <c r="G87" s="31">
        <v>1704197</v>
      </c>
      <c r="H87" s="31"/>
      <c r="I87" s="31"/>
      <c r="J87" s="31">
        <v>1836.9024193548385</v>
      </c>
      <c r="K87" s="31">
        <v>797.27305107526877</v>
      </c>
      <c r="L87" s="31">
        <v>2634.1754704301075</v>
      </c>
    </row>
    <row r="88" spans="1:12" s="40" customFormat="1">
      <c r="A88" s="39"/>
      <c r="B88" s="39" t="s">
        <v>123</v>
      </c>
      <c r="C88" s="18"/>
      <c r="D88" s="18"/>
      <c r="E88" s="18">
        <v>24461</v>
      </c>
      <c r="F88" s="18"/>
      <c r="G88" s="31">
        <v>24461</v>
      </c>
      <c r="H88" s="31"/>
      <c r="I88" s="31"/>
      <c r="J88" s="31">
        <v>37.809341397849458</v>
      </c>
      <c r="K88" s="31"/>
      <c r="L88" s="31">
        <v>37.809341397849458</v>
      </c>
    </row>
    <row r="89" spans="1:12" s="40" customFormat="1">
      <c r="A89" s="39"/>
      <c r="B89" s="39" t="s">
        <v>124</v>
      </c>
      <c r="C89" s="18"/>
      <c r="D89" s="18"/>
      <c r="E89" s="18">
        <v>440297</v>
      </c>
      <c r="F89" s="18"/>
      <c r="G89" s="31">
        <v>440297</v>
      </c>
      <c r="H89" s="31"/>
      <c r="I89" s="31"/>
      <c r="J89" s="31">
        <v>680.5665994623655</v>
      </c>
      <c r="K89" s="31"/>
      <c r="L89" s="31">
        <v>680.5665994623655</v>
      </c>
    </row>
    <row r="90" spans="1:12" s="40" customFormat="1">
      <c r="A90" s="39"/>
      <c r="B90" s="39" t="s">
        <v>125</v>
      </c>
      <c r="C90" s="18"/>
      <c r="D90" s="18"/>
      <c r="E90" s="18">
        <v>10192</v>
      </c>
      <c r="F90" s="18"/>
      <c r="G90" s="31">
        <v>10192</v>
      </c>
      <c r="H90" s="31"/>
      <c r="I90" s="31"/>
      <c r="J90" s="31">
        <v>15.753763440860213</v>
      </c>
      <c r="K90" s="31"/>
      <c r="L90" s="31">
        <v>15.753763440860213</v>
      </c>
    </row>
    <row r="91" spans="1:12" s="40" customFormat="1">
      <c r="A91" s="39"/>
      <c r="B91" s="39" t="s">
        <v>126</v>
      </c>
      <c r="C91" s="18"/>
      <c r="D91" s="18"/>
      <c r="E91" s="18">
        <v>2038</v>
      </c>
      <c r="F91" s="18"/>
      <c r="G91" s="31"/>
      <c r="H91" s="31"/>
      <c r="I91" s="31"/>
      <c r="J91" s="31">
        <v>3.1501344086021503</v>
      </c>
      <c r="K91" s="31"/>
      <c r="L91" s="31">
        <v>3.1501344086021503</v>
      </c>
    </row>
    <row r="92" spans="1:12" s="40" customFormat="1">
      <c r="A92" s="24">
        <v>27</v>
      </c>
      <c r="B92" s="25" t="s">
        <v>54</v>
      </c>
      <c r="C92" s="26">
        <v>538893</v>
      </c>
      <c r="D92" s="26">
        <v>0</v>
      </c>
      <c r="E92" s="26">
        <v>2355237</v>
      </c>
      <c r="F92" s="26">
        <v>785245</v>
      </c>
      <c r="G92" s="26">
        <v>3679375</v>
      </c>
      <c r="H92" s="27">
        <v>832.96633064516129</v>
      </c>
      <c r="I92" s="27" t="s">
        <v>211</v>
      </c>
      <c r="J92" s="27">
        <v>3640.4872983870964</v>
      </c>
      <c r="K92" s="27">
        <v>1213.7523521505375</v>
      </c>
      <c r="L92" s="27">
        <v>5687.2059811827949</v>
      </c>
    </row>
    <row r="93" spans="1:12" s="40" customFormat="1">
      <c r="A93" s="39"/>
      <c r="B93" s="39" t="s">
        <v>127</v>
      </c>
      <c r="C93" s="18"/>
      <c r="D93" s="18"/>
      <c r="E93" s="18">
        <v>1182799</v>
      </c>
      <c r="F93" s="18">
        <v>510566</v>
      </c>
      <c r="G93" s="31">
        <v>1693365</v>
      </c>
      <c r="H93" s="31"/>
      <c r="I93" s="31"/>
      <c r="J93" s="31">
        <v>1828.2511424731183</v>
      </c>
      <c r="K93" s="31">
        <v>789.18131720430097</v>
      </c>
      <c r="L93" s="31">
        <v>2617.4324596774195</v>
      </c>
    </row>
    <row r="94" spans="1:12" s="40" customFormat="1">
      <c r="A94" s="39"/>
      <c r="B94" s="39" t="s">
        <v>128</v>
      </c>
      <c r="C94" s="18"/>
      <c r="D94" s="18"/>
      <c r="E94" s="18">
        <v>806669</v>
      </c>
      <c r="F94" s="18">
        <v>213587</v>
      </c>
      <c r="G94" s="31">
        <v>1020256</v>
      </c>
      <c r="H94" s="31"/>
      <c r="I94" s="31"/>
      <c r="J94" s="31">
        <v>1246.8674059139782</v>
      </c>
      <c r="K94" s="31">
        <v>330.1411962365591</v>
      </c>
      <c r="L94" s="31">
        <v>1577.0086021505374</v>
      </c>
    </row>
    <row r="95" spans="1:12" s="40" customFormat="1">
      <c r="A95" s="39"/>
      <c r="B95" s="39" t="s">
        <v>129</v>
      </c>
      <c r="C95" s="18"/>
      <c r="D95" s="18"/>
      <c r="E95" s="18">
        <v>246829</v>
      </c>
      <c r="F95" s="18">
        <v>2199</v>
      </c>
      <c r="G95" s="31">
        <v>249028</v>
      </c>
      <c r="H95" s="31"/>
      <c r="I95" s="31"/>
      <c r="J95" s="31">
        <v>381.52331989247307</v>
      </c>
      <c r="K95" s="31">
        <v>3.3989919354838705</v>
      </c>
      <c r="L95" s="31">
        <v>384.92231182795695</v>
      </c>
    </row>
    <row r="96" spans="1:12" s="40" customFormat="1">
      <c r="A96" s="39"/>
      <c r="B96" s="39" t="s">
        <v>130</v>
      </c>
      <c r="C96" s="18"/>
      <c r="D96" s="18"/>
      <c r="E96" s="18">
        <v>20491</v>
      </c>
      <c r="F96" s="18"/>
      <c r="G96" s="31">
        <v>20491</v>
      </c>
      <c r="H96" s="31"/>
      <c r="I96" s="31"/>
      <c r="J96" s="31">
        <v>31.672916666666666</v>
      </c>
      <c r="K96" s="31"/>
      <c r="L96" s="31">
        <v>31.672916666666666</v>
      </c>
    </row>
    <row r="97" spans="1:12" s="40" customFormat="1">
      <c r="A97" s="39"/>
      <c r="B97" s="39" t="s">
        <v>131</v>
      </c>
      <c r="C97" s="18"/>
      <c r="D97" s="18"/>
      <c r="E97" s="18">
        <v>36271</v>
      </c>
      <c r="F97" s="18">
        <v>31959</v>
      </c>
      <c r="G97" s="31">
        <v>68230</v>
      </c>
      <c r="H97" s="31"/>
      <c r="I97" s="31"/>
      <c r="J97" s="31">
        <v>56.064045698924723</v>
      </c>
      <c r="K97" s="31">
        <v>49.398991935483863</v>
      </c>
      <c r="L97" s="31">
        <v>105.46303763440858</v>
      </c>
    </row>
    <row r="98" spans="1:12" s="40" customFormat="1">
      <c r="A98" s="39"/>
      <c r="B98" s="39" t="s">
        <v>132</v>
      </c>
      <c r="C98" s="18"/>
      <c r="D98" s="18"/>
      <c r="E98" s="18">
        <v>62178</v>
      </c>
      <c r="F98" s="18">
        <v>26934</v>
      </c>
      <c r="G98" s="31">
        <v>89112</v>
      </c>
      <c r="H98" s="31"/>
      <c r="I98" s="31"/>
      <c r="J98" s="31">
        <v>96.108467741935485</v>
      </c>
      <c r="K98" s="31">
        <v>41.631854838709678</v>
      </c>
      <c r="L98" s="31">
        <v>137.74032258064517</v>
      </c>
    </row>
    <row r="99" spans="1:12" s="40" customFormat="1">
      <c r="A99" s="24">
        <v>28</v>
      </c>
      <c r="B99" s="25" t="s">
        <v>55</v>
      </c>
      <c r="C99" s="26">
        <v>470645</v>
      </c>
      <c r="D99" s="26">
        <v>0</v>
      </c>
      <c r="E99" s="26">
        <v>944925</v>
      </c>
      <c r="F99" s="26">
        <v>549802</v>
      </c>
      <c r="G99" s="26">
        <v>1965372</v>
      </c>
      <c r="H99" s="27">
        <v>727.47547043010752</v>
      </c>
      <c r="I99" s="27" t="s">
        <v>211</v>
      </c>
      <c r="J99" s="27">
        <v>1460.5695564516129</v>
      </c>
      <c r="K99" s="27">
        <v>849.82836021505375</v>
      </c>
      <c r="L99" s="27">
        <v>3037.873387096774</v>
      </c>
    </row>
    <row r="100" spans="1:12" s="40" customFormat="1">
      <c r="A100" s="39"/>
      <c r="B100" s="39" t="s">
        <v>133</v>
      </c>
      <c r="C100" s="18">
        <v>470645</v>
      </c>
      <c r="D100" s="18">
        <v>0</v>
      </c>
      <c r="E100" s="18">
        <v>944925</v>
      </c>
      <c r="F100" s="18">
        <v>549802</v>
      </c>
      <c r="G100" s="31">
        <v>1965372</v>
      </c>
      <c r="H100" s="31">
        <v>727.47547043010752</v>
      </c>
      <c r="I100" s="31"/>
      <c r="J100" s="31">
        <v>1460.5695564516129</v>
      </c>
      <c r="K100" s="31">
        <v>849.82836021505375</v>
      </c>
      <c r="L100" s="31">
        <v>3037.873387096774</v>
      </c>
    </row>
    <row r="101" spans="1:12" s="40" customFormat="1">
      <c r="A101" s="24">
        <v>29</v>
      </c>
      <c r="B101" s="25" t="s">
        <v>57</v>
      </c>
      <c r="C101" s="26">
        <v>695510</v>
      </c>
      <c r="D101" s="26">
        <v>0</v>
      </c>
      <c r="E101" s="26">
        <v>1318952</v>
      </c>
      <c r="F101" s="26">
        <v>566111</v>
      </c>
      <c r="G101" s="26">
        <v>2580573</v>
      </c>
      <c r="H101" s="27">
        <v>1075.049059139785</v>
      </c>
      <c r="I101" s="27" t="s">
        <v>211</v>
      </c>
      <c r="J101" s="27">
        <v>2038.7026881720428</v>
      </c>
      <c r="K101" s="27">
        <v>875.0371639784945</v>
      </c>
      <c r="L101" s="27">
        <v>3988.7889112903222</v>
      </c>
    </row>
    <row r="102" spans="1:12" s="40" customFormat="1">
      <c r="A102" s="39"/>
      <c r="B102" s="39" t="s">
        <v>134</v>
      </c>
      <c r="C102" s="18">
        <v>695510</v>
      </c>
      <c r="D102" s="18"/>
      <c r="E102" s="18">
        <v>1235858</v>
      </c>
      <c r="F102" s="18">
        <v>566111</v>
      </c>
      <c r="G102" s="31">
        <v>2497479</v>
      </c>
      <c r="H102" s="31">
        <v>1075.049059139785</v>
      </c>
      <c r="I102" s="31"/>
      <c r="J102" s="31">
        <v>1910.2643817204298</v>
      </c>
      <c r="K102" s="31">
        <v>875.0371639784945</v>
      </c>
      <c r="L102" s="31">
        <v>3860.3506048387089</v>
      </c>
    </row>
    <row r="103" spans="1:12" s="40" customFormat="1">
      <c r="A103" s="39"/>
      <c r="B103" s="39" t="s">
        <v>78</v>
      </c>
      <c r="C103" s="18"/>
      <c r="D103" s="18"/>
      <c r="E103" s="18">
        <v>83094</v>
      </c>
      <c r="F103" s="18"/>
      <c r="G103" s="31">
        <v>83094</v>
      </c>
      <c r="H103" s="31"/>
      <c r="I103" s="31"/>
      <c r="J103" s="31">
        <v>128.4383064516129</v>
      </c>
      <c r="K103" s="31"/>
      <c r="L103" s="31">
        <v>128.4383064516129</v>
      </c>
    </row>
    <row r="104" spans="1:12" s="40" customFormat="1">
      <c r="A104" s="24">
        <v>30</v>
      </c>
      <c r="B104" s="25" t="s">
        <v>58</v>
      </c>
      <c r="C104" s="26">
        <v>6741</v>
      </c>
      <c r="D104" s="26">
        <v>0</v>
      </c>
      <c r="E104" s="26">
        <v>2954751</v>
      </c>
      <c r="F104" s="26">
        <v>1603567</v>
      </c>
      <c r="G104" s="26">
        <v>4565059</v>
      </c>
      <c r="H104" s="27">
        <v>10.419556451612902</v>
      </c>
      <c r="I104" s="27" t="s">
        <v>211</v>
      </c>
      <c r="J104" s="27">
        <v>4567.1554435483868</v>
      </c>
      <c r="K104" s="27">
        <v>2478.6317876344083</v>
      </c>
      <c r="L104" s="27">
        <v>7056.2067876344081</v>
      </c>
    </row>
    <row r="105" spans="1:12" s="40" customFormat="1">
      <c r="A105" s="39"/>
      <c r="B105" s="39" t="s">
        <v>135</v>
      </c>
      <c r="C105" s="18"/>
      <c r="D105" s="18"/>
      <c r="E105" s="18">
        <v>2954751</v>
      </c>
      <c r="F105" s="18">
        <v>1603567</v>
      </c>
      <c r="G105" s="18">
        <v>4565059</v>
      </c>
      <c r="H105" s="31"/>
      <c r="I105" s="31"/>
      <c r="J105" s="31">
        <v>4567.1554435483868</v>
      </c>
      <c r="K105" s="31">
        <v>2478.6317876344083</v>
      </c>
      <c r="L105" s="31">
        <v>7045.787231182795</v>
      </c>
    </row>
    <row r="106" spans="1:12" s="40" customFormat="1">
      <c r="A106" s="24">
        <v>31</v>
      </c>
      <c r="B106" s="25" t="s">
        <v>60</v>
      </c>
      <c r="C106" s="26">
        <v>8500</v>
      </c>
      <c r="D106" s="26">
        <v>0</v>
      </c>
      <c r="E106" s="26">
        <v>815369</v>
      </c>
      <c r="F106" s="41">
        <v>486258</v>
      </c>
      <c r="G106" s="26">
        <v>1310127</v>
      </c>
      <c r="H106" s="27">
        <v>13.138440860215052</v>
      </c>
      <c r="I106" s="27" t="s">
        <v>211</v>
      </c>
      <c r="J106" s="27">
        <v>1260.3149865591397</v>
      </c>
      <c r="K106" s="27">
        <v>751.60846774193544</v>
      </c>
      <c r="L106" s="27">
        <v>2025.0618951612901</v>
      </c>
    </row>
    <row r="107" spans="1:12" s="40" customFormat="1">
      <c r="A107" s="39"/>
      <c r="B107" s="39" t="s">
        <v>136</v>
      </c>
      <c r="C107" s="18"/>
      <c r="D107" s="18"/>
      <c r="E107" s="18">
        <v>815369</v>
      </c>
      <c r="F107" s="18">
        <v>486258</v>
      </c>
      <c r="G107" s="31">
        <v>1301627</v>
      </c>
      <c r="H107" s="31"/>
      <c r="I107" s="31"/>
      <c r="J107" s="31">
        <v>1260.3149865591397</v>
      </c>
      <c r="K107" s="31">
        <v>751.60846774193544</v>
      </c>
      <c r="L107" s="31">
        <v>2011.9234543010753</v>
      </c>
    </row>
    <row r="108" spans="1:12" s="40" customFormat="1">
      <c r="A108" s="19">
        <v>32</v>
      </c>
      <c r="B108" s="20" t="s">
        <v>64</v>
      </c>
      <c r="C108" s="21">
        <v>0</v>
      </c>
      <c r="D108" s="21">
        <v>0</v>
      </c>
      <c r="E108" s="21">
        <v>0</v>
      </c>
      <c r="F108" s="21">
        <v>23169</v>
      </c>
      <c r="G108" s="21">
        <v>23169</v>
      </c>
      <c r="H108" s="22" t="s">
        <v>211</v>
      </c>
      <c r="I108" s="22" t="s">
        <v>211</v>
      </c>
      <c r="J108" s="22" t="s">
        <v>211</v>
      </c>
      <c r="K108" s="22">
        <v>35.812298387096774</v>
      </c>
      <c r="L108" s="22">
        <v>35.812298387096774</v>
      </c>
    </row>
    <row r="109" spans="1:12" s="40" customFormat="1">
      <c r="A109" s="39"/>
      <c r="B109" s="39" t="s">
        <v>137</v>
      </c>
      <c r="C109" s="18">
        <v>0</v>
      </c>
      <c r="D109" s="18">
        <v>0</v>
      </c>
      <c r="E109" s="18">
        <v>0</v>
      </c>
      <c r="F109" s="18">
        <v>23169</v>
      </c>
      <c r="G109" s="31">
        <v>23169</v>
      </c>
      <c r="H109" s="31" t="s">
        <v>211</v>
      </c>
      <c r="I109" s="31"/>
      <c r="J109" s="31" t="s">
        <v>211</v>
      </c>
      <c r="K109" s="31">
        <v>35.812298387096774</v>
      </c>
      <c r="L109" s="31">
        <v>35.812298387096774</v>
      </c>
    </row>
    <row r="110" spans="1:12" s="40" customFormat="1">
      <c r="A110" s="19">
        <v>33</v>
      </c>
      <c r="B110" s="20" t="s">
        <v>62</v>
      </c>
      <c r="C110" s="21">
        <v>454871</v>
      </c>
      <c r="D110" s="21">
        <v>84998</v>
      </c>
      <c r="E110" s="21">
        <v>4259914</v>
      </c>
      <c r="F110" s="21">
        <v>1636308</v>
      </c>
      <c r="G110" s="21">
        <v>6436091</v>
      </c>
      <c r="H110" s="22">
        <v>703.09361559139779</v>
      </c>
      <c r="I110" s="22">
        <v>131.38131720430107</v>
      </c>
      <c r="J110" s="22">
        <v>6584.5444892473106</v>
      </c>
      <c r="K110" s="22">
        <v>2529.2395161290324</v>
      </c>
      <c r="L110" s="22">
        <v>9948.2589381720427</v>
      </c>
    </row>
    <row r="111" spans="1:12" s="40" customFormat="1">
      <c r="A111" s="39"/>
      <c r="B111" s="39" t="s">
        <v>138</v>
      </c>
      <c r="C111" s="18">
        <v>454871</v>
      </c>
      <c r="D111" s="18">
        <v>84998</v>
      </c>
      <c r="E111" s="18">
        <v>4259914</v>
      </c>
      <c r="F111" s="18">
        <v>1636308</v>
      </c>
      <c r="G111" s="31">
        <v>6436091</v>
      </c>
      <c r="H111" s="31">
        <v>703.09361559139779</v>
      </c>
      <c r="I111" s="31"/>
      <c r="J111" s="31">
        <v>6584.5444892473106</v>
      </c>
      <c r="K111" s="31">
        <v>2529.2395161290324</v>
      </c>
      <c r="L111" s="31">
        <v>9816.8776209677417</v>
      </c>
    </row>
    <row r="112" spans="1:12" s="40" customFormat="1">
      <c r="A112" s="24">
        <v>34</v>
      </c>
      <c r="B112" s="25" t="s">
        <v>66</v>
      </c>
      <c r="C112" s="26">
        <v>0</v>
      </c>
      <c r="D112" s="26">
        <v>0</v>
      </c>
      <c r="E112" s="26">
        <v>355034</v>
      </c>
      <c r="F112" s="42">
        <v>63990</v>
      </c>
      <c r="G112" s="26">
        <v>419024</v>
      </c>
      <c r="H112" s="27" t="s">
        <v>211</v>
      </c>
      <c r="I112" s="27" t="s">
        <v>211</v>
      </c>
      <c r="J112" s="27">
        <v>548.77567204301067</v>
      </c>
      <c r="K112" s="27">
        <v>98.909274193548384</v>
      </c>
      <c r="L112" s="27">
        <v>647.68494623655909</v>
      </c>
    </row>
    <row r="113" spans="1:12" s="40" customFormat="1" ht="30">
      <c r="A113" s="39"/>
      <c r="B113" s="43" t="s">
        <v>139</v>
      </c>
      <c r="C113" s="18"/>
      <c r="D113" s="18"/>
      <c r="E113" s="18">
        <v>355034</v>
      </c>
      <c r="F113" s="18">
        <v>63990</v>
      </c>
      <c r="G113" s="31">
        <v>419024</v>
      </c>
      <c r="H113" s="31"/>
      <c r="I113" s="31"/>
      <c r="J113" s="31">
        <v>548.77567204301067</v>
      </c>
      <c r="K113" s="31">
        <v>98.909274193548384</v>
      </c>
      <c r="L113" s="31">
        <v>647.68494623655909</v>
      </c>
    </row>
    <row r="114" spans="1:12" s="40" customFormat="1">
      <c r="A114" s="19">
        <v>35</v>
      </c>
      <c r="B114" s="20" t="s">
        <v>67</v>
      </c>
      <c r="C114" s="21">
        <v>174759</v>
      </c>
      <c r="D114" s="21">
        <v>0</v>
      </c>
      <c r="E114" s="21">
        <v>80742</v>
      </c>
      <c r="F114" s="21">
        <v>86485</v>
      </c>
      <c r="G114" s="21">
        <v>341986</v>
      </c>
      <c r="H114" s="22">
        <v>270.12479838709675</v>
      </c>
      <c r="I114" s="22" t="s">
        <v>211</v>
      </c>
      <c r="J114" s="22">
        <v>124.80282258064516</v>
      </c>
      <c r="K114" s="22">
        <v>133.67977150537635</v>
      </c>
      <c r="L114" s="22">
        <v>528.60739247311824</v>
      </c>
    </row>
    <row r="115" spans="1:12" s="40" customFormat="1">
      <c r="A115" s="39"/>
      <c r="B115" s="39" t="s">
        <v>140</v>
      </c>
      <c r="C115" s="18">
        <v>174759</v>
      </c>
      <c r="D115" s="18"/>
      <c r="E115" s="18">
        <v>80742</v>
      </c>
      <c r="F115" s="18">
        <v>86485</v>
      </c>
      <c r="G115" s="31">
        <v>341986</v>
      </c>
      <c r="H115" s="31">
        <v>270.12479838709675</v>
      </c>
      <c r="I115" s="31"/>
      <c r="J115" s="31">
        <v>124.80282258064516</v>
      </c>
      <c r="K115" s="31">
        <v>133.67977150537635</v>
      </c>
      <c r="L115" s="31">
        <v>528.60739247311824</v>
      </c>
    </row>
    <row r="116" spans="1:12" s="40" customFormat="1">
      <c r="A116" s="24">
        <v>36</v>
      </c>
      <c r="B116" s="25" t="s">
        <v>69</v>
      </c>
      <c r="C116" s="26">
        <v>0</v>
      </c>
      <c r="D116" s="26">
        <v>0</v>
      </c>
      <c r="E116" s="26">
        <v>201551</v>
      </c>
      <c r="F116" s="26">
        <v>40380</v>
      </c>
      <c r="G116" s="26">
        <v>241931</v>
      </c>
      <c r="H116" s="27" t="s">
        <v>211</v>
      </c>
      <c r="I116" s="27" t="s">
        <v>211</v>
      </c>
      <c r="J116" s="27">
        <v>311.53716397849456</v>
      </c>
      <c r="K116" s="27">
        <v>62.415322580645153</v>
      </c>
      <c r="L116" s="27">
        <v>373.95248655913974</v>
      </c>
    </row>
    <row r="117" spans="1:12" s="40" customFormat="1" ht="30">
      <c r="A117" s="39"/>
      <c r="B117" s="43" t="s">
        <v>141</v>
      </c>
      <c r="C117" s="18"/>
      <c r="D117" s="18"/>
      <c r="E117" s="18">
        <v>48372.24</v>
      </c>
      <c r="F117" s="18">
        <v>2463.1799999999998</v>
      </c>
      <c r="G117" s="31">
        <v>50835.42</v>
      </c>
      <c r="H117" s="31"/>
      <c r="I117" s="31"/>
      <c r="J117" s="31">
        <v>74.768919354838701</v>
      </c>
      <c r="K117" s="31">
        <v>3.8073346774193544</v>
      </c>
      <c r="L117" s="31">
        <v>78.576254032258049</v>
      </c>
    </row>
    <row r="118" spans="1:12" s="40" customFormat="1">
      <c r="A118" s="39"/>
      <c r="B118" s="39" t="s">
        <v>142</v>
      </c>
      <c r="C118" s="18"/>
      <c r="D118" s="18"/>
      <c r="E118" s="18">
        <v>153178.76</v>
      </c>
      <c r="F118" s="18">
        <v>37916.82</v>
      </c>
      <c r="G118" s="31">
        <v>191095.58000000002</v>
      </c>
      <c r="H118" s="31"/>
      <c r="I118" s="31"/>
      <c r="J118" s="31">
        <v>236.76824462365593</v>
      </c>
      <c r="K118" s="31">
        <v>58.607987903225798</v>
      </c>
      <c r="L118" s="31">
        <v>295.37623252688172</v>
      </c>
    </row>
    <row r="119" spans="1:12" s="40" customFormat="1">
      <c r="A119" s="24">
        <v>37</v>
      </c>
      <c r="B119" s="25" t="s">
        <v>71</v>
      </c>
      <c r="C119" s="26">
        <v>0</v>
      </c>
      <c r="D119" s="26">
        <v>158355</v>
      </c>
      <c r="E119" s="26">
        <v>940997</v>
      </c>
      <c r="F119" s="26">
        <v>1156294</v>
      </c>
      <c r="G119" s="26">
        <v>2255646</v>
      </c>
      <c r="H119" s="27" t="s">
        <v>211</v>
      </c>
      <c r="I119" s="27">
        <v>244.76915322580643</v>
      </c>
      <c r="J119" s="27">
        <v>1454.4980510752689</v>
      </c>
      <c r="K119" s="27">
        <v>1787.2823924731183</v>
      </c>
      <c r="L119" s="27">
        <v>3486.5495967741936</v>
      </c>
    </row>
    <row r="120" spans="1:12" s="40" customFormat="1" ht="30" customHeight="1">
      <c r="A120" s="39"/>
      <c r="B120" s="39" t="s">
        <v>143</v>
      </c>
      <c r="C120" s="18"/>
      <c r="D120" s="18">
        <v>158355</v>
      </c>
      <c r="E120" s="18">
        <v>940997</v>
      </c>
      <c r="F120" s="18">
        <v>1156294</v>
      </c>
      <c r="G120" s="31">
        <v>2255646</v>
      </c>
      <c r="H120" s="31"/>
      <c r="I120" s="31">
        <v>244.76915322580643</v>
      </c>
      <c r="J120" s="31">
        <v>1454.4980510752689</v>
      </c>
      <c r="K120" s="31">
        <v>1787.2823924731183</v>
      </c>
      <c r="L120" s="31">
        <v>3486.5495967741936</v>
      </c>
    </row>
    <row r="121" spans="1:12" s="40" customFormat="1">
      <c r="A121" s="24">
        <v>38</v>
      </c>
      <c r="B121" s="25" t="s">
        <v>72</v>
      </c>
      <c r="C121" s="26">
        <v>0</v>
      </c>
      <c r="D121" s="26">
        <v>0</v>
      </c>
      <c r="E121" s="26">
        <v>420100</v>
      </c>
      <c r="F121" s="26">
        <v>545362</v>
      </c>
      <c r="G121" s="26">
        <v>965462</v>
      </c>
      <c r="H121" s="27" t="s">
        <v>211</v>
      </c>
      <c r="I121" s="27" t="s">
        <v>211</v>
      </c>
      <c r="J121" s="27">
        <v>649.3481182795698</v>
      </c>
      <c r="K121" s="27">
        <v>842.96545698924729</v>
      </c>
      <c r="L121" s="27">
        <v>1492.3135752688172</v>
      </c>
    </row>
    <row r="122" spans="1:12" s="40" customFormat="1">
      <c r="A122" s="39"/>
      <c r="B122" s="39" t="s">
        <v>144</v>
      </c>
      <c r="C122" s="18"/>
      <c r="D122" s="18"/>
      <c r="E122" s="18">
        <v>420100</v>
      </c>
      <c r="F122" s="18">
        <v>545362</v>
      </c>
      <c r="G122" s="31">
        <v>965462</v>
      </c>
      <c r="H122" s="31"/>
      <c r="I122" s="31"/>
      <c r="J122" s="31">
        <v>649.3481182795698</v>
      </c>
      <c r="K122" s="31">
        <v>842.96545698924729</v>
      </c>
      <c r="L122" s="31">
        <v>1492.3135752688172</v>
      </c>
    </row>
    <row r="123" spans="1:12" s="40" customFormat="1">
      <c r="A123" s="24">
        <v>39</v>
      </c>
      <c r="B123" s="25" t="s">
        <v>74</v>
      </c>
      <c r="C123" s="26">
        <v>112951</v>
      </c>
      <c r="D123" s="26">
        <v>0</v>
      </c>
      <c r="E123" s="26">
        <v>1068769</v>
      </c>
      <c r="F123" s="26">
        <v>317011</v>
      </c>
      <c r="G123" s="26">
        <v>1498731</v>
      </c>
      <c r="H123" s="27">
        <v>174.5882392473118</v>
      </c>
      <c r="I123" s="27" t="s">
        <v>211</v>
      </c>
      <c r="J123" s="27">
        <v>1651.9950940860215</v>
      </c>
      <c r="K123" s="27">
        <v>490.0035618279569</v>
      </c>
      <c r="L123" s="27">
        <v>2316.5868951612902</v>
      </c>
    </row>
    <row r="124" spans="1:12" s="40" customFormat="1">
      <c r="A124" s="39"/>
      <c r="B124" s="39" t="s">
        <v>145</v>
      </c>
      <c r="C124" s="18">
        <v>112951</v>
      </c>
      <c r="D124" s="18"/>
      <c r="E124" s="18">
        <v>314111</v>
      </c>
      <c r="F124" s="18">
        <v>82423</v>
      </c>
      <c r="G124" s="31">
        <v>509485</v>
      </c>
      <c r="H124" s="31">
        <v>174.5882392473118</v>
      </c>
      <c r="I124" s="31"/>
      <c r="J124" s="31">
        <v>485.52103494623651</v>
      </c>
      <c r="K124" s="31">
        <v>127.40114247311827</v>
      </c>
      <c r="L124" s="31">
        <v>787.51041666666663</v>
      </c>
    </row>
    <row r="125" spans="1:12" s="40" customFormat="1">
      <c r="A125" s="39"/>
      <c r="B125" s="39" t="s">
        <v>146</v>
      </c>
      <c r="C125" s="18"/>
      <c r="D125" s="18"/>
      <c r="E125" s="18">
        <v>102388</v>
      </c>
      <c r="F125" s="18"/>
      <c r="G125" s="31">
        <v>102388</v>
      </c>
      <c r="H125" s="31"/>
      <c r="I125" s="31"/>
      <c r="J125" s="31">
        <v>158.26102150537633</v>
      </c>
      <c r="K125" s="31"/>
      <c r="L125" s="31">
        <v>158.26102150537633</v>
      </c>
    </row>
    <row r="126" spans="1:12" s="40" customFormat="1">
      <c r="A126" s="39"/>
      <c r="B126" s="39" t="s">
        <v>147</v>
      </c>
      <c r="C126" s="18"/>
      <c r="D126" s="18"/>
      <c r="E126" s="18">
        <v>15390</v>
      </c>
      <c r="F126" s="18"/>
      <c r="G126" s="31">
        <v>15390</v>
      </c>
      <c r="H126" s="31"/>
      <c r="I126" s="31"/>
      <c r="J126" s="31">
        <v>23.7883064516129</v>
      </c>
      <c r="K126" s="31"/>
      <c r="L126" s="31">
        <v>23.7883064516129</v>
      </c>
    </row>
    <row r="127" spans="1:12" s="40" customFormat="1">
      <c r="A127" s="39"/>
      <c r="B127" s="39" t="s">
        <v>148</v>
      </c>
      <c r="C127" s="18"/>
      <c r="D127" s="18"/>
      <c r="E127" s="18">
        <v>38689</v>
      </c>
      <c r="F127" s="18">
        <v>26027</v>
      </c>
      <c r="G127" s="31">
        <v>64716</v>
      </c>
      <c r="H127" s="31"/>
      <c r="I127" s="31"/>
      <c r="J127" s="31">
        <v>59.801545698924727</v>
      </c>
      <c r="K127" s="31">
        <v>40.229905913978492</v>
      </c>
      <c r="L127" s="31">
        <v>100.03145161290323</v>
      </c>
    </row>
    <row r="128" spans="1:12" s="40" customFormat="1">
      <c r="A128" s="39"/>
      <c r="B128" s="39" t="s">
        <v>149</v>
      </c>
      <c r="C128" s="18"/>
      <c r="D128" s="18"/>
      <c r="E128" s="18">
        <v>32706</v>
      </c>
      <c r="F128" s="18">
        <v>39626</v>
      </c>
      <c r="G128" s="31">
        <v>72332</v>
      </c>
      <c r="H128" s="31"/>
      <c r="I128" s="31"/>
      <c r="J128" s="31">
        <v>50.553629032258065</v>
      </c>
      <c r="K128" s="31">
        <v>61.249865591397842</v>
      </c>
      <c r="L128" s="31">
        <v>111.80349462365591</v>
      </c>
    </row>
    <row r="129" spans="1:12" s="40" customFormat="1">
      <c r="A129" s="39"/>
      <c r="B129" s="39" t="s">
        <v>150</v>
      </c>
      <c r="C129" s="18"/>
      <c r="D129" s="18"/>
      <c r="E129" s="18">
        <v>63164</v>
      </c>
      <c r="F129" s="18">
        <v>102870</v>
      </c>
      <c r="G129" s="31">
        <v>166034</v>
      </c>
      <c r="H129" s="31"/>
      <c r="I129" s="31"/>
      <c r="J129" s="31">
        <v>97.632526881720409</v>
      </c>
      <c r="K129" s="31">
        <v>159.00604838709677</v>
      </c>
      <c r="L129" s="31">
        <v>256.63857526881719</v>
      </c>
    </row>
    <row r="130" spans="1:12" s="40" customFormat="1">
      <c r="A130" s="39"/>
      <c r="B130" s="39" t="s">
        <v>151</v>
      </c>
      <c r="C130" s="18"/>
      <c r="D130" s="18"/>
      <c r="E130" s="18">
        <v>502321</v>
      </c>
      <c r="F130" s="18">
        <v>66065</v>
      </c>
      <c r="G130" s="31">
        <v>568386</v>
      </c>
      <c r="H130" s="31"/>
      <c r="I130" s="31"/>
      <c r="J130" s="31">
        <v>776.43702956989239</v>
      </c>
      <c r="K130" s="31">
        <v>102.11659946236558</v>
      </c>
      <c r="L130" s="31">
        <v>878.55362903225796</v>
      </c>
    </row>
    <row r="131" spans="1:12" s="40" customFormat="1">
      <c r="A131" s="24">
        <v>40</v>
      </c>
      <c r="B131" s="44" t="s">
        <v>75</v>
      </c>
      <c r="C131" s="45">
        <v>0</v>
      </c>
      <c r="D131" s="45">
        <v>0</v>
      </c>
      <c r="E131" s="45">
        <v>499335</v>
      </c>
      <c r="F131" s="45">
        <v>55898</v>
      </c>
      <c r="G131" s="26">
        <v>555233</v>
      </c>
      <c r="H131" s="46" t="s">
        <v>211</v>
      </c>
      <c r="I131" s="46" t="s">
        <v>211</v>
      </c>
      <c r="J131" s="27">
        <v>771.82157258064512</v>
      </c>
      <c r="K131" s="27">
        <v>86.401478494623646</v>
      </c>
      <c r="L131" s="27">
        <v>858.22305107526881</v>
      </c>
    </row>
    <row r="132" spans="1:12" s="40" customFormat="1" ht="30">
      <c r="A132" s="39"/>
      <c r="B132" s="43" t="s">
        <v>152</v>
      </c>
      <c r="C132" s="18"/>
      <c r="D132" s="18"/>
      <c r="E132" s="18">
        <v>499335</v>
      </c>
      <c r="F132" s="18">
        <v>55898</v>
      </c>
      <c r="G132" s="31">
        <v>555233</v>
      </c>
      <c r="H132" s="31"/>
      <c r="I132" s="31"/>
      <c r="J132" s="31">
        <v>771.82157258064512</v>
      </c>
      <c r="K132" s="31">
        <v>86.401478494623646</v>
      </c>
      <c r="L132" s="31">
        <v>858.22305107526881</v>
      </c>
    </row>
    <row r="133" spans="1:12" s="40" customFormat="1">
      <c r="A133" s="24">
        <v>41</v>
      </c>
      <c r="B133" s="25" t="s">
        <v>77</v>
      </c>
      <c r="C133" s="26">
        <v>113810</v>
      </c>
      <c r="D133" s="26">
        <v>0</v>
      </c>
      <c r="E133" s="26">
        <v>3767422</v>
      </c>
      <c r="F133" s="26">
        <v>2487488</v>
      </c>
      <c r="G133" s="26">
        <v>6368720</v>
      </c>
      <c r="H133" s="27">
        <v>175.91599462365591</v>
      </c>
      <c r="I133" s="27" t="s">
        <v>211</v>
      </c>
      <c r="J133" s="27">
        <v>5823.3001344086015</v>
      </c>
      <c r="K133" s="27">
        <v>3844.9075268817201</v>
      </c>
      <c r="L133" s="27">
        <v>9844.1236559139779</v>
      </c>
    </row>
    <row r="134" spans="1:12" s="40" customFormat="1">
      <c r="A134" s="39"/>
      <c r="B134" s="39" t="s">
        <v>153</v>
      </c>
      <c r="C134" s="18">
        <v>113810</v>
      </c>
      <c r="D134" s="18">
        <v>0</v>
      </c>
      <c r="E134" s="18">
        <v>3767422</v>
      </c>
      <c r="F134" s="18">
        <v>2487488</v>
      </c>
      <c r="G134" s="31">
        <v>6368720</v>
      </c>
      <c r="H134" s="31">
        <v>175.91599462365591</v>
      </c>
      <c r="I134" s="31"/>
      <c r="J134" s="31">
        <v>5823.3001344086015</v>
      </c>
      <c r="K134" s="31">
        <v>3844.9075268817201</v>
      </c>
      <c r="L134" s="31">
        <v>9844.1236559139779</v>
      </c>
    </row>
    <row r="135" spans="1:12" s="40" customFormat="1">
      <c r="A135" s="24">
        <v>42</v>
      </c>
      <c r="B135" s="25" t="s">
        <v>79</v>
      </c>
      <c r="C135" s="26">
        <v>0</v>
      </c>
      <c r="D135" s="26">
        <v>0</v>
      </c>
      <c r="E135" s="26">
        <v>190494</v>
      </c>
      <c r="F135" s="26">
        <v>0</v>
      </c>
      <c r="G135" s="26">
        <v>190494</v>
      </c>
      <c r="H135" s="27" t="s">
        <v>211</v>
      </c>
      <c r="I135" s="27" t="s">
        <v>211</v>
      </c>
      <c r="J135" s="27">
        <v>294.44637096774193</v>
      </c>
      <c r="K135" s="27" t="s">
        <v>211</v>
      </c>
      <c r="L135" s="27">
        <v>294.44637096774193</v>
      </c>
    </row>
    <row r="136" spans="1:12" s="40" customFormat="1">
      <c r="A136" s="39"/>
      <c r="B136" s="39" t="s">
        <v>154</v>
      </c>
      <c r="C136" s="18"/>
      <c r="D136" s="18"/>
      <c r="E136" s="18">
        <v>190494</v>
      </c>
      <c r="F136" s="18"/>
      <c r="G136" s="31">
        <v>190494</v>
      </c>
      <c r="H136" s="31"/>
      <c r="I136" s="31"/>
      <c r="J136" s="31">
        <v>294.44637096774193</v>
      </c>
      <c r="K136" s="31"/>
      <c r="L136" s="31">
        <v>294.44637096774193</v>
      </c>
    </row>
    <row r="137" spans="1:12" s="40" customFormat="1">
      <c r="A137" s="24">
        <v>43</v>
      </c>
      <c r="B137" s="25" t="s">
        <v>80</v>
      </c>
      <c r="C137" s="26">
        <v>676387</v>
      </c>
      <c r="D137" s="26">
        <v>0</v>
      </c>
      <c r="E137" s="26">
        <v>7137243</v>
      </c>
      <c r="F137" s="26">
        <v>3364674</v>
      </c>
      <c r="G137" s="26">
        <v>11178304</v>
      </c>
      <c r="H137" s="27">
        <v>1045.4906586021505</v>
      </c>
      <c r="I137" s="27" t="s">
        <v>211</v>
      </c>
      <c r="J137" s="27">
        <v>11032.02883064516</v>
      </c>
      <c r="K137" s="27">
        <v>5200.7729838709674</v>
      </c>
      <c r="L137" s="27">
        <v>17278.292473118279</v>
      </c>
    </row>
    <row r="138" spans="1:12" s="40" customFormat="1">
      <c r="A138" s="39"/>
      <c r="B138" s="39" t="s">
        <v>155</v>
      </c>
      <c r="C138" s="18">
        <v>676387</v>
      </c>
      <c r="D138" s="18"/>
      <c r="E138" s="18">
        <v>2926269.63</v>
      </c>
      <c r="F138" s="18">
        <v>1110342.4200000002</v>
      </c>
      <c r="G138" s="31">
        <v>4712999.05</v>
      </c>
      <c r="H138" s="31">
        <v>1045.4906586021505</v>
      </c>
      <c r="I138" s="31"/>
      <c r="J138" s="31">
        <v>4523.1318205645157</v>
      </c>
      <c r="K138" s="31">
        <v>1716.2550846774193</v>
      </c>
      <c r="L138" s="31">
        <v>7284.8775638440857</v>
      </c>
    </row>
    <row r="139" spans="1:12" s="40" customFormat="1">
      <c r="A139" s="39"/>
      <c r="B139" s="39" t="s">
        <v>156</v>
      </c>
      <c r="C139" s="18"/>
      <c r="D139" s="18"/>
      <c r="E139" s="18">
        <v>4210973.37</v>
      </c>
      <c r="F139" s="18">
        <v>2254331.58</v>
      </c>
      <c r="G139" s="31">
        <v>6465304.9500000002</v>
      </c>
      <c r="H139" s="31"/>
      <c r="I139" s="31"/>
      <c r="J139" s="31">
        <v>6508.8970100806446</v>
      </c>
      <c r="K139" s="31">
        <v>3484.5178991935481</v>
      </c>
      <c r="L139" s="31">
        <v>9993.4149092741936</v>
      </c>
    </row>
    <row r="140" spans="1:12" s="40" customFormat="1">
      <c r="A140" s="24">
        <v>44</v>
      </c>
      <c r="B140" s="25" t="s">
        <v>82</v>
      </c>
      <c r="C140" s="26">
        <v>0</v>
      </c>
      <c r="D140" s="26">
        <v>0</v>
      </c>
      <c r="E140" s="26">
        <v>626249</v>
      </c>
      <c r="F140" s="26">
        <v>491912</v>
      </c>
      <c r="G140" s="26">
        <v>1118161</v>
      </c>
      <c r="H140" s="27" t="s">
        <v>211</v>
      </c>
      <c r="I140" s="27" t="s">
        <v>211</v>
      </c>
      <c r="J140" s="27">
        <v>967.99240591397847</v>
      </c>
      <c r="K140" s="27">
        <v>760.3478494623655</v>
      </c>
      <c r="L140" s="27">
        <v>1728.340255376344</v>
      </c>
    </row>
    <row r="141" spans="1:12" s="40" customFormat="1">
      <c r="A141" s="39"/>
      <c r="B141" s="39" t="s">
        <v>157</v>
      </c>
      <c r="C141" s="18"/>
      <c r="D141" s="18"/>
      <c r="E141" s="18">
        <v>626249</v>
      </c>
      <c r="F141" s="18">
        <v>491912</v>
      </c>
      <c r="G141" s="31">
        <v>1118161</v>
      </c>
      <c r="H141" s="31"/>
      <c r="I141" s="31"/>
      <c r="J141" s="31">
        <v>967.99240591397847</v>
      </c>
      <c r="K141" s="31">
        <v>760.3478494623655</v>
      </c>
      <c r="L141" s="31">
        <v>1728.340255376344</v>
      </c>
    </row>
    <row r="142" spans="1:12" s="40" customFormat="1">
      <c r="A142" s="24">
        <v>45</v>
      </c>
      <c r="B142" s="25" t="s">
        <v>83</v>
      </c>
      <c r="C142" s="47">
        <v>425000</v>
      </c>
      <c r="D142" s="26"/>
      <c r="E142" s="47">
        <v>2259359</v>
      </c>
      <c r="F142" s="47">
        <v>2593223</v>
      </c>
      <c r="G142" s="26">
        <v>5277582</v>
      </c>
      <c r="H142" s="27">
        <v>656.92204301075265</v>
      </c>
      <c r="I142" s="27" t="s">
        <v>211</v>
      </c>
      <c r="J142" s="27">
        <v>3492.2887768817204</v>
      </c>
      <c r="K142" s="27">
        <v>4008.3420026881718</v>
      </c>
      <c r="L142" s="27">
        <v>8157.5528225806447</v>
      </c>
    </row>
    <row r="143" spans="1:12" s="40" customFormat="1">
      <c r="A143" s="39"/>
      <c r="B143" s="39" t="s">
        <v>158</v>
      </c>
      <c r="C143" s="18">
        <v>425000</v>
      </c>
      <c r="D143" s="18"/>
      <c r="E143" s="18">
        <v>201987</v>
      </c>
      <c r="F143" s="18">
        <v>439811</v>
      </c>
      <c r="G143" s="31">
        <v>1066798</v>
      </c>
      <c r="H143" s="31">
        <v>656.92204301075265</v>
      </c>
      <c r="I143" s="31"/>
      <c r="J143" s="31">
        <v>312.21108870967743</v>
      </c>
      <c r="K143" s="31">
        <v>679.81538978494621</v>
      </c>
      <c r="L143" s="31">
        <v>1648.9485215053764</v>
      </c>
    </row>
    <row r="144" spans="1:12" s="40" customFormat="1">
      <c r="A144" s="39"/>
      <c r="B144" s="39" t="s">
        <v>159</v>
      </c>
      <c r="C144" s="18"/>
      <c r="D144" s="18"/>
      <c r="E144" s="18">
        <v>972428</v>
      </c>
      <c r="F144" s="18">
        <v>1233596</v>
      </c>
      <c r="G144" s="31">
        <v>2206024</v>
      </c>
      <c r="H144" s="31"/>
      <c r="I144" s="31"/>
      <c r="J144" s="31">
        <v>1503.0809139784944</v>
      </c>
      <c r="K144" s="31">
        <v>1906.768010752688</v>
      </c>
      <c r="L144" s="31">
        <v>3409.8489247311827</v>
      </c>
    </row>
    <row r="145" spans="1:12" s="40" customFormat="1">
      <c r="A145" s="39"/>
      <c r="B145" s="39" t="s">
        <v>160</v>
      </c>
      <c r="C145" s="18"/>
      <c r="D145" s="18"/>
      <c r="E145" s="18">
        <v>489151</v>
      </c>
      <c r="F145" s="18"/>
      <c r="G145" s="31">
        <v>489151</v>
      </c>
      <c r="H145" s="31"/>
      <c r="I145" s="31"/>
      <c r="J145" s="31">
        <v>756.08017473118275</v>
      </c>
      <c r="K145" s="31"/>
      <c r="L145" s="31">
        <v>756.08017473118275</v>
      </c>
    </row>
    <row r="146" spans="1:12" s="40" customFormat="1">
      <c r="A146" s="39"/>
      <c r="B146" s="39" t="s">
        <v>161</v>
      </c>
      <c r="C146" s="18"/>
      <c r="D146" s="18"/>
      <c r="E146" s="18">
        <v>326025</v>
      </c>
      <c r="F146" s="18">
        <v>785487</v>
      </c>
      <c r="G146" s="31">
        <v>1111512</v>
      </c>
      <c r="H146" s="31"/>
      <c r="I146" s="31"/>
      <c r="J146" s="31">
        <v>503.93649193548379</v>
      </c>
      <c r="K146" s="31">
        <v>1214.1264112903225</v>
      </c>
      <c r="L146" s="31">
        <v>1718.0629032258062</v>
      </c>
    </row>
    <row r="147" spans="1:12" s="40" customFormat="1">
      <c r="A147" s="39"/>
      <c r="B147" s="39" t="s">
        <v>162</v>
      </c>
      <c r="C147" s="18"/>
      <c r="D147" s="18"/>
      <c r="E147" s="18">
        <v>46995</v>
      </c>
      <c r="F147" s="18">
        <v>134329</v>
      </c>
      <c r="G147" s="31">
        <v>181324</v>
      </c>
      <c r="H147" s="31"/>
      <c r="I147" s="31"/>
      <c r="J147" s="31">
        <v>72.640120967741922</v>
      </c>
      <c r="K147" s="31">
        <v>207.63219086021505</v>
      </c>
      <c r="L147" s="31">
        <v>280.27231182795697</v>
      </c>
    </row>
    <row r="148" spans="1:12" s="40" customFormat="1">
      <c r="A148" s="39"/>
      <c r="B148" s="39" t="s">
        <v>163</v>
      </c>
      <c r="C148" s="18"/>
      <c r="D148" s="18"/>
      <c r="E148" s="18">
        <v>222773</v>
      </c>
      <c r="F148" s="18"/>
      <c r="G148" s="31">
        <v>222773</v>
      </c>
      <c r="H148" s="31"/>
      <c r="I148" s="31"/>
      <c r="J148" s="31">
        <v>344.33998655913979</v>
      </c>
      <c r="K148" s="31"/>
      <c r="L148" s="31">
        <v>344.33998655913979</v>
      </c>
    </row>
    <row r="149" spans="1:12" s="40" customFormat="1">
      <c r="A149" s="24">
        <v>46</v>
      </c>
      <c r="B149" s="25" t="s">
        <v>85</v>
      </c>
      <c r="C149" s="26">
        <v>802731</v>
      </c>
      <c r="D149" s="26">
        <v>118266</v>
      </c>
      <c r="E149" s="47">
        <v>3551144</v>
      </c>
      <c r="F149" s="26">
        <v>1007452</v>
      </c>
      <c r="G149" s="26">
        <v>5479593</v>
      </c>
      <c r="H149" s="27">
        <v>1240.780443548387</v>
      </c>
      <c r="I149" s="27">
        <v>182.80362903225807</v>
      </c>
      <c r="J149" s="27">
        <v>5488.9994623655912</v>
      </c>
      <c r="K149" s="27">
        <v>1557.2174731182793</v>
      </c>
      <c r="L149" s="27">
        <v>8469.8010080645145</v>
      </c>
    </row>
    <row r="150" spans="1:12" s="40" customFormat="1">
      <c r="A150" s="39"/>
      <c r="B150" s="39" t="s">
        <v>164</v>
      </c>
      <c r="C150" s="18">
        <v>873028</v>
      </c>
      <c r="D150" s="18">
        <v>136128</v>
      </c>
      <c r="E150" s="18">
        <v>2244832</v>
      </c>
      <c r="F150" s="18">
        <v>879476</v>
      </c>
      <c r="G150" s="31">
        <v>4133464</v>
      </c>
      <c r="H150" s="31">
        <v>1349.438440860215</v>
      </c>
      <c r="I150" s="31">
        <v>210.41290322580645</v>
      </c>
      <c r="J150" s="31">
        <v>3469.8344086021502</v>
      </c>
      <c r="K150" s="31">
        <v>1359.4051075268815</v>
      </c>
      <c r="L150" s="31">
        <v>6389.0908602150539</v>
      </c>
    </row>
    <row r="151" spans="1:12" s="40" customFormat="1">
      <c r="A151" s="39"/>
      <c r="B151" s="39" t="s">
        <v>165</v>
      </c>
      <c r="C151" s="18"/>
      <c r="D151" s="18"/>
      <c r="E151" s="18">
        <v>1786138</v>
      </c>
      <c r="F151" s="18">
        <v>311435</v>
      </c>
      <c r="G151" s="31">
        <v>2097573</v>
      </c>
      <c r="H151" s="31"/>
      <c r="I151" s="31"/>
      <c r="J151" s="31">
        <v>2760.8315860215052</v>
      </c>
      <c r="K151" s="31">
        <v>481.38474462365593</v>
      </c>
      <c r="L151" s="31">
        <v>3242.2163306451612</v>
      </c>
    </row>
    <row r="152" spans="1:12" s="40" customFormat="1">
      <c r="A152" s="39"/>
      <c r="B152" s="39" t="s">
        <v>166</v>
      </c>
      <c r="C152" s="18"/>
      <c r="D152" s="18"/>
      <c r="E152" s="18">
        <v>45823</v>
      </c>
      <c r="F152" s="18">
        <v>21679</v>
      </c>
      <c r="G152" s="31">
        <v>67502</v>
      </c>
      <c r="H152" s="31"/>
      <c r="I152" s="31"/>
      <c r="J152" s="31">
        <v>70.828561827956989</v>
      </c>
      <c r="K152" s="31">
        <v>33.509206989247311</v>
      </c>
      <c r="L152" s="31">
        <v>104.33776881720431</v>
      </c>
    </row>
    <row r="153" spans="1:12" s="40" customFormat="1">
      <c r="A153" s="24">
        <v>47</v>
      </c>
      <c r="B153" s="25" t="s">
        <v>86</v>
      </c>
      <c r="C153" s="26">
        <v>233601</v>
      </c>
      <c r="D153" s="26">
        <v>10198</v>
      </c>
      <c r="E153" s="48">
        <v>3471206</v>
      </c>
      <c r="F153" s="46">
        <v>3224909</v>
      </c>
      <c r="G153" s="26">
        <v>6939914</v>
      </c>
      <c r="H153" s="27">
        <v>361.07681451612905</v>
      </c>
      <c r="I153" s="27">
        <v>15.763037634408601</v>
      </c>
      <c r="J153" s="27">
        <v>5365.43938172043</v>
      </c>
      <c r="K153" s="27">
        <v>4984.7383736559132</v>
      </c>
      <c r="L153" s="27">
        <v>10727.017607526881</v>
      </c>
    </row>
    <row r="154" spans="1:12" s="40" customFormat="1">
      <c r="A154" s="39"/>
      <c r="B154" s="39" t="s">
        <v>167</v>
      </c>
      <c r="C154" s="18">
        <v>233601</v>
      </c>
      <c r="D154" s="18">
        <v>10198</v>
      </c>
      <c r="E154" s="18">
        <v>3471206</v>
      </c>
      <c r="F154" s="18">
        <v>3224909</v>
      </c>
      <c r="G154" s="18">
        <v>6939914</v>
      </c>
      <c r="H154" s="31"/>
      <c r="I154" s="31">
        <v>15.763037634408601</v>
      </c>
      <c r="J154" s="31">
        <v>5365.43938172043</v>
      </c>
      <c r="K154" s="31">
        <v>4984.7383736559132</v>
      </c>
      <c r="L154" s="31">
        <v>10365.940793010752</v>
      </c>
    </row>
    <row r="155" spans="1:12" s="40" customFormat="1">
      <c r="A155" s="24">
        <v>48</v>
      </c>
      <c r="B155" s="25" t="s">
        <v>88</v>
      </c>
      <c r="C155" s="26">
        <v>13525</v>
      </c>
      <c r="D155" s="26">
        <v>0</v>
      </c>
      <c r="E155" s="47">
        <v>722098</v>
      </c>
      <c r="F155" s="26">
        <v>624777</v>
      </c>
      <c r="G155" s="26">
        <v>1360400</v>
      </c>
      <c r="H155" s="27">
        <v>20.905577956989248</v>
      </c>
      <c r="I155" s="27" t="s">
        <v>211</v>
      </c>
      <c r="J155" s="27">
        <v>1116.1461021505374</v>
      </c>
      <c r="K155" s="27">
        <v>965.71713709677408</v>
      </c>
      <c r="L155" s="27">
        <v>2102.7688172043008</v>
      </c>
    </row>
    <row r="156" spans="1:12" s="40" customFormat="1">
      <c r="A156" s="39"/>
      <c r="B156" s="39" t="s">
        <v>168</v>
      </c>
      <c r="C156" s="18">
        <v>13525</v>
      </c>
      <c r="D156" s="18"/>
      <c r="E156" s="18">
        <v>722098</v>
      </c>
      <c r="F156" s="18">
        <v>624777</v>
      </c>
      <c r="G156" s="31">
        <v>1360400</v>
      </c>
      <c r="H156" s="31">
        <v>20.905577956989248</v>
      </c>
      <c r="I156" s="31"/>
      <c r="J156" s="31">
        <v>1116.1461021505374</v>
      </c>
      <c r="K156" s="31">
        <v>965.71713709677408</v>
      </c>
      <c r="L156" s="31">
        <v>2102.7688172043008</v>
      </c>
    </row>
    <row r="157" spans="1:12" s="40" customFormat="1">
      <c r="A157" s="24">
        <v>49</v>
      </c>
      <c r="B157" s="25" t="s">
        <v>90</v>
      </c>
      <c r="C157" s="26">
        <v>57957</v>
      </c>
      <c r="D157" s="26">
        <v>0</v>
      </c>
      <c r="E157" s="26">
        <v>2511652</v>
      </c>
      <c r="F157" s="26">
        <v>863326</v>
      </c>
      <c r="G157" s="26">
        <v>3432935</v>
      </c>
      <c r="H157" s="27">
        <v>89.584072580645156</v>
      </c>
      <c r="I157" s="27" t="s">
        <v>211</v>
      </c>
      <c r="J157" s="27">
        <v>3882.2577956989244</v>
      </c>
      <c r="K157" s="27">
        <v>1334.4420698924732</v>
      </c>
      <c r="L157" s="27">
        <v>5306.2839381720423</v>
      </c>
    </row>
    <row r="158" spans="1:12" s="40" customFormat="1">
      <c r="A158" s="39"/>
      <c r="B158" s="39" t="s">
        <v>169</v>
      </c>
      <c r="C158" s="18">
        <v>57957</v>
      </c>
      <c r="D158" s="18"/>
      <c r="E158" s="18">
        <v>163257.38</v>
      </c>
      <c r="F158" s="18">
        <v>102735.79399999999</v>
      </c>
      <c r="G158" s="31">
        <v>323950.174</v>
      </c>
      <c r="H158" s="31">
        <v>89.584072580645156</v>
      </c>
      <c r="I158" s="31"/>
      <c r="J158" s="31">
        <v>252.34675672043011</v>
      </c>
      <c r="K158" s="31">
        <v>158.79860631720427</v>
      </c>
      <c r="L158" s="31">
        <v>500.72943561827958</v>
      </c>
    </row>
    <row r="159" spans="1:12" s="40" customFormat="1">
      <c r="A159" s="39"/>
      <c r="B159" s="39" t="s">
        <v>170</v>
      </c>
      <c r="C159" s="18"/>
      <c r="D159" s="18"/>
      <c r="E159" s="18">
        <v>65302.951999999997</v>
      </c>
      <c r="F159" s="18"/>
      <c r="G159" s="31">
        <v>65302.951999999997</v>
      </c>
      <c r="H159" s="31"/>
      <c r="I159" s="31"/>
      <c r="J159" s="31">
        <v>100.93870268817203</v>
      </c>
      <c r="K159" s="31"/>
      <c r="L159" s="31">
        <v>100.93870268817203</v>
      </c>
    </row>
    <row r="160" spans="1:12" s="40" customFormat="1">
      <c r="A160" s="39"/>
      <c r="B160" s="39" t="s">
        <v>171</v>
      </c>
      <c r="C160" s="18"/>
      <c r="D160" s="18"/>
      <c r="E160" s="18">
        <v>200932.16</v>
      </c>
      <c r="F160" s="18">
        <v>36259.692000000003</v>
      </c>
      <c r="G160" s="31">
        <v>237191.85200000001</v>
      </c>
      <c r="H160" s="31"/>
      <c r="I160" s="31"/>
      <c r="J160" s="31">
        <v>310.58062365591394</v>
      </c>
      <c r="K160" s="31">
        <v>56.046566935483867</v>
      </c>
      <c r="L160" s="31">
        <v>366.62719059139783</v>
      </c>
    </row>
    <row r="161" spans="1:12" s="40" customFormat="1">
      <c r="A161" s="39"/>
      <c r="B161" s="39" t="s">
        <v>172</v>
      </c>
      <c r="C161" s="18"/>
      <c r="D161" s="18"/>
      <c r="E161" s="18">
        <v>843915.07200000004</v>
      </c>
      <c r="F161" s="18">
        <v>190795.046</v>
      </c>
      <c r="G161" s="31">
        <v>1034710.118</v>
      </c>
      <c r="H161" s="31"/>
      <c r="I161" s="31"/>
      <c r="J161" s="31">
        <v>1304.4386193548387</v>
      </c>
      <c r="K161" s="31">
        <v>294.91169744623653</v>
      </c>
      <c r="L161" s="31">
        <v>1599.3503168010752</v>
      </c>
    </row>
    <row r="162" spans="1:12" s="40" customFormat="1">
      <c r="A162" s="39"/>
      <c r="B162" s="39" t="s">
        <v>173</v>
      </c>
      <c r="C162" s="18"/>
      <c r="D162" s="18"/>
      <c r="E162" s="18">
        <v>884101.50400000019</v>
      </c>
      <c r="F162" s="18">
        <v>350510.35600000003</v>
      </c>
      <c r="G162" s="31">
        <v>1234611.8600000003</v>
      </c>
      <c r="H162" s="31"/>
      <c r="I162" s="31"/>
      <c r="J162" s="31">
        <v>1366.5547440860216</v>
      </c>
      <c r="K162" s="31">
        <v>541.78348037634407</v>
      </c>
      <c r="L162" s="31">
        <v>1908.3382244623658</v>
      </c>
    </row>
    <row r="163" spans="1:12" s="40" customFormat="1">
      <c r="A163" s="39"/>
      <c r="B163" s="39" t="s">
        <v>174</v>
      </c>
      <c r="C163" s="18"/>
      <c r="D163" s="18"/>
      <c r="E163" s="18">
        <v>140652.51200000002</v>
      </c>
      <c r="F163" s="18">
        <v>64749.45</v>
      </c>
      <c r="G163" s="31">
        <v>205401.962</v>
      </c>
      <c r="H163" s="31"/>
      <c r="I163" s="31"/>
      <c r="J163" s="31">
        <v>217.40643655913979</v>
      </c>
      <c r="K163" s="31">
        <v>100.08315524193547</v>
      </c>
      <c r="L163" s="31">
        <v>317.48959180107528</v>
      </c>
    </row>
    <row r="164" spans="1:12" s="40" customFormat="1">
      <c r="A164" s="39"/>
      <c r="B164" s="39" t="s">
        <v>175</v>
      </c>
      <c r="C164" s="18"/>
      <c r="D164" s="18"/>
      <c r="E164" s="18">
        <v>128094.25199999999</v>
      </c>
      <c r="F164" s="18">
        <v>42302.974000000002</v>
      </c>
      <c r="G164" s="31">
        <v>170397.226</v>
      </c>
      <c r="H164" s="31"/>
      <c r="I164" s="31"/>
      <c r="J164" s="31">
        <v>197.99514758064515</v>
      </c>
      <c r="K164" s="31">
        <v>65.387661424731178</v>
      </c>
      <c r="L164" s="31">
        <v>263.38280900537632</v>
      </c>
    </row>
    <row r="165" spans="1:12" s="40" customFormat="1">
      <c r="A165" s="39"/>
      <c r="B165" s="39" t="s">
        <v>176</v>
      </c>
      <c r="C165" s="18"/>
      <c r="D165" s="18"/>
      <c r="E165" s="18">
        <v>85396.168000000005</v>
      </c>
      <c r="F165" s="18">
        <v>75972.687999999995</v>
      </c>
      <c r="G165" s="31">
        <v>161368.856</v>
      </c>
      <c r="H165" s="31"/>
      <c r="I165" s="31"/>
      <c r="J165" s="31">
        <v>131.99676505376345</v>
      </c>
      <c r="K165" s="31">
        <v>117.43090215053762</v>
      </c>
      <c r="L165" s="31">
        <v>249.42766720430109</v>
      </c>
    </row>
    <row r="166" spans="1:12" s="40" customFormat="1">
      <c r="A166" s="24">
        <v>50</v>
      </c>
      <c r="B166" s="25" t="s">
        <v>92</v>
      </c>
      <c r="C166" s="26">
        <v>250322</v>
      </c>
      <c r="D166" s="26">
        <v>0</v>
      </c>
      <c r="E166" s="47">
        <v>1266825</v>
      </c>
      <c r="F166" s="26">
        <v>509068</v>
      </c>
      <c r="G166" s="26">
        <v>2026215</v>
      </c>
      <c r="H166" s="27">
        <v>386.9224462365591</v>
      </c>
      <c r="I166" s="27" t="s">
        <v>211</v>
      </c>
      <c r="J166" s="27">
        <v>1958.1300403225805</v>
      </c>
      <c r="K166" s="27">
        <v>786.86586021505377</v>
      </c>
      <c r="L166" s="27">
        <v>3131.9183467741932</v>
      </c>
    </row>
    <row r="167" spans="1:12" s="40" customFormat="1">
      <c r="A167" s="39"/>
      <c r="B167" s="39" t="s">
        <v>177</v>
      </c>
      <c r="C167" s="18">
        <v>250322</v>
      </c>
      <c r="D167" s="18">
        <v>0</v>
      </c>
      <c r="E167" s="18">
        <v>1266825</v>
      </c>
      <c r="F167" s="18">
        <v>509068</v>
      </c>
      <c r="G167" s="31">
        <v>2026215</v>
      </c>
      <c r="H167" s="31">
        <v>386.9224462365591</v>
      </c>
      <c r="I167" s="31"/>
      <c r="J167" s="31">
        <v>1958.1300403225805</v>
      </c>
      <c r="K167" s="31">
        <v>786.86586021505377</v>
      </c>
      <c r="L167" s="31">
        <v>3131.9183467741932</v>
      </c>
    </row>
    <row r="168" spans="1:12" s="40" customFormat="1">
      <c r="A168" s="24">
        <v>51</v>
      </c>
      <c r="B168" s="25" t="s">
        <v>94</v>
      </c>
      <c r="C168" s="26">
        <v>10175</v>
      </c>
      <c r="D168" s="26">
        <v>17089</v>
      </c>
      <c r="E168" s="47">
        <v>1934971</v>
      </c>
      <c r="F168" s="26">
        <v>955936</v>
      </c>
      <c r="G168" s="26">
        <v>2918171</v>
      </c>
      <c r="H168" s="27">
        <v>15.727486559139784</v>
      </c>
      <c r="I168" s="27">
        <v>26.414448924731179</v>
      </c>
      <c r="J168" s="27">
        <v>2990.8825940860215</v>
      </c>
      <c r="K168" s="27">
        <v>1477.5892473118276</v>
      </c>
      <c r="L168" s="27">
        <v>4510.6137768817198</v>
      </c>
    </row>
    <row r="169" spans="1:12" s="40" customFormat="1">
      <c r="A169" s="39"/>
      <c r="B169" s="39" t="s">
        <v>178</v>
      </c>
      <c r="C169" s="18"/>
      <c r="D169" s="18">
        <v>17089</v>
      </c>
      <c r="E169" s="18">
        <v>1934971</v>
      </c>
      <c r="F169" s="18">
        <v>955936</v>
      </c>
      <c r="G169" s="31">
        <v>2918171</v>
      </c>
      <c r="H169" s="31"/>
      <c r="I169" s="31">
        <v>26.414448924731179</v>
      </c>
      <c r="J169" s="31">
        <v>2990.8825940860215</v>
      </c>
      <c r="K169" s="31">
        <v>1477.5892473118276</v>
      </c>
      <c r="L169" s="31">
        <v>4494.88629032258</v>
      </c>
    </row>
    <row r="170" spans="1:12" s="40" customFormat="1">
      <c r="A170" s="24">
        <v>52</v>
      </c>
      <c r="B170" s="25" t="s">
        <v>96</v>
      </c>
      <c r="C170" s="26">
        <v>0</v>
      </c>
      <c r="D170" s="26">
        <v>0</v>
      </c>
      <c r="E170" s="47">
        <v>116292</v>
      </c>
      <c r="F170" s="26">
        <v>266706</v>
      </c>
      <c r="G170" s="26">
        <v>382998</v>
      </c>
      <c r="H170" s="27" t="s">
        <v>211</v>
      </c>
      <c r="I170" s="27" t="s">
        <v>211</v>
      </c>
      <c r="J170" s="27">
        <v>179.75241935483871</v>
      </c>
      <c r="K170" s="27">
        <v>412.24717741935484</v>
      </c>
      <c r="L170" s="27">
        <v>591.99959677419361</v>
      </c>
    </row>
    <row r="171" spans="1:12" s="40" customFormat="1">
      <c r="A171" s="39"/>
      <c r="B171" s="39" t="s">
        <v>179</v>
      </c>
      <c r="C171" s="18"/>
      <c r="D171" s="18"/>
      <c r="E171" s="18">
        <v>116292</v>
      </c>
      <c r="F171" s="18">
        <v>266706</v>
      </c>
      <c r="G171" s="31">
        <v>382998</v>
      </c>
      <c r="H171" s="31"/>
      <c r="I171" s="31"/>
      <c r="J171" s="31">
        <v>179.75241935483871</v>
      </c>
      <c r="K171" s="31">
        <v>412.24717741935484</v>
      </c>
      <c r="L171" s="31">
        <v>591.99959677419361</v>
      </c>
    </row>
    <row r="172" spans="1:12" s="40" customFormat="1">
      <c r="A172" s="24">
        <v>53</v>
      </c>
      <c r="B172" s="25" t="s">
        <v>98</v>
      </c>
      <c r="C172" s="26">
        <v>1124</v>
      </c>
      <c r="D172" s="26">
        <v>0</v>
      </c>
      <c r="E172" s="47">
        <v>4708815</v>
      </c>
      <c r="F172" s="26">
        <v>782648</v>
      </c>
      <c r="G172" s="26">
        <v>5492587</v>
      </c>
      <c r="H172" s="27">
        <v>1.7373655913978494</v>
      </c>
      <c r="I172" s="27" t="s">
        <v>211</v>
      </c>
      <c r="J172" s="27">
        <v>7278.4102822580644</v>
      </c>
      <c r="K172" s="27">
        <v>1209.7381720430108</v>
      </c>
      <c r="L172" s="27">
        <v>8489.8858198924736</v>
      </c>
    </row>
    <row r="173" spans="1:12" s="40" customFormat="1">
      <c r="A173" s="39"/>
      <c r="B173" s="39" t="s">
        <v>180</v>
      </c>
      <c r="C173" s="18">
        <v>1124</v>
      </c>
      <c r="D173" s="18">
        <v>0</v>
      </c>
      <c r="E173" s="18">
        <v>4708815</v>
      </c>
      <c r="F173" s="18">
        <v>782648</v>
      </c>
      <c r="G173" s="31">
        <v>5492587</v>
      </c>
      <c r="H173" s="31">
        <v>1.7373655913978494</v>
      </c>
      <c r="I173" s="31"/>
      <c r="J173" s="31">
        <v>7278.4102822580644</v>
      </c>
      <c r="K173" s="31">
        <v>1209.7381720430108</v>
      </c>
      <c r="L173" s="31">
        <v>8489.8858198924736</v>
      </c>
    </row>
    <row r="174" spans="1:12" s="40" customFormat="1">
      <c r="A174" s="24">
        <v>54</v>
      </c>
      <c r="B174" s="25" t="s">
        <v>99</v>
      </c>
      <c r="C174" s="26">
        <v>661172</v>
      </c>
      <c r="D174" s="26">
        <v>0</v>
      </c>
      <c r="E174" s="26">
        <v>1196907</v>
      </c>
      <c r="F174" s="26">
        <v>1984172</v>
      </c>
      <c r="G174" s="26">
        <v>3842251</v>
      </c>
      <c r="H174" s="27">
        <v>1021.9728494623655</v>
      </c>
      <c r="I174" s="27" t="s">
        <v>211</v>
      </c>
      <c r="J174" s="27">
        <v>1850.0578629032254</v>
      </c>
      <c r="K174" s="27">
        <v>3066.9325268817202</v>
      </c>
      <c r="L174" s="27">
        <v>5938.9632392473113</v>
      </c>
    </row>
    <row r="175" spans="1:12" s="40" customFormat="1">
      <c r="A175" s="39"/>
      <c r="B175" s="39" t="s">
        <v>181</v>
      </c>
      <c r="C175" s="18">
        <v>661172</v>
      </c>
      <c r="D175" s="18"/>
      <c r="E175" s="18">
        <v>1006240</v>
      </c>
      <c r="F175" s="18">
        <v>1757127</v>
      </c>
      <c r="G175" s="31">
        <v>3424539</v>
      </c>
      <c r="H175" s="31">
        <v>1021.9728494623655</v>
      </c>
      <c r="I175" s="31"/>
      <c r="J175" s="31">
        <v>1555.3440860215053</v>
      </c>
      <c r="K175" s="31">
        <v>2715.9893145161291</v>
      </c>
      <c r="L175" s="31">
        <v>5293.3062499999996</v>
      </c>
    </row>
    <row r="176" spans="1:12" s="40" customFormat="1">
      <c r="A176" s="39"/>
      <c r="B176" s="39" t="s">
        <v>182</v>
      </c>
      <c r="C176" s="18"/>
      <c r="D176" s="18"/>
      <c r="E176" s="18">
        <v>190667</v>
      </c>
      <c r="F176" s="18">
        <v>179183</v>
      </c>
      <c r="G176" s="31">
        <v>369850</v>
      </c>
      <c r="H176" s="31"/>
      <c r="I176" s="31"/>
      <c r="J176" s="31">
        <v>294.71377688172038</v>
      </c>
      <c r="K176" s="31">
        <v>276.96297043010753</v>
      </c>
      <c r="L176" s="31">
        <v>571.67674731182797</v>
      </c>
    </row>
    <row r="177" spans="1:12" s="40" customFormat="1">
      <c r="A177" s="39"/>
      <c r="B177" s="39" t="s">
        <v>183</v>
      </c>
      <c r="C177" s="18"/>
      <c r="D177" s="18"/>
      <c r="E177" s="18"/>
      <c r="F177" s="18">
        <v>47862</v>
      </c>
      <c r="G177" s="31">
        <v>47862</v>
      </c>
      <c r="H177" s="31"/>
      <c r="I177" s="31"/>
      <c r="J177" s="31"/>
      <c r="K177" s="31">
        <v>73.980241935483861</v>
      </c>
      <c r="L177" s="31">
        <v>73.980241935483861</v>
      </c>
    </row>
    <row r="178" spans="1:12" s="40" customFormat="1">
      <c r="A178" s="24">
        <v>55</v>
      </c>
      <c r="B178" s="25" t="s">
        <v>101</v>
      </c>
      <c r="C178" s="26">
        <v>568766</v>
      </c>
      <c r="D178" s="26"/>
      <c r="E178" s="26">
        <v>1561483</v>
      </c>
      <c r="F178" s="26">
        <v>1322052</v>
      </c>
      <c r="G178" s="26">
        <v>3452301</v>
      </c>
      <c r="H178" s="27">
        <v>879.14099462365584</v>
      </c>
      <c r="I178" s="27" t="s">
        <v>211</v>
      </c>
      <c r="J178" s="27">
        <v>2413.5825940860213</v>
      </c>
      <c r="K178" s="27">
        <v>2043.4943548387096</v>
      </c>
      <c r="L178" s="27">
        <v>5336.2179435483868</v>
      </c>
    </row>
    <row r="179" spans="1:12" s="40" customFormat="1">
      <c r="A179" s="39"/>
      <c r="B179" s="39" t="s">
        <v>184</v>
      </c>
      <c r="C179" s="18">
        <v>568766</v>
      </c>
      <c r="D179" s="18"/>
      <c r="E179" s="18">
        <v>1561483</v>
      </c>
      <c r="F179" s="18">
        <v>1322052</v>
      </c>
      <c r="G179" s="31">
        <v>3452301</v>
      </c>
      <c r="H179" s="31">
        <v>879.14099462365584</v>
      </c>
      <c r="I179" s="31"/>
      <c r="J179" s="31">
        <v>2413.5825940860213</v>
      </c>
      <c r="K179" s="31">
        <v>2043.4943548387096</v>
      </c>
      <c r="L179" s="31">
        <v>5336.2179435483868</v>
      </c>
    </row>
    <row r="180" spans="1:12" s="40" customFormat="1">
      <c r="A180" s="24">
        <v>56</v>
      </c>
      <c r="B180" s="25" t="s">
        <v>102</v>
      </c>
      <c r="C180" s="26">
        <v>121910</v>
      </c>
      <c r="D180" s="26">
        <v>0</v>
      </c>
      <c r="E180" s="26">
        <v>1531006</v>
      </c>
      <c r="F180" s="26">
        <v>808204</v>
      </c>
      <c r="G180" s="26">
        <v>2461120</v>
      </c>
      <c r="H180" s="27">
        <v>188.43615591397847</v>
      </c>
      <c r="I180" s="27" t="s">
        <v>211</v>
      </c>
      <c r="J180" s="27">
        <v>2366.4743279569889</v>
      </c>
      <c r="K180" s="27">
        <v>1249.2400537634408</v>
      </c>
      <c r="L180" s="27">
        <v>3804.150537634408</v>
      </c>
    </row>
    <row r="181" spans="1:12" s="40" customFormat="1">
      <c r="A181" s="39"/>
      <c r="B181" s="39" t="s">
        <v>185</v>
      </c>
      <c r="C181" s="18"/>
      <c r="D181" s="18"/>
      <c r="E181" s="18">
        <v>286872</v>
      </c>
      <c r="F181" s="18">
        <v>196615</v>
      </c>
      <c r="G181" s="31">
        <v>483487</v>
      </c>
      <c r="H181" s="31"/>
      <c r="I181" s="31"/>
      <c r="J181" s="31">
        <v>443.41774193548383</v>
      </c>
      <c r="K181" s="31">
        <v>303.90759408602145</v>
      </c>
      <c r="L181" s="31">
        <v>747.32533602150534</v>
      </c>
    </row>
    <row r="182" spans="1:12" s="40" customFormat="1">
      <c r="A182" s="39"/>
      <c r="B182" s="39" t="s">
        <v>186</v>
      </c>
      <c r="C182" s="18"/>
      <c r="D182" s="18"/>
      <c r="E182" s="18">
        <v>106759</v>
      </c>
      <c r="F182" s="18">
        <v>135253</v>
      </c>
      <c r="G182" s="31">
        <v>242012</v>
      </c>
      <c r="H182" s="31"/>
      <c r="I182" s="31"/>
      <c r="J182" s="31">
        <v>165.01727150537633</v>
      </c>
      <c r="K182" s="31">
        <v>209.06041666666664</v>
      </c>
      <c r="L182" s="31">
        <v>374.07768817204294</v>
      </c>
    </row>
    <row r="183" spans="1:12" s="40" customFormat="1">
      <c r="A183" s="39"/>
      <c r="B183" s="39" t="s">
        <v>187</v>
      </c>
      <c r="C183" s="18"/>
      <c r="D183" s="18"/>
      <c r="E183" s="18">
        <v>38967</v>
      </c>
      <c r="F183" s="18">
        <v>1349</v>
      </c>
      <c r="G183" s="31">
        <v>40316</v>
      </c>
      <c r="H183" s="31"/>
      <c r="I183" s="31"/>
      <c r="J183" s="31">
        <v>60.231249999999996</v>
      </c>
      <c r="K183" s="31">
        <v>2.0851478494623654</v>
      </c>
      <c r="L183" s="31">
        <v>62.316397849462362</v>
      </c>
    </row>
    <row r="184" spans="1:12" s="40" customFormat="1">
      <c r="A184" s="39"/>
      <c r="B184" s="39" t="s">
        <v>188</v>
      </c>
      <c r="C184" s="18"/>
      <c r="D184" s="18"/>
      <c r="E184" s="18"/>
      <c r="F184" s="18">
        <v>8220</v>
      </c>
      <c r="G184" s="31">
        <v>8220</v>
      </c>
      <c r="H184" s="31"/>
      <c r="I184" s="31"/>
      <c r="J184" s="31"/>
      <c r="K184" s="31">
        <v>12.705645161290322</v>
      </c>
      <c r="L184" s="31">
        <v>12.705645161290322</v>
      </c>
    </row>
    <row r="185" spans="1:12" s="40" customFormat="1">
      <c r="A185" s="39"/>
      <c r="B185" s="39" t="s">
        <v>189</v>
      </c>
      <c r="C185" s="18"/>
      <c r="D185" s="18"/>
      <c r="E185" s="18">
        <v>359786</v>
      </c>
      <c r="F185" s="18"/>
      <c r="G185" s="31">
        <v>359786</v>
      </c>
      <c r="H185" s="31"/>
      <c r="I185" s="31"/>
      <c r="J185" s="31">
        <v>556.12083333333328</v>
      </c>
      <c r="K185" s="31"/>
      <c r="L185" s="31">
        <v>556.12083333333328</v>
      </c>
    </row>
    <row r="186" spans="1:12" s="40" customFormat="1">
      <c r="A186" s="39"/>
      <c r="B186" s="39" t="s">
        <v>190</v>
      </c>
      <c r="C186" s="18">
        <v>91410</v>
      </c>
      <c r="D186" s="18"/>
      <c r="E186" s="18">
        <v>91515</v>
      </c>
      <c r="F186" s="18">
        <v>17640</v>
      </c>
      <c r="G186" s="31">
        <v>200565</v>
      </c>
      <c r="H186" s="31">
        <v>141.29233870967741</v>
      </c>
      <c r="I186" s="31"/>
      <c r="J186" s="31">
        <v>141.45463709677418</v>
      </c>
      <c r="K186" s="31">
        <v>27.266129032258064</v>
      </c>
      <c r="L186" s="31">
        <v>310.01310483870964</v>
      </c>
    </row>
    <row r="187" spans="1:12" s="40" customFormat="1">
      <c r="A187" s="39"/>
      <c r="B187" s="39" t="s">
        <v>191</v>
      </c>
      <c r="C187" s="18"/>
      <c r="D187" s="18"/>
      <c r="E187" s="18">
        <v>627617</v>
      </c>
      <c r="F187" s="18">
        <v>548780</v>
      </c>
      <c r="G187" s="31">
        <v>1176397</v>
      </c>
      <c r="H187" s="31"/>
      <c r="I187" s="31"/>
      <c r="J187" s="31">
        <v>970.10692204301074</v>
      </c>
      <c r="K187" s="31">
        <v>848.2486559139785</v>
      </c>
      <c r="L187" s="31">
        <v>1818.3555779569892</v>
      </c>
    </row>
    <row r="188" spans="1:12" s="40" customFormat="1">
      <c r="A188" s="39"/>
      <c r="B188" s="39" t="s">
        <v>192</v>
      </c>
      <c r="C188" s="18"/>
      <c r="D188" s="18"/>
      <c r="E188" s="18">
        <v>237072</v>
      </c>
      <c r="F188" s="18">
        <v>16640</v>
      </c>
      <c r="G188" s="31">
        <v>253712</v>
      </c>
      <c r="H188" s="31"/>
      <c r="I188" s="31"/>
      <c r="J188" s="31">
        <v>366.44193548387091</v>
      </c>
      <c r="K188" s="31"/>
      <c r="L188" s="31">
        <v>366.44193548387091</v>
      </c>
    </row>
    <row r="189" spans="1:12" s="40" customFormat="1">
      <c r="A189" s="19">
        <v>57</v>
      </c>
      <c r="B189" s="49" t="s">
        <v>104</v>
      </c>
      <c r="C189" s="21">
        <v>0</v>
      </c>
      <c r="D189" s="21">
        <v>62663</v>
      </c>
      <c r="E189" s="21">
        <v>3463640</v>
      </c>
      <c r="F189" s="21">
        <v>765825</v>
      </c>
      <c r="G189" s="21">
        <v>4292128</v>
      </c>
      <c r="H189" s="22" t="s">
        <v>211</v>
      </c>
      <c r="I189" s="22">
        <v>96.858131720430094</v>
      </c>
      <c r="J189" s="22">
        <v>5353.7446236559135</v>
      </c>
      <c r="K189" s="22">
        <v>1183.734879032258</v>
      </c>
      <c r="L189" s="22">
        <v>6634.3376344086009</v>
      </c>
    </row>
    <row r="190" spans="1:12" s="40" customFormat="1">
      <c r="A190" s="39"/>
      <c r="B190" s="39" t="s">
        <v>193</v>
      </c>
      <c r="C190" s="18"/>
      <c r="D190" s="18"/>
      <c r="E190" s="18">
        <v>1035511</v>
      </c>
      <c r="F190" s="18">
        <v>344002</v>
      </c>
      <c r="G190" s="31">
        <v>1379513</v>
      </c>
      <c r="H190" s="31"/>
      <c r="I190" s="31"/>
      <c r="J190" s="31">
        <v>1600.5882392473118</v>
      </c>
      <c r="K190" s="31">
        <v>531.72352150537631</v>
      </c>
      <c r="L190" s="31">
        <v>2132.3117607526883</v>
      </c>
    </row>
    <row r="191" spans="1:12" s="40" customFormat="1">
      <c r="A191" s="39"/>
      <c r="B191" s="39" t="s">
        <v>194</v>
      </c>
      <c r="C191" s="18"/>
      <c r="D191" s="18"/>
      <c r="E191" s="18">
        <v>819075</v>
      </c>
      <c r="F191" s="18">
        <v>48513</v>
      </c>
      <c r="G191" s="31">
        <v>867588</v>
      </c>
      <c r="H191" s="31"/>
      <c r="I191" s="31"/>
      <c r="J191" s="31">
        <v>1266.0433467741934</v>
      </c>
      <c r="K191" s="31">
        <v>74.986491935483869</v>
      </c>
      <c r="L191" s="31">
        <v>1341.0298387096773</v>
      </c>
    </row>
    <row r="192" spans="1:12" s="40" customFormat="1">
      <c r="A192" s="39"/>
      <c r="B192" s="39" t="s">
        <v>195</v>
      </c>
      <c r="C192" s="18"/>
      <c r="D192" s="18">
        <v>62663</v>
      </c>
      <c r="E192" s="18">
        <v>480254</v>
      </c>
      <c r="F192" s="18">
        <v>155888</v>
      </c>
      <c r="G192" s="31">
        <v>698805</v>
      </c>
      <c r="H192" s="31"/>
      <c r="I192" s="31">
        <v>96.858131720430094</v>
      </c>
      <c r="J192" s="31">
        <v>742.32809139784945</v>
      </c>
      <c r="K192" s="31">
        <v>240.95591397849461</v>
      </c>
      <c r="L192" s="31">
        <v>1080.1421370967741</v>
      </c>
    </row>
    <row r="193" spans="1:12" s="40" customFormat="1">
      <c r="A193" s="39"/>
      <c r="B193" s="39" t="s">
        <v>196</v>
      </c>
      <c r="C193" s="18"/>
      <c r="D193" s="18"/>
      <c r="E193" s="18">
        <v>265862</v>
      </c>
      <c r="F193" s="18">
        <v>29622</v>
      </c>
      <c r="G193" s="31">
        <v>295484</v>
      </c>
      <c r="H193" s="31"/>
      <c r="I193" s="31"/>
      <c r="J193" s="31">
        <v>410.94260752688166</v>
      </c>
      <c r="K193" s="31">
        <v>45.786693548387092</v>
      </c>
      <c r="L193" s="31">
        <v>456.72930107526872</v>
      </c>
    </row>
    <row r="194" spans="1:12" s="40" customFormat="1">
      <c r="A194" s="39"/>
      <c r="B194" s="39" t="s">
        <v>197</v>
      </c>
      <c r="C194" s="18"/>
      <c r="D194" s="18"/>
      <c r="E194" s="18"/>
      <c r="F194" s="18">
        <v>11846</v>
      </c>
      <c r="G194" s="31">
        <v>11846</v>
      </c>
      <c r="H194" s="31"/>
      <c r="I194" s="31"/>
      <c r="J194" s="31"/>
      <c r="K194" s="31">
        <v>18.31034946236559</v>
      </c>
      <c r="L194" s="31">
        <v>18.31034946236559</v>
      </c>
    </row>
    <row r="195" spans="1:12" s="40" customFormat="1" ht="30">
      <c r="A195" s="39"/>
      <c r="B195" s="43" t="s">
        <v>198</v>
      </c>
      <c r="C195" s="18"/>
      <c r="D195" s="18"/>
      <c r="E195" s="18">
        <v>159030</v>
      </c>
      <c r="F195" s="18"/>
      <c r="G195" s="31">
        <v>159030</v>
      </c>
      <c r="H195" s="31"/>
      <c r="I195" s="31"/>
      <c r="J195" s="31">
        <v>245.81249999999997</v>
      </c>
      <c r="K195" s="31"/>
      <c r="L195" s="31">
        <v>245.81249999999997</v>
      </c>
    </row>
    <row r="196" spans="1:12" s="40" customFormat="1">
      <c r="A196" s="39"/>
      <c r="B196" s="39" t="s">
        <v>199</v>
      </c>
      <c r="C196" s="18"/>
      <c r="D196" s="18"/>
      <c r="E196" s="18">
        <v>654853</v>
      </c>
      <c r="F196" s="18">
        <v>164065</v>
      </c>
      <c r="G196" s="31">
        <v>818918</v>
      </c>
      <c r="H196" s="31"/>
      <c r="I196" s="31"/>
      <c r="J196" s="31">
        <v>1012.2055779569891</v>
      </c>
      <c r="K196" s="31">
        <v>253.5950940860215</v>
      </c>
      <c r="L196" s="31">
        <v>1265.8006720430108</v>
      </c>
    </row>
    <row r="197" spans="1:12" s="40" customFormat="1">
      <c r="A197" s="39"/>
      <c r="B197" s="39" t="s">
        <v>200</v>
      </c>
      <c r="C197" s="18"/>
      <c r="D197" s="18"/>
      <c r="E197" s="18">
        <v>17571</v>
      </c>
      <c r="F197" s="18"/>
      <c r="G197" s="31">
        <v>17571</v>
      </c>
      <c r="H197" s="31"/>
      <c r="I197" s="31"/>
      <c r="J197" s="31">
        <v>27.15947580645161</v>
      </c>
      <c r="K197" s="31"/>
      <c r="L197" s="31">
        <v>27.15947580645161</v>
      </c>
    </row>
    <row r="198" spans="1:12">
      <c r="A198" s="39"/>
      <c r="B198" s="39" t="s">
        <v>201</v>
      </c>
      <c r="C198" s="18"/>
      <c r="D198" s="18"/>
      <c r="E198" s="18">
        <v>31484</v>
      </c>
      <c r="F198" s="18">
        <v>11889</v>
      </c>
      <c r="G198" s="31">
        <v>43373</v>
      </c>
      <c r="H198" s="31"/>
      <c r="I198" s="31"/>
      <c r="J198" s="31">
        <v>48.664784946236558</v>
      </c>
      <c r="K198" s="31">
        <v>18.376814516129031</v>
      </c>
      <c r="L198" s="31">
        <v>67.041599462365582</v>
      </c>
    </row>
    <row r="199" spans="1:12">
      <c r="A199" s="50">
        <v>58</v>
      </c>
      <c r="B199" s="51" t="s">
        <v>105</v>
      </c>
      <c r="C199" s="52">
        <v>140553</v>
      </c>
      <c r="D199" s="52">
        <v>0</v>
      </c>
      <c r="E199" s="52">
        <v>2705845</v>
      </c>
      <c r="F199" s="52">
        <v>2273617</v>
      </c>
      <c r="G199" s="52">
        <v>5120015</v>
      </c>
      <c r="H199" s="53">
        <v>217.2526209677419</v>
      </c>
      <c r="I199" s="53" t="s">
        <v>211</v>
      </c>
      <c r="J199" s="53">
        <v>4182.4217069892475</v>
      </c>
      <c r="K199" s="53">
        <v>3514.3273521505375</v>
      </c>
      <c r="L199" s="53">
        <v>7914.0016801075271</v>
      </c>
    </row>
    <row r="200" spans="1:12">
      <c r="A200" s="54"/>
      <c r="B200" s="55" t="s">
        <v>202</v>
      </c>
      <c r="C200" s="56"/>
      <c r="D200" s="56">
        <v>0</v>
      </c>
      <c r="E200" s="56">
        <v>1869552</v>
      </c>
      <c r="F200" s="56">
        <v>1514359</v>
      </c>
      <c r="G200" s="56">
        <v>3383911</v>
      </c>
      <c r="H200" s="57"/>
      <c r="I200" s="57" t="s">
        <v>211</v>
      </c>
      <c r="J200" s="57">
        <v>2889.764516129032</v>
      </c>
      <c r="K200" s="57">
        <v>2340.7430779569891</v>
      </c>
      <c r="L200" s="57">
        <v>5230.5075940860206</v>
      </c>
    </row>
    <row r="201" spans="1:12">
      <c r="A201" s="54"/>
      <c r="B201" s="55" t="s">
        <v>203</v>
      </c>
      <c r="C201" s="56">
        <v>140553</v>
      </c>
      <c r="D201" s="56"/>
      <c r="E201" s="56">
        <v>836293</v>
      </c>
      <c r="F201" s="56">
        <v>759258</v>
      </c>
      <c r="G201" s="56">
        <v>1736104</v>
      </c>
      <c r="H201" s="57">
        <v>217.2526209677419</v>
      </c>
      <c r="I201" s="57"/>
      <c r="J201" s="57">
        <v>1292.657190860215</v>
      </c>
      <c r="K201" s="57">
        <v>1173.5842741935483</v>
      </c>
      <c r="L201" s="57">
        <v>2683.4940860215052</v>
      </c>
    </row>
    <row r="202" spans="1:12">
      <c r="A202" s="58">
        <v>59</v>
      </c>
      <c r="B202" s="59" t="s">
        <v>107</v>
      </c>
      <c r="C202" s="60">
        <v>351051</v>
      </c>
      <c r="D202" s="60">
        <v>0</v>
      </c>
      <c r="E202" s="60">
        <v>653352</v>
      </c>
      <c r="F202" s="60">
        <v>628419</v>
      </c>
      <c r="G202" s="60">
        <v>1632822</v>
      </c>
      <c r="H202" s="61">
        <v>542.61915322580637</v>
      </c>
      <c r="I202" s="61" t="s">
        <v>211</v>
      </c>
      <c r="J202" s="61">
        <v>1009.8854838709676</v>
      </c>
      <c r="K202" s="61">
        <v>971.3465725806451</v>
      </c>
      <c r="L202" s="61">
        <v>2523.8512096774189</v>
      </c>
    </row>
    <row r="203" spans="1:12">
      <c r="A203" s="62"/>
      <c r="B203" s="63" t="s">
        <v>204</v>
      </c>
      <c r="C203" s="64">
        <v>351051</v>
      </c>
      <c r="D203" s="64"/>
      <c r="E203" s="64">
        <v>71868.72</v>
      </c>
      <c r="F203" s="64">
        <v>75410.28</v>
      </c>
      <c r="G203" s="64">
        <v>498330</v>
      </c>
      <c r="H203" s="10">
        <v>542.61915322580637</v>
      </c>
      <c r="I203" s="10"/>
      <c r="J203" s="10">
        <v>111.08740322580644</v>
      </c>
      <c r="K203" s="10">
        <v>116.56158870967741</v>
      </c>
      <c r="L203" s="10">
        <v>770.26814516129025</v>
      </c>
    </row>
    <row r="204" spans="1:12">
      <c r="A204" s="65"/>
      <c r="B204" s="63" t="s">
        <v>205</v>
      </c>
      <c r="C204" s="66"/>
      <c r="D204" s="66"/>
      <c r="E204" s="66">
        <v>581483.28</v>
      </c>
      <c r="F204" s="66">
        <v>553008.72</v>
      </c>
      <c r="G204" s="64">
        <v>1134492</v>
      </c>
      <c r="H204" s="67"/>
      <c r="I204" s="67"/>
      <c r="J204" s="67">
        <v>898.79808064516124</v>
      </c>
      <c r="K204" s="67">
        <v>854.78498387096761</v>
      </c>
      <c r="L204" s="10">
        <v>1753.5830645161288</v>
      </c>
    </row>
    <row r="205" spans="1:12">
      <c r="A205" s="68">
        <v>60</v>
      </c>
      <c r="B205" s="69" t="s">
        <v>108</v>
      </c>
      <c r="C205" s="70">
        <v>961411</v>
      </c>
      <c r="D205" s="70">
        <v>0</v>
      </c>
      <c r="E205" s="70">
        <v>1669132</v>
      </c>
      <c r="F205" s="70">
        <v>1422602</v>
      </c>
      <c r="G205" s="70">
        <v>4053145</v>
      </c>
      <c r="H205" s="14">
        <v>1486.0519489247311</v>
      </c>
      <c r="I205" s="14" t="s">
        <v>211</v>
      </c>
      <c r="J205" s="14">
        <v>2579.9755376344083</v>
      </c>
      <c r="K205" s="14">
        <v>2198.9143817204299</v>
      </c>
      <c r="L205" s="14">
        <v>6264.9418682795695</v>
      </c>
    </row>
    <row r="206" spans="1:12">
      <c r="A206" s="71"/>
      <c r="B206" s="72" t="s">
        <v>206</v>
      </c>
      <c r="C206" s="73">
        <v>961411</v>
      </c>
      <c r="D206" s="73">
        <v>0</v>
      </c>
      <c r="E206" s="73">
        <v>1669132</v>
      </c>
      <c r="F206" s="73">
        <v>1422602</v>
      </c>
      <c r="G206" s="73">
        <v>4053145</v>
      </c>
      <c r="H206" s="35">
        <v>1486.0519489247311</v>
      </c>
      <c r="I206" s="35" t="s">
        <v>211</v>
      </c>
      <c r="J206" s="35">
        <v>2579.9755376344083</v>
      </c>
      <c r="K206" s="35">
        <v>2198.9143817204299</v>
      </c>
      <c r="L206" s="35">
        <v>6264.9418682795695</v>
      </c>
    </row>
    <row r="207" spans="1:12">
      <c r="B207" s="74" t="s">
        <v>110</v>
      </c>
      <c r="C207" s="75">
        <f>C9+C11+C16+C18+C21+C26+C32+C34+C36+C44+C46+C49+C51+C53+C60+C62+C64+C66+C70+C72+C75+C78+C80+C83+C85+C92+C99+C101+C104+C106+C108+C110+C112+C114+C116+C119+C121+C123+C131+C133+C135+C137+C140+C142+C149+C153+C155+C157+C166+C168+C170+C172+C174+C178+C180+C189+C199+C202+C205</f>
        <v>18428258</v>
      </c>
      <c r="D207" s="75">
        <f>D9+D11+D16+D18+D21+D26+D32+D34+D36+D44+D46+D49+D51+D53+D60+D62+D64+D66+D70+D72+D75+D78+D80+D83+D85+D92+D99+D101+D104+D106+D108+D110+D112+D114+D116+D119+D121+D123+D131+D133+D135+D137+D140+D142+D149+D153+D155+D157+D166+D168+D170+D172+D174+D178+D180+D189+D199+D202+D205</f>
        <v>3441295</v>
      </c>
      <c r="E207" s="75">
        <f>E9+E11+E16+E18+E21+E26+E32+E34+E36+E44+E46+E49+E51+E53+E60+E62+E64+E66+E70+E72+E75+E78+E80+E83+E85+E92+E99+E101+E104+E106+E108+E110+E112+E114+E116+E119+E121+E123+E131+E133+E135+E137+E140+E142+E149+E153+E155+E157+E166+E168+E170+E172+E174+E178+E180+E189+E199+E202+E205</f>
        <v>118422309</v>
      </c>
      <c r="F207" s="75">
        <f>F9+F11+F16+F18+F21+F26+F32+F34+F36+F44+F46+F49+F51+F53+F60+F62+F64+F66+F70+F72+F75+F78+F80+F83+F85+F92+F99+F101+F104+F106+F108+F110+F112+F114+F116+F119+F121+F123+F131+F133+F135+F137+F140+F142+F149+F153+F155+F157+F166+F168+F170+F172+F174+F178+F180+F189+F199+F202+F205</f>
        <v>60519214</v>
      </c>
      <c r="G207" s="76">
        <f>C207+D207+E207+F207</f>
        <v>200811076</v>
      </c>
      <c r="H207" s="77">
        <f>H9+H11+H16+H18+H21+H26+H32+H34+H36+H44+H46+H49+H51+H53+H60+H62+H64+H66+H70+H72+H75+H78+H80+H83+H85+H92+H99+H101+H104+H106+H108+H110+H112+H114+H116+H119+H121+H123+H131+H133+H135+H137+H140+H142+H149+H153+H155+H157+H166+H168+H170+H172+H174+H178+H180+H189+H199+H202+H205</f>
        <v>28484.538575268816</v>
      </c>
      <c r="I207" s="77">
        <f>I9+I11+I16+I18+I21+I26+I32+I34+I36+I44+I46+I49+I51+I53+I60+I62+I64+I66+I70+I72+I75+I78+I80+I83+I85+I92+I99+I101+I104+I106+I108+I110+I112+I114+I116+I119+I121+I123+I131+I133+I135+I137+I140+I142+I149+I153+I155+I157+I166+I168+I170+I172+I174+I178+I180+I189+I199+I202+I205</f>
        <v>5319.2059811827949</v>
      </c>
      <c r="J207" s="77">
        <f>J9+J11+J16+J18+J21+J26+J32+J34+J36+J44+J46+J49+J51+J53+J60+J62+J64+J66+J70+J72+J75+J78+J80+J83+J85+J92+J99+J101+J104+J106+J108+J110+J112+J114+J116+J119+J121+J123+J131+J133+J135+J137+J140+J142+J149+J153+J155+J157+J166+J168+J170+J172+J174+J178+J180+J189+J199+J202+J205</f>
        <v>183045.23568548379</v>
      </c>
      <c r="K207" s="77">
        <f>K9+K11+K16+K18+K21+K26+K32+K34+K36+K44+K46+K49+K51+K53+K60+K62+K64+K66+K70+K72+K75+K78+K80+K83+K85+K92+K99+K101+K104+K106+K108+K110+K112+K114+K116+K119+K121+K123+K131+K133+K135+K137+K140+K142+K149+K153+K155+K157+K166+K168+K170+K172+K174+K178+K180+K189+K199+K202+K205</f>
        <v>93544.484005376318</v>
      </c>
      <c r="L207" s="77">
        <f>H207+I207+J207+K207</f>
        <v>310393.4642473117</v>
      </c>
    </row>
    <row r="208" spans="1:12">
      <c r="C208" s="2" t="s">
        <v>207</v>
      </c>
    </row>
    <row r="210" spans="3:6">
      <c r="C210" s="1"/>
      <c r="D210" s="1"/>
      <c r="E210" s="1"/>
      <c r="F210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</sheetData>
  <sheetProtection selectLockedCells="1" selectUnlockedCells="1"/>
  <autoFilter ref="A6:M67"/>
  <mergeCells count="6">
    <mergeCell ref="C4:G5"/>
    <mergeCell ref="H4:L5"/>
    <mergeCell ref="B1:L1"/>
    <mergeCell ref="B2:L2"/>
    <mergeCell ref="A4:A6"/>
    <mergeCell ref="B4:B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="90" zoomScaleNormal="90" workbookViewId="0">
      <pane xSplit="1" ySplit="6" topLeftCell="B196" activePane="bottomRight" state="frozen"/>
      <selection pane="topRight" activeCell="I1" sqref="I1"/>
      <selection pane="bottomLeft" activeCell="A29" sqref="A29"/>
      <selection pane="bottomRight" activeCell="M211" sqref="M2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79" t="s">
        <v>10</v>
      </c>
      <c r="H6" s="79" t="s">
        <v>6</v>
      </c>
      <c r="I6" s="79" t="s">
        <v>7</v>
      </c>
      <c r="J6" s="79" t="s">
        <v>8</v>
      </c>
      <c r="K6" s="79" t="s">
        <v>9</v>
      </c>
      <c r="L6" s="79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24920</v>
      </c>
      <c r="F7" s="13">
        <v>0</v>
      </c>
      <c r="G7" s="13">
        <f>SUM(C7:F7)</f>
        <v>24920</v>
      </c>
      <c r="H7" s="14" t="s">
        <v>211</v>
      </c>
      <c r="I7" s="14" t="s">
        <v>211</v>
      </c>
      <c r="J7" s="14">
        <v>38.518817204301072</v>
      </c>
      <c r="K7" s="14" t="s">
        <v>211</v>
      </c>
      <c r="L7" s="14">
        <f>H7+I7+J7+K7</f>
        <v>38.518817204301072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24920</v>
      </c>
      <c r="F8" s="18">
        <v>0</v>
      </c>
      <c r="G8" s="18">
        <f t="shared" ref="G8:L10" si="0">G7</f>
        <v>24920</v>
      </c>
      <c r="H8" s="35" t="s">
        <v>211</v>
      </c>
      <c r="I8" s="18"/>
      <c r="J8" s="18">
        <v>38.518817204301072</v>
      </c>
      <c r="K8" s="35" t="s">
        <v>211</v>
      </c>
      <c r="L8" s="18">
        <f t="shared" si="0"/>
        <v>38.518817204301072</v>
      </c>
    </row>
    <row r="9" spans="1:13" s="15" customFormat="1">
      <c r="A9" s="11">
        <v>2</v>
      </c>
      <c r="B9" s="12" t="s">
        <v>11</v>
      </c>
      <c r="C9" s="13">
        <v>455648</v>
      </c>
      <c r="D9" s="13">
        <v>192166</v>
      </c>
      <c r="E9" s="13">
        <v>1490689</v>
      </c>
      <c r="F9" s="13">
        <v>413182</v>
      </c>
      <c r="G9" s="13">
        <f>SUM(C9:F9)</f>
        <v>2551685</v>
      </c>
      <c r="H9" s="14">
        <v>704.29462365591382</v>
      </c>
      <c r="I9" s="14">
        <v>297.0307795698925</v>
      </c>
      <c r="J9" s="14">
        <v>2304.1563844086022</v>
      </c>
      <c r="K9" s="14">
        <v>638.6549731182796</v>
      </c>
      <c r="L9" s="14">
        <f>H9+I9+J9+K9</f>
        <v>3944.1367607526881</v>
      </c>
    </row>
    <row r="10" spans="1:13" s="15" customFormat="1">
      <c r="A10" s="16"/>
      <c r="B10" s="17" t="s">
        <v>13</v>
      </c>
      <c r="C10" s="18">
        <v>455648</v>
      </c>
      <c r="D10" s="18">
        <v>192166</v>
      </c>
      <c r="E10" s="18">
        <v>1490689</v>
      </c>
      <c r="F10" s="18">
        <v>413182</v>
      </c>
      <c r="G10" s="18">
        <f t="shared" si="0"/>
        <v>2551685</v>
      </c>
      <c r="H10" s="18">
        <v>704.29462365591382</v>
      </c>
      <c r="I10" s="18"/>
      <c r="J10" s="18">
        <v>2304.1563844086022</v>
      </c>
      <c r="K10" s="18">
        <v>638.6549731182796</v>
      </c>
      <c r="L10" s="18">
        <f t="shared" si="0"/>
        <v>3944.1367607526881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127188</v>
      </c>
      <c r="F11" s="21">
        <v>217374</v>
      </c>
      <c r="G11" s="21">
        <f>SUM(C11:F11)</f>
        <v>344562</v>
      </c>
      <c r="H11" s="22" t="s">
        <v>211</v>
      </c>
      <c r="I11" s="22" t="s">
        <v>211</v>
      </c>
      <c r="J11" s="22">
        <v>196.59435483870965</v>
      </c>
      <c r="K11" s="22">
        <v>335.99475806451613</v>
      </c>
      <c r="L11" s="22">
        <f t="shared" ref="L11:L32" si="1">H11+I11+J11+K11</f>
        <v>532.58911290322578</v>
      </c>
    </row>
    <row r="12" spans="1:13" s="15" customFormat="1">
      <c r="A12" s="17"/>
      <c r="B12" s="17" t="s">
        <v>16</v>
      </c>
      <c r="C12" s="18"/>
      <c r="D12" s="18"/>
      <c r="E12" s="18">
        <v>6995.34</v>
      </c>
      <c r="F12" s="18">
        <v>108687</v>
      </c>
      <c r="G12" s="18">
        <f>E12+F12</f>
        <v>115682.34</v>
      </c>
      <c r="H12" s="18"/>
      <c r="I12" s="18"/>
      <c r="J12" s="18">
        <v>10.812689516129032</v>
      </c>
      <c r="K12" s="18">
        <v>167.99737903225807</v>
      </c>
      <c r="L12" s="18">
        <f t="shared" si="1"/>
        <v>178.81006854838711</v>
      </c>
    </row>
    <row r="13" spans="1:13" s="15" customFormat="1">
      <c r="A13" s="17"/>
      <c r="B13" s="17" t="s">
        <v>18</v>
      </c>
      <c r="C13" s="18"/>
      <c r="D13" s="18"/>
      <c r="E13" s="18">
        <v>73769.039999999994</v>
      </c>
      <c r="F13" s="18">
        <v>106513.26</v>
      </c>
      <c r="G13" s="18">
        <f>E13+F13</f>
        <v>180282.3</v>
      </c>
      <c r="H13" s="18"/>
      <c r="I13" s="18"/>
      <c r="J13" s="18">
        <v>114.0247258064516</v>
      </c>
      <c r="K13" s="18">
        <v>164.63743145161288</v>
      </c>
      <c r="L13" s="18">
        <f t="shared" si="1"/>
        <v>278.6621572580645</v>
      </c>
    </row>
    <row r="14" spans="1:13" s="15" customFormat="1">
      <c r="A14" s="17"/>
      <c r="B14" s="17" t="s">
        <v>20</v>
      </c>
      <c r="C14" s="18"/>
      <c r="D14" s="18"/>
      <c r="E14" s="18">
        <v>13990.68</v>
      </c>
      <c r="F14" s="18">
        <v>2173.7400000000002</v>
      </c>
      <c r="G14" s="18">
        <f>E14+F14</f>
        <v>16164.42</v>
      </c>
      <c r="H14" s="18"/>
      <c r="I14" s="18"/>
      <c r="J14" s="18">
        <v>21.625379032258063</v>
      </c>
      <c r="K14" s="18">
        <v>3.3599475806451613</v>
      </c>
      <c r="L14" s="18">
        <f t="shared" si="1"/>
        <v>24.985326612903226</v>
      </c>
    </row>
    <row r="15" spans="1:13" s="15" customFormat="1">
      <c r="A15" s="23"/>
      <c r="B15" s="23" t="s">
        <v>22</v>
      </c>
      <c r="C15" s="18"/>
      <c r="D15" s="18"/>
      <c r="E15" s="18">
        <v>32432.940000000002</v>
      </c>
      <c r="F15" s="18"/>
      <c r="G15" s="18">
        <f>E15+F15</f>
        <v>32432.940000000002</v>
      </c>
      <c r="H15" s="18"/>
      <c r="I15" s="18"/>
      <c r="J15" s="18">
        <v>50.131560483870963</v>
      </c>
      <c r="K15" s="18"/>
      <c r="L15" s="18">
        <f t="shared" si="1"/>
        <v>50.131560483870963</v>
      </c>
    </row>
    <row r="16" spans="1:13" s="15" customFormat="1">
      <c r="A16" s="24">
        <v>4</v>
      </c>
      <c r="B16" s="25" t="s">
        <v>14</v>
      </c>
      <c r="C16" s="26">
        <v>5285</v>
      </c>
      <c r="D16" s="26">
        <v>0</v>
      </c>
      <c r="E16" s="26">
        <v>1146818</v>
      </c>
      <c r="F16" s="26">
        <v>1236848</v>
      </c>
      <c r="G16" s="26">
        <f>SUM(C16:F16)</f>
        <v>2388951</v>
      </c>
      <c r="H16" s="27">
        <v>8.1690188172043001</v>
      </c>
      <c r="I16" s="27" t="s">
        <v>211</v>
      </c>
      <c r="J16" s="27">
        <v>1772.6353494623656</v>
      </c>
      <c r="K16" s="27">
        <v>1911.7946236559139</v>
      </c>
      <c r="L16" s="27">
        <f t="shared" si="1"/>
        <v>3692.5989919354838</v>
      </c>
    </row>
    <row r="17" spans="1:12" s="15" customFormat="1">
      <c r="A17" s="17"/>
      <c r="B17" s="17" t="s">
        <v>25</v>
      </c>
      <c r="C17" s="18"/>
      <c r="D17" s="18"/>
      <c r="E17" s="18">
        <v>1146818</v>
      </c>
      <c r="F17" s="18">
        <v>1236848</v>
      </c>
      <c r="G17" s="18">
        <f>F17+E17</f>
        <v>2383666</v>
      </c>
      <c r="H17" s="18"/>
      <c r="I17" s="18"/>
      <c r="J17" s="18">
        <v>1772.6353494623656</v>
      </c>
      <c r="K17" s="18">
        <v>1911.7946236559139</v>
      </c>
      <c r="L17" s="18">
        <f t="shared" si="1"/>
        <v>3684.4299731182796</v>
      </c>
    </row>
    <row r="18" spans="1:12" s="15" customFormat="1">
      <c r="A18" s="24">
        <v>5</v>
      </c>
      <c r="B18" s="25" t="s">
        <v>15</v>
      </c>
      <c r="C18" s="26">
        <v>618068</v>
      </c>
      <c r="D18" s="26">
        <v>17950</v>
      </c>
      <c r="E18" s="26">
        <v>2207680</v>
      </c>
      <c r="F18" s="26">
        <v>557906</v>
      </c>
      <c r="G18" s="26">
        <f>SUM(C18:F18)</f>
        <v>3401604</v>
      </c>
      <c r="H18" s="27">
        <v>955.3470430107526</v>
      </c>
      <c r="I18" s="27">
        <v>27.745295698924728</v>
      </c>
      <c r="J18" s="27">
        <v>3412.4086021505377</v>
      </c>
      <c r="K18" s="27">
        <v>862.35470430107523</v>
      </c>
      <c r="L18" s="27">
        <f t="shared" si="1"/>
        <v>5257.8556451612894</v>
      </c>
    </row>
    <row r="19" spans="1:12" s="15" customFormat="1">
      <c r="A19" s="17"/>
      <c r="B19" s="17" t="s">
        <v>28</v>
      </c>
      <c r="C19" s="18">
        <v>618068</v>
      </c>
      <c r="D19" s="18">
        <v>17950</v>
      </c>
      <c r="E19" s="18">
        <v>1248584</v>
      </c>
      <c r="F19" s="18">
        <v>118921</v>
      </c>
      <c r="G19" s="18">
        <f>SUM(C19:F19)</f>
        <v>2003523</v>
      </c>
      <c r="H19" s="18">
        <v>955.3470430107526</v>
      </c>
      <c r="I19" s="18"/>
      <c r="J19" s="18">
        <v>1929.934946236559</v>
      </c>
      <c r="K19" s="18">
        <v>183.81606182795699</v>
      </c>
      <c r="L19" s="18">
        <f t="shared" si="1"/>
        <v>3069.0980510752688</v>
      </c>
    </row>
    <row r="20" spans="1:12" s="15" customFormat="1">
      <c r="A20" s="17"/>
      <c r="B20" s="17" t="s">
        <v>30</v>
      </c>
      <c r="C20" s="18"/>
      <c r="D20" s="18"/>
      <c r="E20" s="18">
        <v>959096</v>
      </c>
      <c r="F20" s="18">
        <v>438985</v>
      </c>
      <c r="G20" s="18">
        <f t="shared" ref="G20:G32" si="2">SUM(C20:F20)</f>
        <v>1398081</v>
      </c>
      <c r="H20" s="18"/>
      <c r="I20" s="18"/>
      <c r="J20" s="18">
        <v>1482.4736559139783</v>
      </c>
      <c r="K20" s="18">
        <v>678.53864247311822</v>
      </c>
      <c r="L20" s="18">
        <f t="shared" si="1"/>
        <v>2161.0122983870965</v>
      </c>
    </row>
    <row r="21" spans="1:12" s="15" customFormat="1">
      <c r="A21" s="24">
        <v>6</v>
      </c>
      <c r="B21" s="25" t="s">
        <v>17</v>
      </c>
      <c r="C21" s="26">
        <v>291377</v>
      </c>
      <c r="D21" s="26">
        <v>232610</v>
      </c>
      <c r="E21" s="26">
        <v>4212331</v>
      </c>
      <c r="F21" s="26">
        <v>1971878</v>
      </c>
      <c r="G21" s="26">
        <f t="shared" si="2"/>
        <v>6708196</v>
      </c>
      <c r="H21" s="27">
        <v>450.38111559139782</v>
      </c>
      <c r="I21" s="27">
        <v>359.54502688172039</v>
      </c>
      <c r="J21" s="27">
        <v>6510.9954973118274</v>
      </c>
      <c r="K21" s="27">
        <v>3047.9297043010747</v>
      </c>
      <c r="L21" s="27">
        <f t="shared" si="1"/>
        <v>10368.851344086021</v>
      </c>
    </row>
    <row r="22" spans="1:12" s="15" customFormat="1">
      <c r="A22" s="17"/>
      <c r="B22" s="17" t="s">
        <v>33</v>
      </c>
      <c r="C22" s="18">
        <v>291377</v>
      </c>
      <c r="D22" s="18">
        <v>232610</v>
      </c>
      <c r="E22" s="18">
        <v>1347946</v>
      </c>
      <c r="F22" s="18">
        <v>118312</v>
      </c>
      <c r="G22" s="18">
        <f t="shared" si="2"/>
        <v>1990245</v>
      </c>
      <c r="H22" s="18">
        <v>450.38111559139782</v>
      </c>
      <c r="I22" s="18">
        <v>359.54502688172039</v>
      </c>
      <c r="J22" s="18">
        <v>2083.5186827956986</v>
      </c>
      <c r="K22" s="18">
        <v>182.8747311827957</v>
      </c>
      <c r="L22" s="18">
        <f t="shared" si="1"/>
        <v>3076.3195564516127</v>
      </c>
    </row>
    <row r="23" spans="1:12" s="15" customFormat="1">
      <c r="A23" s="17"/>
      <c r="B23" s="17" t="s">
        <v>35</v>
      </c>
      <c r="C23" s="18"/>
      <c r="D23" s="18"/>
      <c r="E23" s="18">
        <v>1221576</v>
      </c>
      <c r="F23" s="18">
        <v>1025377</v>
      </c>
      <c r="G23" s="18">
        <f t="shared" si="2"/>
        <v>2246953</v>
      </c>
      <c r="H23" s="18"/>
      <c r="I23" s="18"/>
      <c r="J23" s="18">
        <v>1888.1887096774194</v>
      </c>
      <c r="K23" s="18">
        <v>1584.9241263440858</v>
      </c>
      <c r="L23" s="18">
        <f t="shared" si="1"/>
        <v>3473.1128360215052</v>
      </c>
    </row>
    <row r="24" spans="1:12" s="15" customFormat="1">
      <c r="A24" s="17"/>
      <c r="B24" s="17" t="s">
        <v>37</v>
      </c>
      <c r="C24" s="18"/>
      <c r="D24" s="18"/>
      <c r="E24" s="18">
        <v>1390069</v>
      </c>
      <c r="F24" s="18">
        <v>532407</v>
      </c>
      <c r="G24" s="18">
        <f t="shared" si="2"/>
        <v>1922476</v>
      </c>
      <c r="H24" s="18"/>
      <c r="I24" s="18"/>
      <c r="J24" s="18">
        <v>2148.6281586021505</v>
      </c>
      <c r="K24" s="18">
        <v>822.94092741935481</v>
      </c>
      <c r="L24" s="18">
        <f t="shared" si="1"/>
        <v>2971.5690860215054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252740</v>
      </c>
      <c r="F25" s="18">
        <v>295782</v>
      </c>
      <c r="G25" s="18">
        <f t="shared" si="2"/>
        <v>548522</v>
      </c>
      <c r="H25" s="18"/>
      <c r="I25" s="18"/>
      <c r="J25" s="18">
        <v>390.65994623655911</v>
      </c>
      <c r="K25" s="18">
        <v>457.18991935483871</v>
      </c>
      <c r="L25" s="18">
        <f t="shared" si="1"/>
        <v>847.84986559139782</v>
      </c>
    </row>
    <row r="26" spans="1:12" s="15" customFormat="1">
      <c r="A26" s="24">
        <v>7</v>
      </c>
      <c r="B26" s="25" t="s">
        <v>19</v>
      </c>
      <c r="C26" s="26">
        <v>9867</v>
      </c>
      <c r="D26" s="26">
        <v>0</v>
      </c>
      <c r="E26" s="26">
        <v>1040743</v>
      </c>
      <c r="F26" s="26">
        <v>986300</v>
      </c>
      <c r="G26" s="26">
        <f t="shared" si="2"/>
        <v>2036910</v>
      </c>
      <c r="H26" s="27">
        <v>15.251411290322579</v>
      </c>
      <c r="I26" s="27" t="s">
        <v>211</v>
      </c>
      <c r="J26" s="27">
        <v>1608.6753360215052</v>
      </c>
      <c r="K26" s="27">
        <v>1524.5228494623655</v>
      </c>
      <c r="L26" s="27">
        <f t="shared" si="1"/>
        <v>3148.4495967741932</v>
      </c>
    </row>
    <row r="27" spans="1:12" s="15" customFormat="1">
      <c r="A27" s="17"/>
      <c r="B27" s="17" t="s">
        <v>42</v>
      </c>
      <c r="C27" s="18">
        <v>9867</v>
      </c>
      <c r="D27" s="18"/>
      <c r="E27" s="18">
        <v>48914.921000000002</v>
      </c>
      <c r="F27" s="18">
        <v>69041</v>
      </c>
      <c r="G27" s="18">
        <f t="shared" si="2"/>
        <v>127822.921</v>
      </c>
      <c r="H27" s="18">
        <v>15.251411290322579</v>
      </c>
      <c r="I27" s="18"/>
      <c r="J27" s="18">
        <v>75.607740793010748</v>
      </c>
      <c r="K27" s="18">
        <v>106.71659946236558</v>
      </c>
      <c r="L27" s="18">
        <f t="shared" si="1"/>
        <v>197.57575154569889</v>
      </c>
    </row>
    <row r="28" spans="1:12" s="15" customFormat="1">
      <c r="A28" s="17"/>
      <c r="B28" s="17" t="s">
        <v>44</v>
      </c>
      <c r="C28" s="18"/>
      <c r="D28" s="18"/>
      <c r="E28" s="18">
        <v>350730.391</v>
      </c>
      <c r="F28" s="18">
        <v>264328.40000000002</v>
      </c>
      <c r="G28" s="18">
        <f t="shared" si="2"/>
        <v>615058.79099999997</v>
      </c>
      <c r="H28" s="18"/>
      <c r="I28" s="18"/>
      <c r="J28" s="18">
        <v>542.12358823924728</v>
      </c>
      <c r="K28" s="18">
        <v>408.57212365591397</v>
      </c>
      <c r="L28" s="18">
        <f t="shared" si="1"/>
        <v>950.69571189516125</v>
      </c>
    </row>
    <row r="29" spans="1:12" s="15" customFormat="1">
      <c r="A29" s="17"/>
      <c r="B29" s="17" t="s">
        <v>46</v>
      </c>
      <c r="C29" s="18"/>
      <c r="D29" s="18"/>
      <c r="E29" s="18">
        <v>58281.608</v>
      </c>
      <c r="F29" s="18">
        <v>33534.200000000004</v>
      </c>
      <c r="G29" s="18">
        <f t="shared" si="2"/>
        <v>91815.808000000005</v>
      </c>
      <c r="H29" s="18"/>
      <c r="I29" s="18"/>
      <c r="J29" s="18">
        <v>90.085818817204299</v>
      </c>
      <c r="K29" s="18">
        <v>51.833776881720432</v>
      </c>
      <c r="L29" s="18">
        <f t="shared" si="1"/>
        <v>141.91959569892472</v>
      </c>
    </row>
    <row r="30" spans="1:12" s="15" customFormat="1">
      <c r="A30" s="17"/>
      <c r="B30" s="17" t="s">
        <v>48</v>
      </c>
      <c r="C30" s="18"/>
      <c r="D30" s="18"/>
      <c r="E30" s="18">
        <v>17692.631000000001</v>
      </c>
      <c r="F30" s="18">
        <v>23671.200000000001</v>
      </c>
      <c r="G30" s="18">
        <f t="shared" si="2"/>
        <v>41363.831000000006</v>
      </c>
      <c r="H30" s="18"/>
      <c r="I30" s="18"/>
      <c r="J30" s="18">
        <v>27.347480712365591</v>
      </c>
      <c r="K30" s="18">
        <v>36.588548387096772</v>
      </c>
      <c r="L30" s="18">
        <f t="shared" si="1"/>
        <v>63.93602909946236</v>
      </c>
    </row>
    <row r="31" spans="1:12" s="15" customFormat="1">
      <c r="A31" s="17"/>
      <c r="B31" s="17" t="s">
        <v>50</v>
      </c>
      <c r="C31" s="18"/>
      <c r="D31" s="18"/>
      <c r="E31" s="18">
        <v>565123.44900000002</v>
      </c>
      <c r="F31" s="18">
        <v>595725.20000000007</v>
      </c>
      <c r="G31" s="18">
        <f t="shared" si="2"/>
        <v>1160848.6490000002</v>
      </c>
      <c r="H31" s="18"/>
      <c r="I31" s="18"/>
      <c r="J31" s="18">
        <v>873.51070745967741</v>
      </c>
      <c r="K31" s="18">
        <v>920.81180107526882</v>
      </c>
      <c r="L31" s="18">
        <f t="shared" si="1"/>
        <v>1794.3225085349463</v>
      </c>
    </row>
    <row r="32" spans="1:12" s="15" customFormat="1">
      <c r="A32" s="24">
        <v>8</v>
      </c>
      <c r="B32" s="25" t="s">
        <v>21</v>
      </c>
      <c r="C32" s="26">
        <v>760944</v>
      </c>
      <c r="D32" s="26">
        <v>0</v>
      </c>
      <c r="E32" s="26">
        <v>1854972</v>
      </c>
      <c r="F32" s="26">
        <v>1787258</v>
      </c>
      <c r="G32" s="26">
        <f t="shared" si="2"/>
        <v>4403174</v>
      </c>
      <c r="H32" s="27">
        <v>1176.190322580645</v>
      </c>
      <c r="I32" s="27" t="s">
        <v>211</v>
      </c>
      <c r="J32" s="27">
        <v>2867.2282258064511</v>
      </c>
      <c r="K32" s="27">
        <v>2762.562768817204</v>
      </c>
      <c r="L32" s="27">
        <f t="shared" si="1"/>
        <v>6805.9813172042996</v>
      </c>
    </row>
    <row r="33" spans="1:12" s="15" customFormat="1" ht="14.25" customHeight="1">
      <c r="A33" s="17"/>
      <c r="B33" s="17" t="s">
        <v>53</v>
      </c>
      <c r="C33" s="18">
        <v>760944</v>
      </c>
      <c r="D33" s="18">
        <v>0</v>
      </c>
      <c r="E33" s="18">
        <v>1854972</v>
      </c>
      <c r="F33" s="18">
        <v>1787258</v>
      </c>
      <c r="G33" s="18">
        <f t="shared" ref="G33:L33" si="3">G32</f>
        <v>4403174</v>
      </c>
      <c r="H33" s="18">
        <v>1176.190322580645</v>
      </c>
      <c r="I33" s="18"/>
      <c r="J33" s="18">
        <v>2867.2282258064511</v>
      </c>
      <c r="K33" s="18">
        <v>2762.562768817204</v>
      </c>
      <c r="L33" s="18">
        <f t="shared" si="3"/>
        <v>6805.9813172042996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1721310</v>
      </c>
      <c r="F34" s="26">
        <v>632186</v>
      </c>
      <c r="G34" s="26">
        <f>SUM(C34:F34)</f>
        <v>2353496</v>
      </c>
      <c r="H34" s="27" t="s">
        <v>211</v>
      </c>
      <c r="I34" s="27" t="s">
        <v>211</v>
      </c>
      <c r="J34" s="27">
        <v>2660.6270161290322</v>
      </c>
      <c r="K34" s="27">
        <v>977.16922043010754</v>
      </c>
      <c r="L34" s="27">
        <f>H34+I34+J34+K34</f>
        <v>3637.7962365591397</v>
      </c>
    </row>
    <row r="35" spans="1:12" s="15" customFormat="1">
      <c r="A35" s="17"/>
      <c r="B35" s="17" t="s">
        <v>56</v>
      </c>
      <c r="C35" s="18"/>
      <c r="D35" s="18"/>
      <c r="E35" s="18">
        <v>1721310</v>
      </c>
      <c r="F35" s="18">
        <v>632186</v>
      </c>
      <c r="G35" s="18">
        <f>G34</f>
        <v>2353496</v>
      </c>
      <c r="H35" s="18"/>
      <c r="I35" s="18"/>
      <c r="J35" s="18">
        <v>2660.6270161290322</v>
      </c>
      <c r="K35" s="18">
        <v>977.16922043010754</v>
      </c>
      <c r="L35" s="18">
        <f>K35+J35</f>
        <v>3637.7962365591397</v>
      </c>
    </row>
    <row r="36" spans="1:12" s="15" customFormat="1">
      <c r="A36" s="24">
        <v>10</v>
      </c>
      <c r="B36" s="25" t="s">
        <v>24</v>
      </c>
      <c r="C36" s="26">
        <v>2312931</v>
      </c>
      <c r="D36" s="26">
        <v>421315</v>
      </c>
      <c r="E36" s="26">
        <v>1973550</v>
      </c>
      <c r="F36" s="26">
        <v>1256979</v>
      </c>
      <c r="G36" s="26">
        <f t="shared" ref="G36:G42" si="4">SUM(C36:F36)</f>
        <v>5964775</v>
      </c>
      <c r="H36" s="27">
        <v>3575.094959677419</v>
      </c>
      <c r="I36" s="27">
        <v>651.22614247311822</v>
      </c>
      <c r="J36" s="27">
        <v>3050.5141129032259</v>
      </c>
      <c r="K36" s="27">
        <v>1942.9110887096772</v>
      </c>
      <c r="L36" s="27">
        <f t="shared" ref="L36:L48" si="5">H36+I36+J36+K36</f>
        <v>9219.7463037634407</v>
      </c>
    </row>
    <row r="37" spans="1:12" s="15" customFormat="1">
      <c r="A37" s="17"/>
      <c r="B37" s="17" t="s">
        <v>59</v>
      </c>
      <c r="C37" s="18">
        <v>2312931</v>
      </c>
      <c r="D37" s="18">
        <v>421315</v>
      </c>
      <c r="E37" s="18">
        <v>1973550</v>
      </c>
      <c r="F37" s="18">
        <v>1256979</v>
      </c>
      <c r="G37" s="18">
        <f>SUM(C37:F37)</f>
        <v>5964775</v>
      </c>
      <c r="H37" s="18"/>
      <c r="I37" s="18"/>
      <c r="J37" s="18">
        <v>3050.5141129032259</v>
      </c>
      <c r="K37" s="18">
        <v>1942.9110887096772</v>
      </c>
      <c r="L37" s="18">
        <f t="shared" si="5"/>
        <v>4993.425201612903</v>
      </c>
    </row>
    <row r="38" spans="1:12" s="15" customFormat="1">
      <c r="A38" s="17"/>
      <c r="B38" s="17" t="s">
        <v>61</v>
      </c>
      <c r="C38" s="18"/>
      <c r="D38" s="18"/>
      <c r="E38" s="18">
        <v>0</v>
      </c>
      <c r="F38" s="18">
        <v>0</v>
      </c>
      <c r="G38" s="18">
        <f t="shared" si="4"/>
        <v>0</v>
      </c>
      <c r="H38" s="18"/>
      <c r="I38" s="18"/>
      <c r="J38" s="81" t="s">
        <v>211</v>
      </c>
      <c r="K38" s="35" t="s">
        <v>211</v>
      </c>
      <c r="L38" s="18">
        <f t="shared" si="5"/>
        <v>0</v>
      </c>
    </row>
    <row r="39" spans="1:12" s="15" customFormat="1">
      <c r="A39" s="17"/>
      <c r="B39" s="17" t="s">
        <v>63</v>
      </c>
      <c r="C39" s="18"/>
      <c r="D39" s="18"/>
      <c r="E39" s="18">
        <v>0</v>
      </c>
      <c r="F39" s="18">
        <v>0</v>
      </c>
      <c r="G39" s="18">
        <f t="shared" si="4"/>
        <v>0</v>
      </c>
      <c r="H39" s="18"/>
      <c r="I39" s="18"/>
      <c r="J39" s="35" t="s">
        <v>211</v>
      </c>
      <c r="K39" s="35" t="s">
        <v>211</v>
      </c>
      <c r="L39" s="18">
        <f t="shared" si="5"/>
        <v>0</v>
      </c>
    </row>
    <row r="40" spans="1:12" s="15" customFormat="1">
      <c r="A40" s="17"/>
      <c r="B40" s="17" t="s">
        <v>65</v>
      </c>
      <c r="C40" s="18"/>
      <c r="D40" s="18"/>
      <c r="E40" s="18">
        <v>0</v>
      </c>
      <c r="F40" s="18">
        <v>0</v>
      </c>
      <c r="G40" s="18">
        <f t="shared" ref="G40" si="6">SUM(C40:F40)</f>
        <v>0</v>
      </c>
      <c r="H40" s="18"/>
      <c r="I40" s="18"/>
      <c r="J40" s="35" t="s">
        <v>211</v>
      </c>
      <c r="K40" s="35" t="s">
        <v>211</v>
      </c>
      <c r="L40" s="18">
        <f t="shared" si="5"/>
        <v>0</v>
      </c>
    </row>
    <row r="41" spans="1:12" s="15" customFormat="1">
      <c r="A41" s="17"/>
      <c r="B41" s="17" t="s">
        <v>65</v>
      </c>
      <c r="C41" s="18"/>
      <c r="D41" s="18"/>
      <c r="E41" s="18">
        <v>0</v>
      </c>
      <c r="F41" s="18">
        <v>0</v>
      </c>
      <c r="G41" s="18">
        <f t="shared" si="4"/>
        <v>0</v>
      </c>
      <c r="H41" s="18"/>
      <c r="I41" s="18"/>
      <c r="J41" s="35" t="s">
        <v>211</v>
      </c>
      <c r="K41" s="35" t="s">
        <v>211</v>
      </c>
      <c r="L41" s="18">
        <f t="shared" si="5"/>
        <v>0</v>
      </c>
    </row>
    <row r="42" spans="1:12" s="15" customFormat="1">
      <c r="A42" s="17"/>
      <c r="B42" s="17" t="s">
        <v>68</v>
      </c>
      <c r="C42" s="18"/>
      <c r="D42" s="18"/>
      <c r="E42" s="18">
        <v>0</v>
      </c>
      <c r="F42" s="18">
        <v>0</v>
      </c>
      <c r="G42" s="18">
        <f t="shared" si="4"/>
        <v>0</v>
      </c>
      <c r="H42" s="18"/>
      <c r="I42" s="18"/>
      <c r="J42" s="35" t="s">
        <v>211</v>
      </c>
      <c r="K42" s="35" t="s">
        <v>211</v>
      </c>
      <c r="L42" s="18">
        <f t="shared" si="5"/>
        <v>0</v>
      </c>
    </row>
    <row r="43" spans="1:12" s="15" customFormat="1">
      <c r="A43" s="17"/>
      <c r="B43" s="17" t="s">
        <v>70</v>
      </c>
      <c r="C43" s="18"/>
      <c r="D43" s="18"/>
      <c r="E43" s="18">
        <v>0</v>
      </c>
      <c r="F43" s="18">
        <v>0</v>
      </c>
      <c r="G43" s="18">
        <v>0</v>
      </c>
      <c r="H43" s="18"/>
      <c r="I43" s="18"/>
      <c r="J43" s="35" t="s">
        <v>211</v>
      </c>
      <c r="K43" s="35" t="s">
        <v>211</v>
      </c>
      <c r="L43" s="18">
        <f t="shared" si="5"/>
        <v>0</v>
      </c>
    </row>
    <row r="44" spans="1:12" s="15" customFormat="1">
      <c r="A44" s="24">
        <v>11</v>
      </c>
      <c r="B44" s="25" t="s">
        <v>26</v>
      </c>
      <c r="C44" s="26">
        <v>9738</v>
      </c>
      <c r="D44" s="26">
        <v>8994</v>
      </c>
      <c r="E44" s="26">
        <v>1021849</v>
      </c>
      <c r="F44" s="26">
        <v>1459622</v>
      </c>
      <c r="G44" s="26">
        <f>SUM(C44:F44)</f>
        <v>2500203</v>
      </c>
      <c r="H44" s="27">
        <v>15.052016129032255</v>
      </c>
      <c r="I44" s="27">
        <v>13.902016129032257</v>
      </c>
      <c r="J44" s="27">
        <v>1579.4709005376342</v>
      </c>
      <c r="K44" s="27">
        <v>2256.1361559139782</v>
      </c>
      <c r="L44" s="27">
        <f t="shared" si="5"/>
        <v>3864.5610887096768</v>
      </c>
    </row>
    <row r="45" spans="1:12" s="15" customFormat="1">
      <c r="A45" s="17"/>
      <c r="B45" s="17" t="s">
        <v>73</v>
      </c>
      <c r="C45" s="18">
        <v>9738</v>
      </c>
      <c r="D45" s="18">
        <v>8994</v>
      </c>
      <c r="E45" s="18">
        <v>1021849</v>
      </c>
      <c r="F45" s="18">
        <v>1459622</v>
      </c>
      <c r="G45" s="18">
        <f>C45+D45+E45+F45</f>
        <v>2500203</v>
      </c>
      <c r="H45" s="18"/>
      <c r="I45" s="18">
        <v>13.902016129032257</v>
      </c>
      <c r="J45" s="18">
        <v>1579.4709005376342</v>
      </c>
      <c r="K45" s="18">
        <v>2256.1361559139782</v>
      </c>
      <c r="L45" s="18">
        <f t="shared" si="5"/>
        <v>3849.5090725806449</v>
      </c>
    </row>
    <row r="46" spans="1:12" s="33" customFormat="1" ht="16.5" customHeight="1">
      <c r="A46" s="24">
        <v>12</v>
      </c>
      <c r="B46" s="25" t="s">
        <v>27</v>
      </c>
      <c r="C46" s="26">
        <v>5563531</v>
      </c>
      <c r="D46" s="26">
        <v>1250269</v>
      </c>
      <c r="E46" s="26">
        <v>19793106</v>
      </c>
      <c r="F46" s="26">
        <v>4188083</v>
      </c>
      <c r="G46" s="26">
        <f t="shared" ref="G46:G48" si="7">SUM(C46:F46)</f>
        <v>30794989</v>
      </c>
      <c r="H46" s="32">
        <v>8599.543884408602</v>
      </c>
      <c r="I46" s="32">
        <v>1932.539448924731</v>
      </c>
      <c r="J46" s="27">
        <v>30594.182661290321</v>
      </c>
      <c r="K46" s="27">
        <v>6473.5153897849459</v>
      </c>
      <c r="L46" s="27">
        <f t="shared" si="5"/>
        <v>47599.781384408598</v>
      </c>
    </row>
    <row r="47" spans="1:12" s="15" customFormat="1">
      <c r="A47" s="23"/>
      <c r="B47" s="23" t="s">
        <v>76</v>
      </c>
      <c r="C47" s="18">
        <v>5563531</v>
      </c>
      <c r="D47" s="18">
        <v>1250269</v>
      </c>
      <c r="E47" s="18">
        <v>19793106</v>
      </c>
      <c r="F47" s="18">
        <v>4188083</v>
      </c>
      <c r="G47" s="18">
        <f>G46-G48</f>
        <v>30794989</v>
      </c>
      <c r="H47" s="18">
        <v>8599.543884408602</v>
      </c>
      <c r="I47" s="18">
        <v>1932.539448924731</v>
      </c>
      <c r="J47" s="18">
        <v>30594.182661290321</v>
      </c>
      <c r="K47" s="18">
        <v>6473.5153897849459</v>
      </c>
      <c r="L47" s="18">
        <f t="shared" si="5"/>
        <v>47599.781384408598</v>
      </c>
    </row>
    <row r="48" spans="1:12" s="15" customFormat="1">
      <c r="A48" s="23"/>
      <c r="B48" s="23" t="s">
        <v>78</v>
      </c>
      <c r="C48" s="18"/>
      <c r="D48" s="18"/>
      <c r="E48" s="34"/>
      <c r="F48" s="34"/>
      <c r="G48" s="18">
        <f t="shared" si="7"/>
        <v>0</v>
      </c>
      <c r="H48" s="35"/>
      <c r="I48" s="35"/>
      <c r="J48" s="35"/>
      <c r="K48" s="35"/>
      <c r="L48" s="35">
        <f t="shared" si="5"/>
        <v>0</v>
      </c>
    </row>
    <row r="49" spans="1:12" s="15" customFormat="1">
      <c r="A49" s="24">
        <v>13</v>
      </c>
      <c r="B49" s="25" t="s">
        <v>29</v>
      </c>
      <c r="C49" s="36">
        <v>0</v>
      </c>
      <c r="D49" s="36">
        <v>0</v>
      </c>
      <c r="E49" s="36">
        <v>77953</v>
      </c>
      <c r="F49" s="36">
        <v>14772</v>
      </c>
      <c r="G49" s="36">
        <f>SUM(C49:F49)</f>
        <v>92725</v>
      </c>
      <c r="H49" s="37" t="s">
        <v>211</v>
      </c>
      <c r="I49" s="37" t="s">
        <v>211</v>
      </c>
      <c r="J49" s="37">
        <v>120.49186827956989</v>
      </c>
      <c r="K49" s="37">
        <v>22.833064516129031</v>
      </c>
      <c r="L49" s="37">
        <f>H49+I49+J49+K49</f>
        <v>143.32493279569891</v>
      </c>
    </row>
    <row r="50" spans="1:12" s="15" customFormat="1">
      <c r="A50" s="23"/>
      <c r="B50" s="23" t="s">
        <v>81</v>
      </c>
      <c r="C50" s="18"/>
      <c r="D50" s="18"/>
      <c r="E50" s="18"/>
      <c r="F50" s="18">
        <v>14772</v>
      </c>
      <c r="G50" s="18">
        <f>G49</f>
        <v>92725</v>
      </c>
      <c r="H50" s="18"/>
      <c r="I50" s="18"/>
      <c r="J50" s="18"/>
      <c r="K50" s="18"/>
      <c r="L50" s="18"/>
    </row>
    <row r="51" spans="1:12" s="15" customFormat="1">
      <c r="A51" s="24">
        <v>14</v>
      </c>
      <c r="B51" s="25" t="s">
        <v>31</v>
      </c>
      <c r="C51" s="26">
        <v>0</v>
      </c>
      <c r="D51" s="26">
        <v>0</v>
      </c>
      <c r="E51" s="26">
        <v>877934</v>
      </c>
      <c r="F51" s="26">
        <v>603287</v>
      </c>
      <c r="G51" s="26">
        <f>SUM(C51:F51)</f>
        <v>1481221</v>
      </c>
      <c r="H51" s="32" t="s">
        <v>211</v>
      </c>
      <c r="I51" s="32" t="s">
        <v>211</v>
      </c>
      <c r="J51" s="27">
        <v>1357.021639784946</v>
      </c>
      <c r="K51" s="27">
        <v>932.50006720430099</v>
      </c>
      <c r="L51" s="27">
        <f t="shared" ref="L51:L73" si="8">H51+I51+J51+K51</f>
        <v>2289.5217069892469</v>
      </c>
    </row>
    <row r="52" spans="1:12" s="15" customFormat="1">
      <c r="A52" s="23"/>
      <c r="B52" s="23" t="s">
        <v>84</v>
      </c>
      <c r="C52" s="18"/>
      <c r="D52" s="18"/>
      <c r="E52" s="18">
        <v>877934</v>
      </c>
      <c r="F52" s="18">
        <v>603287</v>
      </c>
      <c r="G52" s="18">
        <f t="shared" ref="G52" si="9">G51</f>
        <v>1481221</v>
      </c>
      <c r="H52" s="18"/>
      <c r="I52" s="18"/>
      <c r="J52" s="18">
        <v>1357.021639784946</v>
      </c>
      <c r="K52" s="18">
        <v>932.50006720430099</v>
      </c>
      <c r="L52" s="18">
        <f t="shared" si="8"/>
        <v>2289.5217069892469</v>
      </c>
    </row>
    <row r="53" spans="1:12" s="15" customFormat="1">
      <c r="A53" s="24">
        <v>15</v>
      </c>
      <c r="B53" s="25" t="s">
        <v>32</v>
      </c>
      <c r="C53" s="26">
        <v>0</v>
      </c>
      <c r="D53" s="26">
        <v>0</v>
      </c>
      <c r="E53" s="26">
        <v>2153569</v>
      </c>
      <c r="F53" s="26">
        <v>481086</v>
      </c>
      <c r="G53" s="26">
        <f t="shared" ref="G53:G60" si="10">SUM(C53:F53)</f>
        <v>2634655</v>
      </c>
      <c r="H53" s="27" t="s">
        <v>211</v>
      </c>
      <c r="I53" s="27" t="s">
        <v>211</v>
      </c>
      <c r="J53" s="27">
        <v>3328.7692876344086</v>
      </c>
      <c r="K53" s="27">
        <v>743.61411290322576</v>
      </c>
      <c r="L53" s="27">
        <f t="shared" si="8"/>
        <v>4072.3834005376343</v>
      </c>
    </row>
    <row r="54" spans="1:12" s="15" customFormat="1" ht="14.25" customHeight="1">
      <c r="A54" s="23"/>
      <c r="B54" s="23" t="s">
        <v>87</v>
      </c>
      <c r="C54" s="18"/>
      <c r="D54" s="18"/>
      <c r="E54" s="18">
        <v>861427</v>
      </c>
      <c r="F54" s="18">
        <v>14433</v>
      </c>
      <c r="G54" s="18">
        <f t="shared" si="10"/>
        <v>875860</v>
      </c>
      <c r="H54" s="18"/>
      <c r="I54" s="18"/>
      <c r="J54" s="18">
        <v>1331.5067876344085</v>
      </c>
      <c r="K54" s="18">
        <v>22.309072580645157</v>
      </c>
      <c r="L54" s="18">
        <f t="shared" si="8"/>
        <v>1353.8158602150536</v>
      </c>
    </row>
    <row r="55" spans="1:12" s="15" customFormat="1">
      <c r="A55" s="23"/>
      <c r="B55" s="23" t="s">
        <v>89</v>
      </c>
      <c r="C55" s="18"/>
      <c r="D55" s="18"/>
      <c r="E55" s="18">
        <v>215357</v>
      </c>
      <c r="F55" s="18">
        <v>336760</v>
      </c>
      <c r="G55" s="18">
        <f t="shared" si="10"/>
        <v>552117</v>
      </c>
      <c r="H55" s="18"/>
      <c r="I55" s="18"/>
      <c r="J55" s="18">
        <v>333</v>
      </c>
      <c r="K55" s="18">
        <v>520.30504032258057</v>
      </c>
      <c r="L55" s="18">
        <f t="shared" si="8"/>
        <v>853.30504032258057</v>
      </c>
    </row>
    <row r="56" spans="1:12" s="15" customFormat="1">
      <c r="A56" s="23"/>
      <c r="B56" s="23" t="s">
        <v>91</v>
      </c>
      <c r="C56" s="18"/>
      <c r="D56" s="18"/>
      <c r="E56" s="18">
        <v>172286</v>
      </c>
      <c r="F56" s="18">
        <v>129893</v>
      </c>
      <c r="G56" s="18">
        <f t="shared" si="10"/>
        <v>302179</v>
      </c>
      <c r="H56" s="18"/>
      <c r="I56" s="18"/>
      <c r="J56" s="18">
        <v>266</v>
      </c>
      <c r="K56" s="18">
        <v>201</v>
      </c>
      <c r="L56" s="18">
        <f t="shared" si="8"/>
        <v>467</v>
      </c>
    </row>
    <row r="57" spans="1:12" s="15" customFormat="1">
      <c r="A57" s="23"/>
      <c r="B57" s="23" t="s">
        <v>93</v>
      </c>
      <c r="C57" s="18"/>
      <c r="D57" s="18"/>
      <c r="E57" s="18">
        <v>646071</v>
      </c>
      <c r="F57" s="18">
        <v>0</v>
      </c>
      <c r="G57" s="18">
        <f t="shared" si="10"/>
        <v>646071</v>
      </c>
      <c r="H57" s="18"/>
      <c r="I57" s="18"/>
      <c r="J57" s="18">
        <v>999</v>
      </c>
      <c r="K57" s="18">
        <v>0</v>
      </c>
      <c r="L57" s="18">
        <f t="shared" si="8"/>
        <v>999</v>
      </c>
    </row>
    <row r="58" spans="1:12" s="15" customFormat="1">
      <c r="A58" s="23"/>
      <c r="B58" s="23" t="s">
        <v>95</v>
      </c>
      <c r="C58" s="18"/>
      <c r="D58" s="18"/>
      <c r="E58" s="18">
        <v>107678</v>
      </c>
      <c r="F58" s="18">
        <v>0</v>
      </c>
      <c r="G58" s="18">
        <f t="shared" si="10"/>
        <v>107678</v>
      </c>
      <c r="H58" s="18"/>
      <c r="I58" s="18"/>
      <c r="J58" s="18">
        <v>166</v>
      </c>
      <c r="K58" s="18">
        <v>0</v>
      </c>
      <c r="L58" s="18">
        <f t="shared" si="8"/>
        <v>166</v>
      </c>
    </row>
    <row r="59" spans="1:12" s="15" customFormat="1">
      <c r="A59" s="23"/>
      <c r="B59" s="23" t="s">
        <v>97</v>
      </c>
      <c r="C59" s="18"/>
      <c r="D59" s="18"/>
      <c r="E59" s="18">
        <v>150750</v>
      </c>
      <c r="F59" s="18">
        <v>0</v>
      </c>
      <c r="G59" s="18">
        <f t="shared" si="10"/>
        <v>150750</v>
      </c>
      <c r="H59" s="18"/>
      <c r="I59" s="18"/>
      <c r="J59" s="18">
        <v>233</v>
      </c>
      <c r="K59" s="18">
        <v>0</v>
      </c>
      <c r="L59" s="18">
        <f t="shared" si="8"/>
        <v>233</v>
      </c>
    </row>
    <row r="60" spans="1:12" s="15" customFormat="1">
      <c r="A60" s="19">
        <v>16</v>
      </c>
      <c r="B60" s="20" t="s">
        <v>34</v>
      </c>
      <c r="C60" s="21">
        <v>0</v>
      </c>
      <c r="D60" s="21">
        <v>0</v>
      </c>
      <c r="E60" s="21">
        <v>151386</v>
      </c>
      <c r="F60" s="21">
        <v>318371</v>
      </c>
      <c r="G60" s="21">
        <f t="shared" si="10"/>
        <v>469757</v>
      </c>
      <c r="H60" s="22" t="s">
        <v>211</v>
      </c>
      <c r="I60" s="22" t="s">
        <v>211</v>
      </c>
      <c r="J60" s="22">
        <v>233.99717741935481</v>
      </c>
      <c r="K60" s="22">
        <v>492.10571236559139</v>
      </c>
      <c r="L60" s="38">
        <f t="shared" si="8"/>
        <v>726.10288978494623</v>
      </c>
    </row>
    <row r="61" spans="1:12" s="15" customFormat="1">
      <c r="A61" s="23"/>
      <c r="B61" s="23" t="s">
        <v>100</v>
      </c>
      <c r="C61" s="18"/>
      <c r="D61" s="18"/>
      <c r="E61" s="18">
        <v>151386</v>
      </c>
      <c r="F61" s="18">
        <v>318371</v>
      </c>
      <c r="G61" s="18">
        <f>G60</f>
        <v>469757</v>
      </c>
      <c r="H61" s="18"/>
      <c r="I61" s="18"/>
      <c r="J61" s="18">
        <v>233.99717741935481</v>
      </c>
      <c r="K61" s="18">
        <v>492.10571236559139</v>
      </c>
      <c r="L61" s="18">
        <f t="shared" si="8"/>
        <v>726.10288978494623</v>
      </c>
    </row>
    <row r="62" spans="1:12" s="15" customFormat="1">
      <c r="A62" s="24">
        <v>17</v>
      </c>
      <c r="B62" s="25" t="s">
        <v>36</v>
      </c>
      <c r="C62" s="26">
        <v>0</v>
      </c>
      <c r="D62" s="26">
        <v>0</v>
      </c>
      <c r="E62" s="26">
        <v>708644</v>
      </c>
      <c r="F62" s="26">
        <v>357742</v>
      </c>
      <c r="G62" s="26">
        <f>SUM(C62:F62)</f>
        <v>1066386</v>
      </c>
      <c r="H62" s="27" t="s">
        <v>211</v>
      </c>
      <c r="I62" s="27" t="s">
        <v>211</v>
      </c>
      <c r="J62" s="27">
        <v>1095.3502688172043</v>
      </c>
      <c r="K62" s="27">
        <v>552.96142473118277</v>
      </c>
      <c r="L62" s="27">
        <f t="shared" si="8"/>
        <v>1648.3116935483872</v>
      </c>
    </row>
    <row r="63" spans="1:12" s="15" customFormat="1">
      <c r="A63" s="23"/>
      <c r="B63" s="17" t="s">
        <v>103</v>
      </c>
      <c r="C63" s="18"/>
      <c r="D63" s="18"/>
      <c r="E63" s="18">
        <v>708644</v>
      </c>
      <c r="F63" s="18">
        <v>357742</v>
      </c>
      <c r="G63" s="18">
        <f>G62</f>
        <v>1066386</v>
      </c>
      <c r="H63" s="18"/>
      <c r="I63" s="18"/>
      <c r="J63" s="18">
        <v>1095.3502688172043</v>
      </c>
      <c r="K63" s="18">
        <v>552.96142473118277</v>
      </c>
      <c r="L63" s="18">
        <f t="shared" si="8"/>
        <v>1648.3116935483872</v>
      </c>
    </row>
    <row r="64" spans="1:12" s="15" customFormat="1">
      <c r="A64" s="24">
        <v>18</v>
      </c>
      <c r="B64" s="25" t="s">
        <v>38</v>
      </c>
      <c r="C64" s="26">
        <v>0</v>
      </c>
      <c r="D64" s="26">
        <v>0</v>
      </c>
      <c r="E64" s="26">
        <v>580894</v>
      </c>
      <c r="F64" s="26">
        <v>564872</v>
      </c>
      <c r="G64" s="26">
        <f>SUM(C64:F64)</f>
        <v>1145766</v>
      </c>
      <c r="H64" s="27" t="s">
        <v>211</v>
      </c>
      <c r="I64" s="27" t="s">
        <v>211</v>
      </c>
      <c r="J64" s="27">
        <v>897.88723118279563</v>
      </c>
      <c r="K64" s="27">
        <v>873.12204301075269</v>
      </c>
      <c r="L64" s="27">
        <f t="shared" si="8"/>
        <v>1771.0092741935482</v>
      </c>
    </row>
    <row r="65" spans="1:13" s="15" customFormat="1" ht="15" customHeight="1">
      <c r="A65" s="23"/>
      <c r="B65" s="23" t="s">
        <v>106</v>
      </c>
      <c r="C65" s="18"/>
      <c r="D65" s="18"/>
      <c r="E65" s="18">
        <v>580894</v>
      </c>
      <c r="F65" s="18">
        <v>564872</v>
      </c>
      <c r="G65" s="18">
        <f>G64</f>
        <v>1145766</v>
      </c>
      <c r="H65" s="18"/>
      <c r="I65" s="18"/>
      <c r="J65" s="18">
        <v>897.88723118279563</v>
      </c>
      <c r="K65" s="18">
        <v>873.12204301075269</v>
      </c>
      <c r="L65" s="18">
        <f t="shared" si="8"/>
        <v>1771.0092741935482</v>
      </c>
    </row>
    <row r="66" spans="1:13" s="15" customFormat="1">
      <c r="A66" s="24">
        <v>19</v>
      </c>
      <c r="B66" s="25" t="s">
        <v>40</v>
      </c>
      <c r="C66" s="26">
        <v>0</v>
      </c>
      <c r="D66" s="26">
        <v>0</v>
      </c>
      <c r="E66" s="26">
        <v>2753037.3000000003</v>
      </c>
      <c r="F66" s="26">
        <v>2599028.9300000002</v>
      </c>
      <c r="G66" s="26">
        <f>SUM(C66:F66)</f>
        <v>5352066.2300000004</v>
      </c>
      <c r="H66" s="27" t="s">
        <v>211</v>
      </c>
      <c r="I66" s="27" t="s">
        <v>211</v>
      </c>
      <c r="J66" s="27">
        <v>4255.3667943548389</v>
      </c>
      <c r="K66" s="27">
        <v>4017.3162224462367</v>
      </c>
      <c r="L66" s="27">
        <f t="shared" si="8"/>
        <v>8272.6830168010747</v>
      </c>
    </row>
    <row r="67" spans="1:13" s="15" customFormat="1">
      <c r="A67" s="39"/>
      <c r="B67" s="39" t="s">
        <v>109</v>
      </c>
      <c r="C67" s="18"/>
      <c r="D67" s="18"/>
      <c r="E67" s="18">
        <v>530785.30000000028</v>
      </c>
      <c r="F67" s="18">
        <v>501092.93000000017</v>
      </c>
      <c r="G67" s="31">
        <f>SUM(C67:F67)</f>
        <v>1031878.2300000004</v>
      </c>
      <c r="H67" s="31"/>
      <c r="I67" s="31"/>
      <c r="J67" s="31">
        <v>820.43426747311867</v>
      </c>
      <c r="K67" s="31">
        <v>774.53880309139811</v>
      </c>
      <c r="L67" s="31">
        <f t="shared" si="8"/>
        <v>1594.9730705645168</v>
      </c>
    </row>
    <row r="68" spans="1:13" s="15" customFormat="1">
      <c r="A68" s="39"/>
      <c r="B68" s="39" t="s">
        <v>111</v>
      </c>
      <c r="C68" s="18"/>
      <c r="D68" s="18"/>
      <c r="E68" s="18">
        <v>1159029</v>
      </c>
      <c r="F68" s="18">
        <v>1094191</v>
      </c>
      <c r="G68" s="31">
        <f>SUM(C68:F68)</f>
        <v>2253220</v>
      </c>
      <c r="H68" s="31"/>
      <c r="I68" s="31"/>
      <c r="J68" s="31">
        <v>1791.5098790322579</v>
      </c>
      <c r="K68" s="31">
        <v>1691.2898521505374</v>
      </c>
      <c r="L68" s="31">
        <f t="shared" si="8"/>
        <v>3482.7997311827953</v>
      </c>
    </row>
    <row r="69" spans="1:13" s="40" customFormat="1">
      <c r="A69" s="39"/>
      <c r="B69" s="39" t="s">
        <v>112</v>
      </c>
      <c r="C69" s="18"/>
      <c r="D69" s="18"/>
      <c r="E69" s="18">
        <v>1063223</v>
      </c>
      <c r="F69" s="18">
        <v>1003745</v>
      </c>
      <c r="G69" s="31">
        <f>SUM(C69:F69)</f>
        <v>2066968</v>
      </c>
      <c r="H69" s="31"/>
      <c r="I69" s="31"/>
      <c r="J69" s="31">
        <v>1643.4226478494622</v>
      </c>
      <c r="K69" s="31">
        <v>1551.4875672043011</v>
      </c>
      <c r="L69" s="31">
        <f t="shared" si="8"/>
        <v>3194.9102150537633</v>
      </c>
      <c r="M69" s="15"/>
    </row>
    <row r="70" spans="1:13" s="40" customFormat="1">
      <c r="A70" s="24">
        <v>20</v>
      </c>
      <c r="B70" s="25" t="s">
        <v>41</v>
      </c>
      <c r="C70" s="26">
        <v>200296</v>
      </c>
      <c r="D70" s="26">
        <v>7682</v>
      </c>
      <c r="E70" s="26">
        <v>643589</v>
      </c>
      <c r="F70" s="26">
        <v>718573</v>
      </c>
      <c r="G70" s="26">
        <f>SUM(C70:F70)</f>
        <v>1570140</v>
      </c>
      <c r="H70" s="27">
        <v>309.59731182795696</v>
      </c>
      <c r="I70" s="27">
        <v>11.874059139784947</v>
      </c>
      <c r="J70" s="27">
        <v>994.79482526881714</v>
      </c>
      <c r="K70" s="27">
        <v>1110.6975134408601</v>
      </c>
      <c r="L70" s="27">
        <f t="shared" si="8"/>
        <v>2426.9637096774195</v>
      </c>
      <c r="M70" s="15"/>
    </row>
    <row r="71" spans="1:13" s="40" customFormat="1" ht="15" customHeight="1">
      <c r="A71" s="39"/>
      <c r="B71" s="39" t="s">
        <v>113</v>
      </c>
      <c r="C71" s="18">
        <v>200296</v>
      </c>
      <c r="D71" s="18">
        <v>7682</v>
      </c>
      <c r="E71" s="18">
        <v>643589</v>
      </c>
      <c r="F71" s="18">
        <v>718573</v>
      </c>
      <c r="G71" s="18">
        <f t="shared" ref="G71" si="11">G70</f>
        <v>1570140</v>
      </c>
      <c r="H71" s="18">
        <v>309.59731182795696</v>
      </c>
      <c r="I71" s="18">
        <v>11.874059139784947</v>
      </c>
      <c r="J71" s="18">
        <v>994.79482526881714</v>
      </c>
      <c r="K71" s="18">
        <v>1110.6975134408601</v>
      </c>
      <c r="L71" s="18">
        <f t="shared" si="8"/>
        <v>2426.9637096774195</v>
      </c>
      <c r="M71" s="15"/>
    </row>
    <row r="72" spans="1:13" s="40" customFormat="1">
      <c r="A72" s="24">
        <v>21</v>
      </c>
      <c r="B72" s="25" t="s">
        <v>43</v>
      </c>
      <c r="C72" s="26">
        <v>11466</v>
      </c>
      <c r="D72" s="26">
        <v>0</v>
      </c>
      <c r="E72" s="26">
        <v>7730798</v>
      </c>
      <c r="F72" s="26">
        <v>3861461</v>
      </c>
      <c r="G72" s="26">
        <f>SUM(C72:F72)</f>
        <v>11603725</v>
      </c>
      <c r="H72" s="27">
        <v>17.722983870967742</v>
      </c>
      <c r="I72" s="27" t="s">
        <v>211</v>
      </c>
      <c r="J72" s="27">
        <v>11949.486155913977</v>
      </c>
      <c r="K72" s="27">
        <v>5968.6561155913978</v>
      </c>
      <c r="L72" s="27">
        <f t="shared" si="8"/>
        <v>17935.865255376342</v>
      </c>
    </row>
    <row r="73" spans="1:13" s="40" customFormat="1">
      <c r="A73" s="39"/>
      <c r="B73" s="39" t="s">
        <v>114</v>
      </c>
      <c r="C73" s="18"/>
      <c r="D73" s="18"/>
      <c r="E73" s="18">
        <v>7730798</v>
      </c>
      <c r="F73" s="18">
        <v>3846015.156</v>
      </c>
      <c r="G73" s="31">
        <f>F73+E73</f>
        <v>11576813.155999999</v>
      </c>
      <c r="H73" s="31"/>
      <c r="I73" s="31"/>
      <c r="J73" s="31">
        <v>11949.486155913977</v>
      </c>
      <c r="K73" s="31">
        <v>5968.6561155913978</v>
      </c>
      <c r="L73" s="31">
        <f t="shared" si="8"/>
        <v>17918.142271505374</v>
      </c>
    </row>
    <row r="74" spans="1:13" s="40" customFormat="1">
      <c r="A74" s="39"/>
      <c r="B74" s="39" t="s">
        <v>115</v>
      </c>
      <c r="C74" s="18"/>
      <c r="D74" s="18"/>
      <c r="E74" s="18"/>
      <c r="F74" s="18">
        <v>15445.844000000001</v>
      </c>
      <c r="G74" s="31">
        <f>F74+E74</f>
        <v>15445.844000000001</v>
      </c>
      <c r="H74" s="31"/>
      <c r="I74" s="31"/>
      <c r="J74" s="31"/>
      <c r="K74" s="31"/>
      <c r="L74" s="31"/>
    </row>
    <row r="75" spans="1:13" s="40" customFormat="1">
      <c r="A75" s="24">
        <v>22</v>
      </c>
      <c r="B75" s="25" t="s">
        <v>45</v>
      </c>
      <c r="C75" s="26">
        <v>0</v>
      </c>
      <c r="D75" s="26">
        <v>460000</v>
      </c>
      <c r="E75" s="26">
        <v>762827</v>
      </c>
      <c r="F75" s="26">
        <v>554738</v>
      </c>
      <c r="G75" s="26">
        <f>SUM(C75:F75)</f>
        <v>1777565</v>
      </c>
      <c r="H75" s="27" t="s">
        <v>211</v>
      </c>
      <c r="I75" s="27">
        <v>711.02150537634395</v>
      </c>
      <c r="J75" s="27">
        <v>1179.100873655914</v>
      </c>
      <c r="K75" s="27">
        <v>857.45793010752686</v>
      </c>
      <c r="L75" s="27">
        <f>H75+I75+J75+K75</f>
        <v>2747.5803091397847</v>
      </c>
    </row>
    <row r="76" spans="1:13" s="40" customFormat="1">
      <c r="A76" s="39"/>
      <c r="B76" s="39" t="s">
        <v>116</v>
      </c>
      <c r="C76" s="18"/>
      <c r="D76" s="18"/>
      <c r="E76" s="18">
        <v>762827</v>
      </c>
      <c r="F76" s="18">
        <v>244084.72</v>
      </c>
      <c r="G76" s="31">
        <f>E76+F76</f>
        <v>1006911.72</v>
      </c>
      <c r="H76" s="31"/>
      <c r="I76" s="31"/>
      <c r="J76" s="31">
        <v>1179.100873655914</v>
      </c>
      <c r="K76" s="31">
        <v>377.28148924731181</v>
      </c>
      <c r="L76" s="31">
        <f>H76+I76+J76+K76</f>
        <v>1556.3823629032258</v>
      </c>
    </row>
    <row r="77" spans="1:13" s="40" customFormat="1">
      <c r="A77" s="39"/>
      <c r="B77" s="39" t="s">
        <v>114</v>
      </c>
      <c r="C77" s="18"/>
      <c r="D77" s="18"/>
      <c r="E77" s="18">
        <v>0</v>
      </c>
      <c r="F77" s="18">
        <v>310653.28000000003</v>
      </c>
      <c r="G77" s="31">
        <f>E77+F77</f>
        <v>310653.28000000003</v>
      </c>
      <c r="H77" s="31"/>
      <c r="I77" s="31"/>
      <c r="J77" s="31"/>
      <c r="K77" s="31">
        <v>480.17644086021505</v>
      </c>
      <c r="L77" s="31">
        <f>H77+I77+J77+K77</f>
        <v>480.17644086021505</v>
      </c>
    </row>
    <row r="78" spans="1:13" s="40" customFormat="1">
      <c r="A78" s="19">
        <v>23</v>
      </c>
      <c r="B78" s="20" t="s">
        <v>47</v>
      </c>
      <c r="C78" s="21">
        <v>26266</v>
      </c>
      <c r="D78" s="21">
        <v>530512</v>
      </c>
      <c r="E78" s="21">
        <v>3058559</v>
      </c>
      <c r="F78" s="21">
        <v>973285</v>
      </c>
      <c r="G78" s="21">
        <f>SUM(C78:F78)</f>
        <v>4588622</v>
      </c>
      <c r="H78" s="22">
        <v>40.599327956989242</v>
      </c>
      <c r="I78" s="22">
        <v>820.01182795698912</v>
      </c>
      <c r="J78" s="22">
        <v>4727.6113575268819</v>
      </c>
      <c r="K78" s="22">
        <v>1504.405577956989</v>
      </c>
      <c r="L78" s="22">
        <f>H78+I78+J78+K78</f>
        <v>7092.6280913978489</v>
      </c>
    </row>
    <row r="79" spans="1:13" s="40" customFormat="1">
      <c r="A79" s="39"/>
      <c r="B79" s="39" t="s">
        <v>117</v>
      </c>
      <c r="C79" s="18">
        <v>26266</v>
      </c>
      <c r="D79" s="18">
        <v>530512</v>
      </c>
      <c r="E79" s="18">
        <v>3058559</v>
      </c>
      <c r="F79" s="18">
        <v>973285</v>
      </c>
      <c r="G79" s="31">
        <f>F79+E79+C79</f>
        <v>4058110</v>
      </c>
      <c r="H79" s="31">
        <v>40.599327956989242</v>
      </c>
      <c r="I79" s="31"/>
      <c r="J79" s="31">
        <v>4727.6113575268819</v>
      </c>
      <c r="K79" s="31">
        <v>1504.405577956989</v>
      </c>
      <c r="L79" s="31">
        <f>L78</f>
        <v>7092.6280913978489</v>
      </c>
    </row>
    <row r="80" spans="1:13" s="40" customFormat="1">
      <c r="A80" s="24">
        <v>24</v>
      </c>
      <c r="B80" s="25" t="s">
        <v>49</v>
      </c>
      <c r="C80" s="26">
        <v>776187</v>
      </c>
      <c r="D80" s="26">
        <v>10410</v>
      </c>
      <c r="E80" s="26">
        <v>476440</v>
      </c>
      <c r="F80" s="26">
        <v>459964</v>
      </c>
      <c r="G80" s="26">
        <f>SUM(C80:F80)</f>
        <v>1723001</v>
      </c>
      <c r="H80" s="27">
        <v>1199.7514112903225</v>
      </c>
      <c r="I80" s="27">
        <v>16.090725806451612</v>
      </c>
      <c r="J80" s="27">
        <v>736.43279569892468</v>
      </c>
      <c r="K80" s="27">
        <v>710.96586021505368</v>
      </c>
      <c r="L80" s="27">
        <f>H80+I80+J80+K80</f>
        <v>2663.2407930107529</v>
      </c>
    </row>
    <row r="81" spans="1:12" s="40" customFormat="1">
      <c r="A81" s="39"/>
      <c r="B81" s="39" t="s">
        <v>118</v>
      </c>
      <c r="C81" s="18">
        <v>776187</v>
      </c>
      <c r="D81" s="18">
        <v>10410</v>
      </c>
      <c r="E81" s="18">
        <v>85759.2</v>
      </c>
      <c r="F81" s="18">
        <v>39556.903999999995</v>
      </c>
      <c r="G81" s="31">
        <f>C81+D81+E81+F81</f>
        <v>911913.10399999993</v>
      </c>
      <c r="H81" s="31">
        <v>1199.7514112903225</v>
      </c>
      <c r="I81" s="31">
        <v>16.090725806451612</v>
      </c>
      <c r="J81" s="31">
        <v>132.55790322580643</v>
      </c>
      <c r="K81" s="31">
        <v>61.143063978494617</v>
      </c>
      <c r="L81" s="31">
        <f>SUM(H81:K81)</f>
        <v>1409.5431043010753</v>
      </c>
    </row>
    <row r="82" spans="1:12" s="40" customFormat="1">
      <c r="A82" s="39"/>
      <c r="B82" s="39" t="s">
        <v>119</v>
      </c>
      <c r="C82" s="18"/>
      <c r="D82" s="18"/>
      <c r="E82" s="18">
        <v>390680.8</v>
      </c>
      <c r="F82" s="18">
        <v>420407.09600000002</v>
      </c>
      <c r="G82" s="31">
        <f>C82+D82+E82+F82</f>
        <v>811087.89599999995</v>
      </c>
      <c r="H82" s="31"/>
      <c r="I82" s="31"/>
      <c r="J82" s="31">
        <v>603.87489247311828</v>
      </c>
      <c r="K82" s="31">
        <v>649.82279623655916</v>
      </c>
      <c r="L82" s="31">
        <f>SUM(H82:K82)</f>
        <v>1253.6976887096775</v>
      </c>
    </row>
    <row r="83" spans="1:12" s="40" customFormat="1">
      <c r="A83" s="24">
        <v>25</v>
      </c>
      <c r="B83" s="25" t="s">
        <v>51</v>
      </c>
      <c r="C83" s="26">
        <v>0</v>
      </c>
      <c r="D83" s="26">
        <v>0</v>
      </c>
      <c r="E83" s="26">
        <v>656680</v>
      </c>
      <c r="F83" s="26">
        <v>633424</v>
      </c>
      <c r="G83" s="26">
        <f>SUM(C83:F83)</f>
        <v>1290104</v>
      </c>
      <c r="H83" s="27" t="s">
        <v>211</v>
      </c>
      <c r="I83" s="27" t="s">
        <v>211</v>
      </c>
      <c r="J83" s="27">
        <v>1015.029569892473</v>
      </c>
      <c r="K83" s="27">
        <v>979.08279569892466</v>
      </c>
      <c r="L83" s="27">
        <f t="shared" ref="L83:L98" si="12">H83+I83+J83+K83</f>
        <v>1994.1123655913975</v>
      </c>
    </row>
    <row r="84" spans="1:12" s="40" customFormat="1">
      <c r="A84" s="39"/>
      <c r="B84" s="39" t="s">
        <v>120</v>
      </c>
      <c r="C84" s="18"/>
      <c r="D84" s="18"/>
      <c r="E84" s="18">
        <v>656680</v>
      </c>
      <c r="F84" s="18">
        <v>633424</v>
      </c>
      <c r="G84" s="18">
        <f>SUM(C84:F84)</f>
        <v>1290104</v>
      </c>
      <c r="H84" s="31"/>
      <c r="I84" s="31"/>
      <c r="J84" s="31">
        <v>1015.029569892473</v>
      </c>
      <c r="K84" s="31">
        <v>979.08279569892466</v>
      </c>
      <c r="L84" s="31">
        <f t="shared" si="12"/>
        <v>1994.1123655913975</v>
      </c>
    </row>
    <row r="85" spans="1:12" s="40" customFormat="1">
      <c r="A85" s="24">
        <v>26</v>
      </c>
      <c r="B85" s="25" t="s">
        <v>52</v>
      </c>
      <c r="C85" s="26">
        <v>307808</v>
      </c>
      <c r="D85" s="26">
        <v>0</v>
      </c>
      <c r="E85" s="26">
        <v>2123942</v>
      </c>
      <c r="F85" s="26">
        <v>1054276</v>
      </c>
      <c r="G85" s="26">
        <f t="shared" ref="G85:G92" si="13">SUM(C85:F85)</f>
        <v>3486026</v>
      </c>
      <c r="H85" s="27">
        <v>475.77849462365589</v>
      </c>
      <c r="I85" s="27" t="s">
        <v>211</v>
      </c>
      <c r="J85" s="27">
        <v>3282.9748655913977</v>
      </c>
      <c r="K85" s="27">
        <v>1629.5932795698923</v>
      </c>
      <c r="L85" s="27">
        <f t="shared" si="12"/>
        <v>5388.3466397849461</v>
      </c>
    </row>
    <row r="86" spans="1:12" s="40" customFormat="1">
      <c r="A86" s="39"/>
      <c r="B86" s="39" t="s">
        <v>121</v>
      </c>
      <c r="C86" s="18">
        <v>307808</v>
      </c>
      <c r="D86" s="18"/>
      <c r="E86" s="18">
        <v>388681</v>
      </c>
      <c r="F86" s="18">
        <v>539789</v>
      </c>
      <c r="G86" s="31">
        <f t="shared" si="13"/>
        <v>1236278</v>
      </c>
      <c r="H86" s="31">
        <v>475.77849462365589</v>
      </c>
      <c r="I86" s="31"/>
      <c r="J86" s="31">
        <v>600.7838037634408</v>
      </c>
      <c r="K86" s="31">
        <v>834.35127688172031</v>
      </c>
      <c r="L86" s="31">
        <f t="shared" si="12"/>
        <v>1910.9135752688171</v>
      </c>
    </row>
    <row r="87" spans="1:12" s="40" customFormat="1">
      <c r="A87" s="39"/>
      <c r="B87" s="39" t="s">
        <v>122</v>
      </c>
      <c r="C87" s="18"/>
      <c r="D87" s="18"/>
      <c r="E87" s="18">
        <v>1238259</v>
      </c>
      <c r="F87" s="18">
        <v>514487</v>
      </c>
      <c r="G87" s="31">
        <f t="shared" si="13"/>
        <v>1752746</v>
      </c>
      <c r="H87" s="31"/>
      <c r="I87" s="31"/>
      <c r="J87" s="31">
        <v>1913.9756048387096</v>
      </c>
      <c r="K87" s="31">
        <v>795.24200268817197</v>
      </c>
      <c r="L87" s="31">
        <f t="shared" si="12"/>
        <v>2709.2176075268817</v>
      </c>
    </row>
    <row r="88" spans="1:12" s="40" customFormat="1">
      <c r="A88" s="39"/>
      <c r="B88" s="39" t="s">
        <v>123</v>
      </c>
      <c r="C88" s="18"/>
      <c r="D88" s="18"/>
      <c r="E88" s="18">
        <v>25487</v>
      </c>
      <c r="F88" s="18"/>
      <c r="G88" s="31">
        <f t="shared" si="13"/>
        <v>25487</v>
      </c>
      <c r="H88" s="31"/>
      <c r="I88" s="31"/>
      <c r="J88" s="31">
        <v>39.395228494623652</v>
      </c>
      <c r="K88" s="31"/>
      <c r="L88" s="31">
        <f t="shared" si="12"/>
        <v>39.395228494623652</v>
      </c>
    </row>
    <row r="89" spans="1:12" s="40" customFormat="1">
      <c r="A89" s="39"/>
      <c r="B89" s="39" t="s">
        <v>124</v>
      </c>
      <c r="C89" s="18"/>
      <c r="D89" s="18"/>
      <c r="E89" s="18">
        <v>458771</v>
      </c>
      <c r="F89" s="18"/>
      <c r="G89" s="31">
        <f t="shared" si="13"/>
        <v>458771</v>
      </c>
      <c r="H89" s="31"/>
      <c r="I89" s="31"/>
      <c r="J89" s="31">
        <v>709.12184139784938</v>
      </c>
      <c r="K89" s="31"/>
      <c r="L89" s="31">
        <f t="shared" si="12"/>
        <v>709.12184139784938</v>
      </c>
    </row>
    <row r="90" spans="1:12" s="40" customFormat="1">
      <c r="A90" s="39"/>
      <c r="B90" s="39" t="s">
        <v>125</v>
      </c>
      <c r="C90" s="18"/>
      <c r="D90" s="18"/>
      <c r="E90" s="18">
        <v>10620</v>
      </c>
      <c r="F90" s="18"/>
      <c r="G90" s="31">
        <f t="shared" si="13"/>
        <v>10620</v>
      </c>
      <c r="H90" s="31"/>
      <c r="I90" s="31"/>
      <c r="J90" s="31">
        <v>16.41532258064516</v>
      </c>
      <c r="K90" s="31"/>
      <c r="L90" s="31">
        <f t="shared" si="12"/>
        <v>16.41532258064516</v>
      </c>
    </row>
    <row r="91" spans="1:12" s="40" customFormat="1">
      <c r="A91" s="39"/>
      <c r="B91" s="39" t="s">
        <v>126</v>
      </c>
      <c r="C91" s="18"/>
      <c r="D91" s="18"/>
      <c r="E91" s="18">
        <v>2124</v>
      </c>
      <c r="F91" s="18"/>
      <c r="G91" s="31"/>
      <c r="H91" s="31"/>
      <c r="I91" s="31"/>
      <c r="J91" s="31">
        <v>3.2830645161290319</v>
      </c>
      <c r="K91" s="31"/>
      <c r="L91" s="31">
        <f t="shared" si="12"/>
        <v>3.2830645161290319</v>
      </c>
    </row>
    <row r="92" spans="1:12" s="40" customFormat="1">
      <c r="A92" s="24">
        <v>27</v>
      </c>
      <c r="B92" s="25" t="s">
        <v>54</v>
      </c>
      <c r="C92" s="26">
        <v>584223</v>
      </c>
      <c r="D92" s="26">
        <v>0</v>
      </c>
      <c r="E92" s="26">
        <v>2492246</v>
      </c>
      <c r="F92" s="26">
        <v>818105</v>
      </c>
      <c r="G92" s="26">
        <f t="shared" si="13"/>
        <v>3894574</v>
      </c>
      <c r="H92" s="27">
        <v>903.03286290322569</v>
      </c>
      <c r="I92" s="27" t="s">
        <v>211</v>
      </c>
      <c r="J92" s="27">
        <v>3852.261962365591</v>
      </c>
      <c r="K92" s="27">
        <v>1264.5440188172042</v>
      </c>
      <c r="L92" s="27">
        <f t="shared" si="12"/>
        <v>6019.8388440860208</v>
      </c>
    </row>
    <row r="93" spans="1:12" s="40" customFormat="1">
      <c r="A93" s="39"/>
      <c r="B93" s="39" t="s">
        <v>127</v>
      </c>
      <c r="C93" s="18"/>
      <c r="D93" s="18"/>
      <c r="E93" s="18">
        <v>1251606</v>
      </c>
      <c r="F93" s="18">
        <v>531931</v>
      </c>
      <c r="G93" s="31">
        <f t="shared" ref="G93:G99" si="14">SUM(C93:F93)</f>
        <v>1783537</v>
      </c>
      <c r="H93" s="31"/>
      <c r="I93" s="31"/>
      <c r="J93" s="31">
        <v>1934.6060483870965</v>
      </c>
      <c r="K93" s="31">
        <v>822.20517473118275</v>
      </c>
      <c r="L93" s="31">
        <f t="shared" si="12"/>
        <v>2756.8112231182795</v>
      </c>
    </row>
    <row r="94" spans="1:12" s="40" customFormat="1">
      <c r="A94" s="39"/>
      <c r="B94" s="39" t="s">
        <v>128</v>
      </c>
      <c r="C94" s="18"/>
      <c r="D94" s="18"/>
      <c r="E94" s="18">
        <v>853594</v>
      </c>
      <c r="F94" s="18">
        <v>222525</v>
      </c>
      <c r="G94" s="31">
        <f t="shared" si="14"/>
        <v>1076119</v>
      </c>
      <c r="H94" s="31"/>
      <c r="I94" s="31"/>
      <c r="J94" s="31">
        <v>1319.3993279569891</v>
      </c>
      <c r="K94" s="31">
        <v>343.95665322580641</v>
      </c>
      <c r="L94" s="31">
        <f t="shared" si="12"/>
        <v>1663.3559811827954</v>
      </c>
    </row>
    <row r="95" spans="1:12" s="40" customFormat="1">
      <c r="A95" s="39"/>
      <c r="B95" s="39" t="s">
        <v>129</v>
      </c>
      <c r="C95" s="18"/>
      <c r="D95" s="18"/>
      <c r="E95" s="18">
        <v>261187</v>
      </c>
      <c r="F95" s="18">
        <v>2291</v>
      </c>
      <c r="G95" s="31">
        <f t="shared" si="14"/>
        <v>263478</v>
      </c>
      <c r="H95" s="31"/>
      <c r="I95" s="31"/>
      <c r="J95" s="31">
        <v>403.71646505376344</v>
      </c>
      <c r="K95" s="31">
        <v>3.5411962365591392</v>
      </c>
      <c r="L95" s="31">
        <f t="shared" si="12"/>
        <v>407.25766129032257</v>
      </c>
    </row>
    <row r="96" spans="1:12" s="40" customFormat="1">
      <c r="A96" s="39"/>
      <c r="B96" s="39" t="s">
        <v>130</v>
      </c>
      <c r="C96" s="18"/>
      <c r="D96" s="18"/>
      <c r="E96" s="18">
        <v>21683</v>
      </c>
      <c r="F96" s="18"/>
      <c r="G96" s="31">
        <f t="shared" si="14"/>
        <v>21683</v>
      </c>
      <c r="H96" s="31"/>
      <c r="I96" s="31"/>
      <c r="J96" s="31">
        <v>33.515389784946237</v>
      </c>
      <c r="K96" s="31"/>
      <c r="L96" s="31">
        <f t="shared" si="12"/>
        <v>33.515389784946237</v>
      </c>
    </row>
    <row r="97" spans="1:12" s="40" customFormat="1">
      <c r="A97" s="39"/>
      <c r="B97" s="39" t="s">
        <v>131</v>
      </c>
      <c r="C97" s="18"/>
      <c r="D97" s="18"/>
      <c r="E97" s="18">
        <v>38381</v>
      </c>
      <c r="F97" s="18">
        <v>33297</v>
      </c>
      <c r="G97" s="31">
        <f t="shared" si="14"/>
        <v>71678</v>
      </c>
      <c r="H97" s="31"/>
      <c r="I97" s="31"/>
      <c r="J97" s="31">
        <v>59.325470430107522</v>
      </c>
      <c r="K97" s="31">
        <v>51.467137096774195</v>
      </c>
      <c r="L97" s="31">
        <f t="shared" si="12"/>
        <v>110.79260752688171</v>
      </c>
    </row>
    <row r="98" spans="1:12" s="40" customFormat="1">
      <c r="A98" s="39"/>
      <c r="B98" s="39" t="s">
        <v>132</v>
      </c>
      <c r="C98" s="18"/>
      <c r="D98" s="18"/>
      <c r="E98" s="18">
        <v>65795</v>
      </c>
      <c r="F98" s="18">
        <v>28061</v>
      </c>
      <c r="G98" s="31">
        <f t="shared" si="14"/>
        <v>93856</v>
      </c>
      <c r="H98" s="31"/>
      <c r="I98" s="31"/>
      <c r="J98" s="31">
        <v>101.69926075268816</v>
      </c>
      <c r="K98" s="31">
        <v>43.373857526881721</v>
      </c>
      <c r="L98" s="31">
        <f t="shared" si="12"/>
        <v>145.07311827956988</v>
      </c>
    </row>
    <row r="99" spans="1:12" s="40" customFormat="1">
      <c r="A99" s="24">
        <v>28</v>
      </c>
      <c r="B99" s="25" t="s">
        <v>55</v>
      </c>
      <c r="C99" s="26">
        <v>440158</v>
      </c>
      <c r="D99" s="26">
        <v>0</v>
      </c>
      <c r="E99" s="26">
        <v>902484</v>
      </c>
      <c r="F99" s="26">
        <v>567052</v>
      </c>
      <c r="G99" s="26">
        <f t="shared" si="14"/>
        <v>1909694</v>
      </c>
      <c r="H99" s="27">
        <v>680.35174731182792</v>
      </c>
      <c r="I99" s="27" t="s">
        <v>211</v>
      </c>
      <c r="J99" s="27">
        <v>1394.9685483870967</v>
      </c>
      <c r="K99" s="27">
        <v>876.49166666666656</v>
      </c>
      <c r="L99" s="27">
        <f>H99+I99+J99+K99</f>
        <v>2951.8119623655912</v>
      </c>
    </row>
    <row r="100" spans="1:12" s="40" customFormat="1">
      <c r="A100" s="39"/>
      <c r="B100" s="39" t="s">
        <v>133</v>
      </c>
      <c r="C100" s="18">
        <v>440158</v>
      </c>
      <c r="D100" s="18">
        <v>0</v>
      </c>
      <c r="E100" s="18">
        <v>902484</v>
      </c>
      <c r="F100" s="18">
        <v>567052</v>
      </c>
      <c r="G100" s="31">
        <f>C100+D100+E100+F100</f>
        <v>1909694</v>
      </c>
      <c r="H100" s="31">
        <v>680.35174731182792</v>
      </c>
      <c r="I100" s="31"/>
      <c r="J100" s="31">
        <v>1394.9685483870967</v>
      </c>
      <c r="K100" s="31">
        <v>876.49166666666656</v>
      </c>
      <c r="L100" s="31">
        <f>H100+I100+J100+K100</f>
        <v>2951.8119623655912</v>
      </c>
    </row>
    <row r="101" spans="1:12" s="40" customFormat="1">
      <c r="A101" s="24">
        <v>29</v>
      </c>
      <c r="B101" s="25" t="s">
        <v>57</v>
      </c>
      <c r="C101" s="26">
        <v>223456</v>
      </c>
      <c r="D101" s="26">
        <v>0</v>
      </c>
      <c r="E101" s="26">
        <v>1228363</v>
      </c>
      <c r="F101" s="26">
        <v>635822</v>
      </c>
      <c r="G101" s="26">
        <f>SUM(C101:F101)</f>
        <v>2087641</v>
      </c>
      <c r="H101" s="27">
        <v>345.39569892473116</v>
      </c>
      <c r="I101" s="27" t="s">
        <v>211</v>
      </c>
      <c r="J101" s="27">
        <v>1898.6793682795699</v>
      </c>
      <c r="K101" s="27">
        <v>982.78938172043001</v>
      </c>
      <c r="L101" s="27">
        <f>H101+I101+J101+K101</f>
        <v>3226.8644489247308</v>
      </c>
    </row>
    <row r="102" spans="1:12" s="40" customFormat="1">
      <c r="A102" s="39"/>
      <c r="B102" s="39" t="s">
        <v>134</v>
      </c>
      <c r="C102" s="18">
        <v>223456</v>
      </c>
      <c r="D102" s="18"/>
      <c r="E102" s="18">
        <v>1150976</v>
      </c>
      <c r="F102" s="18">
        <v>635822</v>
      </c>
      <c r="G102" s="31">
        <f>SUM(C102:F102)</f>
        <v>2010254</v>
      </c>
      <c r="H102" s="31">
        <v>345.39569892473116</v>
      </c>
      <c r="I102" s="31"/>
      <c r="J102" s="31">
        <v>1779.0623655913978</v>
      </c>
      <c r="K102" s="31">
        <v>982.78938172043001</v>
      </c>
      <c r="L102" s="31">
        <f t="shared" ref="L102:L118" si="15">H102+I102+J102+K102</f>
        <v>3107.247446236559</v>
      </c>
    </row>
    <row r="103" spans="1:12" s="40" customFormat="1">
      <c r="A103" s="39"/>
      <c r="B103" s="39" t="s">
        <v>78</v>
      </c>
      <c r="C103" s="18"/>
      <c r="D103" s="18"/>
      <c r="E103" s="18">
        <v>77387</v>
      </c>
      <c r="F103" s="18"/>
      <c r="G103" s="31">
        <f>SUM(C103:F103)</f>
        <v>77387</v>
      </c>
      <c r="H103" s="31"/>
      <c r="I103" s="31"/>
      <c r="J103" s="31">
        <v>119.61700268817204</v>
      </c>
      <c r="K103" s="31"/>
      <c r="L103" s="31">
        <f t="shared" si="15"/>
        <v>119.61700268817204</v>
      </c>
    </row>
    <row r="104" spans="1:12" s="40" customFormat="1">
      <c r="A104" s="24">
        <v>30</v>
      </c>
      <c r="B104" s="25" t="s">
        <v>58</v>
      </c>
      <c r="C104" s="26">
        <v>26312</v>
      </c>
      <c r="D104" s="26">
        <v>0</v>
      </c>
      <c r="E104" s="26">
        <v>3172087</v>
      </c>
      <c r="F104" s="26">
        <v>1702450</v>
      </c>
      <c r="G104" s="26">
        <f>SUM(C104:F104)</f>
        <v>4900849</v>
      </c>
      <c r="H104" s="27">
        <v>40.670430107526883</v>
      </c>
      <c r="I104" s="27" t="s">
        <v>211</v>
      </c>
      <c r="J104" s="27">
        <v>4903.0914650537625</v>
      </c>
      <c r="K104" s="27">
        <v>2631.4751344086021</v>
      </c>
      <c r="L104" s="27">
        <f>H104+I104+J104+K104</f>
        <v>7575.2370295698911</v>
      </c>
    </row>
    <row r="105" spans="1:12" s="40" customFormat="1">
      <c r="A105" s="39"/>
      <c r="B105" s="39" t="s">
        <v>135</v>
      </c>
      <c r="C105" s="18"/>
      <c r="D105" s="18"/>
      <c r="E105" s="18">
        <v>3172087</v>
      </c>
      <c r="F105" s="18">
        <v>1702450</v>
      </c>
      <c r="G105" s="18">
        <f>G104</f>
        <v>4900849</v>
      </c>
      <c r="H105" s="31"/>
      <c r="I105" s="31"/>
      <c r="J105" s="31">
        <v>4903.0914650537625</v>
      </c>
      <c r="K105" s="31">
        <v>2631.4751344086021</v>
      </c>
      <c r="L105" s="31">
        <f t="shared" si="15"/>
        <v>7534.566599462365</v>
      </c>
    </row>
    <row r="106" spans="1:12" s="40" customFormat="1">
      <c r="A106" s="24">
        <v>31</v>
      </c>
      <c r="B106" s="25" t="s">
        <v>60</v>
      </c>
      <c r="C106" s="26">
        <v>6445</v>
      </c>
      <c r="D106" s="26">
        <v>0</v>
      </c>
      <c r="E106" s="26">
        <v>417328</v>
      </c>
      <c r="F106" s="41">
        <v>575123</v>
      </c>
      <c r="G106" s="26">
        <f>SUM(C106:F106)</f>
        <v>998896</v>
      </c>
      <c r="H106" s="27">
        <v>9.9620295698924721</v>
      </c>
      <c r="I106" s="27" t="s">
        <v>211</v>
      </c>
      <c r="J106" s="27">
        <v>645.063440860215</v>
      </c>
      <c r="K106" s="27">
        <v>888.96700268817199</v>
      </c>
      <c r="L106" s="27">
        <f t="shared" si="15"/>
        <v>1543.9924731182796</v>
      </c>
    </row>
    <row r="107" spans="1:12" s="40" customFormat="1">
      <c r="A107" s="39"/>
      <c r="B107" s="39" t="s">
        <v>136</v>
      </c>
      <c r="C107" s="18"/>
      <c r="D107" s="18"/>
      <c r="E107" s="18">
        <v>417328</v>
      </c>
      <c r="F107" s="18">
        <v>575123</v>
      </c>
      <c r="G107" s="31">
        <f>E107+F107</f>
        <v>992451</v>
      </c>
      <c r="H107" s="31"/>
      <c r="I107" s="31"/>
      <c r="J107" s="31">
        <v>645.063440860215</v>
      </c>
      <c r="K107" s="31">
        <v>888.96700268817199</v>
      </c>
      <c r="L107" s="31">
        <f t="shared" si="15"/>
        <v>1534.030443548387</v>
      </c>
    </row>
    <row r="108" spans="1:12" s="40" customFormat="1">
      <c r="A108" s="19">
        <v>32</v>
      </c>
      <c r="B108" s="20" t="s">
        <v>64</v>
      </c>
      <c r="C108" s="21">
        <v>0</v>
      </c>
      <c r="D108" s="21">
        <v>0</v>
      </c>
      <c r="E108" s="21">
        <v>0</v>
      </c>
      <c r="F108" s="21">
        <v>25054</v>
      </c>
      <c r="G108" s="21">
        <f>SUM(C108:F108)</f>
        <v>25054</v>
      </c>
      <c r="H108" s="22" t="s">
        <v>211</v>
      </c>
      <c r="I108" s="22" t="s">
        <v>211</v>
      </c>
      <c r="J108" s="22" t="s">
        <v>211</v>
      </c>
      <c r="K108" s="22">
        <v>38.725940860215047</v>
      </c>
      <c r="L108" s="22">
        <f t="shared" si="15"/>
        <v>38.725940860215047</v>
      </c>
    </row>
    <row r="109" spans="1:12" s="40" customFormat="1">
      <c r="A109" s="39"/>
      <c r="B109" s="39" t="s">
        <v>137</v>
      </c>
      <c r="C109" s="18">
        <v>0</v>
      </c>
      <c r="D109" s="18">
        <v>0</v>
      </c>
      <c r="E109" s="18">
        <v>0</v>
      </c>
      <c r="F109" s="18">
        <v>25054</v>
      </c>
      <c r="G109" s="31">
        <f>C109+D109+E109+F109</f>
        <v>25054</v>
      </c>
      <c r="H109" s="31" t="s">
        <v>211</v>
      </c>
      <c r="I109" s="31"/>
      <c r="J109" s="31" t="s">
        <v>211</v>
      </c>
      <c r="K109" s="31">
        <v>38.725940860215047</v>
      </c>
      <c r="L109" s="31">
        <f t="shared" si="15"/>
        <v>38.725940860215047</v>
      </c>
    </row>
    <row r="110" spans="1:12" s="40" customFormat="1">
      <c r="A110" s="19">
        <v>33</v>
      </c>
      <c r="B110" s="20" t="s">
        <v>62</v>
      </c>
      <c r="C110" s="21">
        <v>523262</v>
      </c>
      <c r="D110" s="21">
        <v>96074</v>
      </c>
      <c r="E110" s="21">
        <v>4629986</v>
      </c>
      <c r="F110" s="21">
        <v>1811835</v>
      </c>
      <c r="G110" s="21">
        <f>SUM(C110:F110)</f>
        <v>7061157</v>
      </c>
      <c r="H110" s="22">
        <v>808.80551075268806</v>
      </c>
      <c r="I110" s="22">
        <v>148.50147849462363</v>
      </c>
      <c r="J110" s="22">
        <v>7156.56438172043</v>
      </c>
      <c r="K110" s="22">
        <v>2800.5514112903224</v>
      </c>
      <c r="L110" s="22">
        <f t="shared" si="15"/>
        <v>10914.422782258063</v>
      </c>
    </row>
    <row r="111" spans="1:12" s="40" customFormat="1">
      <c r="A111" s="39"/>
      <c r="B111" s="39" t="s">
        <v>138</v>
      </c>
      <c r="C111" s="18">
        <v>523262</v>
      </c>
      <c r="D111" s="18">
        <v>96074</v>
      </c>
      <c r="E111" s="18">
        <v>4629986</v>
      </c>
      <c r="F111" s="18">
        <v>1811835</v>
      </c>
      <c r="G111" s="31">
        <f>C111+D111+E111+F111</f>
        <v>7061157</v>
      </c>
      <c r="H111" s="31">
        <v>808.80551075268806</v>
      </c>
      <c r="I111" s="31"/>
      <c r="J111" s="31">
        <v>7156.56438172043</v>
      </c>
      <c r="K111" s="31">
        <v>2800.5514112903224</v>
      </c>
      <c r="L111" s="31">
        <f t="shared" si="15"/>
        <v>10765.92130376344</v>
      </c>
    </row>
    <row r="112" spans="1:12" s="40" customFormat="1">
      <c r="A112" s="24">
        <v>34</v>
      </c>
      <c r="B112" s="25" t="s">
        <v>66</v>
      </c>
      <c r="C112" s="26">
        <v>0</v>
      </c>
      <c r="D112" s="26">
        <v>0</v>
      </c>
      <c r="E112" s="26">
        <v>370005</v>
      </c>
      <c r="F112" s="42">
        <v>77691</v>
      </c>
      <c r="G112" s="26">
        <f>SUM(C112:F112)</f>
        <v>447696</v>
      </c>
      <c r="H112" s="27" t="s">
        <v>211</v>
      </c>
      <c r="I112" s="27" t="s">
        <v>211</v>
      </c>
      <c r="J112" s="27">
        <v>571.91633064516122</v>
      </c>
      <c r="K112" s="27">
        <v>120.08689516129031</v>
      </c>
      <c r="L112" s="27">
        <f t="shared" si="15"/>
        <v>692.0032258064515</v>
      </c>
    </row>
    <row r="113" spans="1:12" s="40" customFormat="1" ht="30">
      <c r="A113" s="39"/>
      <c r="B113" s="43" t="s">
        <v>139</v>
      </c>
      <c r="C113" s="18"/>
      <c r="D113" s="18"/>
      <c r="E113" s="18">
        <v>370005</v>
      </c>
      <c r="F113" s="18">
        <v>77691</v>
      </c>
      <c r="G113" s="31">
        <f>SUM(C113:F113)</f>
        <v>447696</v>
      </c>
      <c r="H113" s="31"/>
      <c r="I113" s="31"/>
      <c r="J113" s="31">
        <v>571.91633064516122</v>
      </c>
      <c r="K113" s="31">
        <v>120.08689516129031</v>
      </c>
      <c r="L113" s="31">
        <f t="shared" si="15"/>
        <v>692.0032258064515</v>
      </c>
    </row>
    <row r="114" spans="1:12" s="40" customFormat="1">
      <c r="A114" s="19">
        <v>35</v>
      </c>
      <c r="B114" s="20" t="s">
        <v>67</v>
      </c>
      <c r="C114" s="21">
        <v>188986</v>
      </c>
      <c r="D114" s="21">
        <v>0</v>
      </c>
      <c r="E114" s="21">
        <v>87897</v>
      </c>
      <c r="F114" s="21">
        <v>104020</v>
      </c>
      <c r="G114" s="21">
        <f>SUM(C114:F114)</f>
        <v>380903</v>
      </c>
      <c r="H114" s="22">
        <v>292.11545698924726</v>
      </c>
      <c r="I114" s="22" t="s">
        <v>211</v>
      </c>
      <c r="J114" s="22">
        <v>135.86229838709676</v>
      </c>
      <c r="K114" s="22">
        <v>160.78360215053763</v>
      </c>
      <c r="L114" s="22">
        <f t="shared" si="15"/>
        <v>588.76135752688162</v>
      </c>
    </row>
    <row r="115" spans="1:12" s="40" customFormat="1">
      <c r="A115" s="39"/>
      <c r="B115" s="39" t="s">
        <v>140</v>
      </c>
      <c r="C115" s="18">
        <v>188986</v>
      </c>
      <c r="D115" s="18"/>
      <c r="E115" s="18">
        <v>87897</v>
      </c>
      <c r="F115" s="18">
        <v>104020</v>
      </c>
      <c r="G115" s="31">
        <f t="shared" ref="G115" si="16">G114</f>
        <v>380903</v>
      </c>
      <c r="H115" s="31">
        <v>292.11545698924726</v>
      </c>
      <c r="I115" s="31"/>
      <c r="J115" s="31">
        <v>135.86229838709676</v>
      </c>
      <c r="K115" s="31">
        <v>160.78360215053763</v>
      </c>
      <c r="L115" s="31">
        <f t="shared" si="15"/>
        <v>588.76135752688162</v>
      </c>
    </row>
    <row r="116" spans="1:12" s="40" customFormat="1">
      <c r="A116" s="24">
        <v>36</v>
      </c>
      <c r="B116" s="25" t="s">
        <v>69</v>
      </c>
      <c r="C116" s="26">
        <v>0</v>
      </c>
      <c r="D116" s="26">
        <v>0</v>
      </c>
      <c r="E116" s="26">
        <v>233263</v>
      </c>
      <c r="F116" s="26">
        <v>48110</v>
      </c>
      <c r="G116" s="26">
        <f t="shared" ref="G116:G121" si="17">SUM(C116:F116)</f>
        <v>281373</v>
      </c>
      <c r="H116" s="27" t="s">
        <v>211</v>
      </c>
      <c r="I116" s="27" t="s">
        <v>211</v>
      </c>
      <c r="J116" s="27">
        <v>360.55436827956981</v>
      </c>
      <c r="K116" s="27">
        <v>74.363575268817186</v>
      </c>
      <c r="L116" s="27">
        <f t="shared" si="15"/>
        <v>434.91794354838703</v>
      </c>
    </row>
    <row r="117" spans="1:12" s="40" customFormat="1" ht="30">
      <c r="A117" s="39"/>
      <c r="B117" s="43" t="s">
        <v>141</v>
      </c>
      <c r="C117" s="18"/>
      <c r="D117" s="18"/>
      <c r="E117" s="18">
        <v>55983.119999999995</v>
      </c>
      <c r="F117" s="18">
        <v>2934.71</v>
      </c>
      <c r="G117" s="31">
        <f t="shared" si="17"/>
        <v>58917.829999999994</v>
      </c>
      <c r="H117" s="31"/>
      <c r="I117" s="31"/>
      <c r="J117" s="31">
        <v>86.533048387096756</v>
      </c>
      <c r="K117" s="31">
        <v>4.5361780913978489</v>
      </c>
      <c r="L117" s="31">
        <f t="shared" si="15"/>
        <v>91.069226478494599</v>
      </c>
    </row>
    <row r="118" spans="1:12" s="40" customFormat="1">
      <c r="A118" s="39"/>
      <c r="B118" s="39" t="s">
        <v>142</v>
      </c>
      <c r="C118" s="18"/>
      <c r="D118" s="18"/>
      <c r="E118" s="18">
        <v>177279.88</v>
      </c>
      <c r="F118" s="18">
        <v>45175.29</v>
      </c>
      <c r="G118" s="31">
        <f t="shared" si="17"/>
        <v>222455.17</v>
      </c>
      <c r="H118" s="31"/>
      <c r="I118" s="31"/>
      <c r="J118" s="31">
        <v>274.02131989247312</v>
      </c>
      <c r="K118" s="31">
        <v>69.827397177419343</v>
      </c>
      <c r="L118" s="31">
        <f t="shared" si="15"/>
        <v>343.84871706989247</v>
      </c>
    </row>
    <row r="119" spans="1:12" s="40" customFormat="1">
      <c r="A119" s="24">
        <v>37</v>
      </c>
      <c r="B119" s="25" t="s">
        <v>71</v>
      </c>
      <c r="C119" s="26">
        <v>0</v>
      </c>
      <c r="D119" s="26">
        <v>169068</v>
      </c>
      <c r="E119" s="26">
        <v>1001728</v>
      </c>
      <c r="F119" s="26">
        <v>1139170</v>
      </c>
      <c r="G119" s="26">
        <f t="shared" si="17"/>
        <v>2309966</v>
      </c>
      <c r="H119" s="27" t="s">
        <v>211</v>
      </c>
      <c r="I119" s="27">
        <v>261.3282258064516</v>
      </c>
      <c r="J119" s="27">
        <v>1548.3698924731182</v>
      </c>
      <c r="K119" s="27">
        <v>1760.8138440860214</v>
      </c>
      <c r="L119" s="27">
        <f>H119+I119+J119+K119</f>
        <v>3570.511962365591</v>
      </c>
    </row>
    <row r="120" spans="1:12" s="40" customFormat="1" ht="30" customHeight="1">
      <c r="A120" s="39"/>
      <c r="B120" s="39" t="s">
        <v>143</v>
      </c>
      <c r="C120" s="18"/>
      <c r="D120" s="18">
        <v>169068</v>
      </c>
      <c r="E120" s="18">
        <v>1001728</v>
      </c>
      <c r="F120" s="18">
        <v>1139170</v>
      </c>
      <c r="G120" s="31">
        <f t="shared" si="17"/>
        <v>2309966</v>
      </c>
      <c r="H120" s="31"/>
      <c r="I120" s="31">
        <v>261.3282258064516</v>
      </c>
      <c r="J120" s="31">
        <v>1548.3698924731182</v>
      </c>
      <c r="K120" s="31">
        <v>1760.8138440860214</v>
      </c>
      <c r="L120" s="31">
        <f>H120+I120+J120+K120</f>
        <v>3570.511962365591</v>
      </c>
    </row>
    <row r="121" spans="1:12" s="40" customFormat="1">
      <c r="A121" s="24">
        <v>38</v>
      </c>
      <c r="B121" s="25" t="s">
        <v>72</v>
      </c>
      <c r="C121" s="26">
        <v>0</v>
      </c>
      <c r="D121" s="26">
        <v>0</v>
      </c>
      <c r="E121" s="26">
        <v>445176</v>
      </c>
      <c r="F121" s="26">
        <v>577816</v>
      </c>
      <c r="G121" s="26">
        <f t="shared" si="17"/>
        <v>1022992</v>
      </c>
      <c r="H121" s="27" t="s">
        <v>211</v>
      </c>
      <c r="I121" s="27" t="s">
        <v>211</v>
      </c>
      <c r="J121" s="27">
        <v>688.10806451612905</v>
      </c>
      <c r="K121" s="27">
        <v>893.129569892473</v>
      </c>
      <c r="L121" s="27">
        <f>H121+I121+J121+K121</f>
        <v>1581.2376344086019</v>
      </c>
    </row>
    <row r="122" spans="1:12" s="40" customFormat="1">
      <c r="A122" s="39"/>
      <c r="B122" s="39" t="s">
        <v>144</v>
      </c>
      <c r="C122" s="18"/>
      <c r="D122" s="18"/>
      <c r="E122" s="18">
        <v>445176</v>
      </c>
      <c r="F122" s="18">
        <v>577816</v>
      </c>
      <c r="G122" s="31">
        <f>SUM(C122:F122)</f>
        <v>1022992</v>
      </c>
      <c r="H122" s="31"/>
      <c r="I122" s="31"/>
      <c r="J122" s="31">
        <v>688.10806451612905</v>
      </c>
      <c r="K122" s="31">
        <v>893.129569892473</v>
      </c>
      <c r="L122" s="31">
        <f>SUM(H122:K122)</f>
        <v>1581.2376344086019</v>
      </c>
    </row>
    <row r="123" spans="1:12" s="40" customFormat="1">
      <c r="A123" s="24">
        <v>39</v>
      </c>
      <c r="B123" s="25" t="s">
        <v>74</v>
      </c>
      <c r="C123" s="26">
        <v>0</v>
      </c>
      <c r="D123" s="26">
        <v>125030</v>
      </c>
      <c r="E123" s="26">
        <v>1166510</v>
      </c>
      <c r="F123" s="26">
        <v>343567</v>
      </c>
      <c r="G123" s="26">
        <f t="shared" ref="G123:G133" si="18">SUM(C123:F123)</f>
        <v>1635107</v>
      </c>
      <c r="H123" s="27" t="s">
        <v>211</v>
      </c>
      <c r="I123" s="27">
        <v>193.25873655913978</v>
      </c>
      <c r="J123" s="27">
        <v>1803.073252688172</v>
      </c>
      <c r="K123" s="27">
        <v>531.05114247311826</v>
      </c>
      <c r="L123" s="27">
        <f>H123+I123+J123+K123</f>
        <v>2527.3831317204304</v>
      </c>
    </row>
    <row r="124" spans="1:12" s="40" customFormat="1">
      <c r="A124" s="39"/>
      <c r="B124" s="39" t="s">
        <v>145</v>
      </c>
      <c r="C124" s="18">
        <v>0</v>
      </c>
      <c r="D124" s="18"/>
      <c r="E124" s="18">
        <v>342837</v>
      </c>
      <c r="F124" s="18">
        <v>89327</v>
      </c>
      <c r="G124" s="31">
        <f>SUM(C124:F124)</f>
        <v>432164</v>
      </c>
      <c r="H124" s="31" t="s">
        <v>211</v>
      </c>
      <c r="I124" s="31"/>
      <c r="J124" s="31">
        <v>529.92278225806444</v>
      </c>
      <c r="K124" s="31">
        <v>138.07264784946236</v>
      </c>
      <c r="L124" s="31">
        <f t="shared" ref="L124:L130" si="19">H124+I124+J124+K124</f>
        <v>667.99543010752677</v>
      </c>
    </row>
    <row r="125" spans="1:12" s="40" customFormat="1">
      <c r="A125" s="39"/>
      <c r="B125" s="39" t="s">
        <v>146</v>
      </c>
      <c r="C125" s="18"/>
      <c r="D125" s="18"/>
      <c r="E125" s="18">
        <v>111752</v>
      </c>
      <c r="F125" s="18"/>
      <c r="G125" s="31">
        <f t="shared" si="18"/>
        <v>111752</v>
      </c>
      <c r="H125" s="31"/>
      <c r="I125" s="31"/>
      <c r="J125" s="31">
        <v>172.73494623655915</v>
      </c>
      <c r="K125" s="31"/>
      <c r="L125" s="31">
        <f t="shared" si="19"/>
        <v>172.73494623655915</v>
      </c>
    </row>
    <row r="126" spans="1:12" s="40" customFormat="1">
      <c r="A126" s="39"/>
      <c r="B126" s="39" t="s">
        <v>147</v>
      </c>
      <c r="C126" s="18"/>
      <c r="D126" s="18"/>
      <c r="E126" s="18">
        <v>16798</v>
      </c>
      <c r="F126" s="18"/>
      <c r="G126" s="31">
        <f t="shared" si="18"/>
        <v>16798</v>
      </c>
      <c r="H126" s="31"/>
      <c r="I126" s="31"/>
      <c r="J126" s="31">
        <v>25.964650537634405</v>
      </c>
      <c r="K126" s="31"/>
      <c r="L126" s="31">
        <f t="shared" si="19"/>
        <v>25.964650537634405</v>
      </c>
    </row>
    <row r="127" spans="1:12" s="40" customFormat="1">
      <c r="A127" s="39"/>
      <c r="B127" s="39" t="s">
        <v>148</v>
      </c>
      <c r="C127" s="18"/>
      <c r="D127" s="18"/>
      <c r="E127" s="18">
        <v>42228</v>
      </c>
      <c r="F127" s="18">
        <v>28207</v>
      </c>
      <c r="G127" s="31">
        <f t="shared" si="18"/>
        <v>70435</v>
      </c>
      <c r="H127" s="31"/>
      <c r="I127" s="31"/>
      <c r="J127" s="31">
        <v>65.271774193548382</v>
      </c>
      <c r="K127" s="31">
        <v>43.599529569892468</v>
      </c>
      <c r="L127" s="31">
        <f t="shared" si="19"/>
        <v>108.87130376344085</v>
      </c>
    </row>
    <row r="128" spans="1:12" s="40" customFormat="1">
      <c r="A128" s="39"/>
      <c r="B128" s="39" t="s">
        <v>149</v>
      </c>
      <c r="C128" s="18"/>
      <c r="D128" s="18"/>
      <c r="E128" s="18">
        <v>35694</v>
      </c>
      <c r="F128" s="18">
        <v>42947</v>
      </c>
      <c r="G128" s="31">
        <f t="shared" si="18"/>
        <v>78641</v>
      </c>
      <c r="H128" s="31"/>
      <c r="I128" s="31"/>
      <c r="J128" s="31">
        <v>55.172177419354838</v>
      </c>
      <c r="K128" s="31">
        <v>66.3831317204301</v>
      </c>
      <c r="L128" s="31">
        <f t="shared" si="19"/>
        <v>121.55530913978494</v>
      </c>
    </row>
    <row r="129" spans="1:12" s="40" customFormat="1">
      <c r="A129" s="39"/>
      <c r="B129" s="39" t="s">
        <v>150</v>
      </c>
      <c r="C129" s="18"/>
      <c r="D129" s="18"/>
      <c r="E129" s="18">
        <v>68941</v>
      </c>
      <c r="F129" s="18">
        <v>111487</v>
      </c>
      <c r="G129" s="31">
        <f t="shared" si="18"/>
        <v>180428</v>
      </c>
      <c r="H129" s="31"/>
      <c r="I129" s="31"/>
      <c r="J129" s="31">
        <v>106.56202956989246</v>
      </c>
      <c r="K129" s="31">
        <v>172.32533602150536</v>
      </c>
      <c r="L129" s="31">
        <f t="shared" si="19"/>
        <v>278.88736559139784</v>
      </c>
    </row>
    <row r="130" spans="1:12" s="40" customFormat="1">
      <c r="A130" s="39"/>
      <c r="B130" s="39" t="s">
        <v>151</v>
      </c>
      <c r="C130" s="18"/>
      <c r="D130" s="18"/>
      <c r="E130" s="18">
        <v>548260</v>
      </c>
      <c r="F130" s="18">
        <v>71599</v>
      </c>
      <c r="G130" s="31">
        <f t="shared" si="18"/>
        <v>619859</v>
      </c>
      <c r="H130" s="31"/>
      <c r="I130" s="31"/>
      <c r="J130" s="31">
        <v>847.44489247311822</v>
      </c>
      <c r="K130" s="31">
        <v>110.67049731182794</v>
      </c>
      <c r="L130" s="31">
        <f t="shared" si="19"/>
        <v>958.11538978494616</v>
      </c>
    </row>
    <row r="131" spans="1:12" s="40" customFormat="1">
      <c r="A131" s="24">
        <v>40</v>
      </c>
      <c r="B131" s="44" t="s">
        <v>75</v>
      </c>
      <c r="C131" s="45">
        <v>0</v>
      </c>
      <c r="D131" s="45">
        <v>0</v>
      </c>
      <c r="E131" s="45">
        <v>544391</v>
      </c>
      <c r="F131" s="45">
        <v>63132</v>
      </c>
      <c r="G131" s="26">
        <f t="shared" si="18"/>
        <v>607523</v>
      </c>
      <c r="H131" s="46" t="s">
        <v>211</v>
      </c>
      <c r="I131" s="46" t="s">
        <v>211</v>
      </c>
      <c r="J131" s="27">
        <v>841.46458333333328</v>
      </c>
      <c r="K131" s="27">
        <v>97.583064516129028</v>
      </c>
      <c r="L131" s="27">
        <f>H131+I131+J131+K131</f>
        <v>939.04764784946235</v>
      </c>
    </row>
    <row r="132" spans="1:12" s="40" customFormat="1" ht="30">
      <c r="A132" s="39"/>
      <c r="B132" s="43" t="s">
        <v>152</v>
      </c>
      <c r="C132" s="18"/>
      <c r="D132" s="18"/>
      <c r="E132" s="18">
        <v>544391</v>
      </c>
      <c r="F132" s="18">
        <v>63132</v>
      </c>
      <c r="G132" s="31">
        <f t="shared" si="18"/>
        <v>607523</v>
      </c>
      <c r="H132" s="31"/>
      <c r="I132" s="31"/>
      <c r="J132" s="31">
        <v>841.46458333333328</v>
      </c>
      <c r="K132" s="31">
        <v>97.583064516129028</v>
      </c>
      <c r="L132" s="31">
        <f>SUM(H132:K132)</f>
        <v>939.04764784946235</v>
      </c>
    </row>
    <row r="133" spans="1:12" s="40" customFormat="1">
      <c r="A133" s="24">
        <v>41</v>
      </c>
      <c r="B133" s="25" t="s">
        <v>77</v>
      </c>
      <c r="C133" s="26">
        <v>124084</v>
      </c>
      <c r="D133" s="26">
        <v>0</v>
      </c>
      <c r="E133" s="26">
        <v>4151829</v>
      </c>
      <c r="F133" s="26">
        <v>2722672</v>
      </c>
      <c r="G133" s="26">
        <f t="shared" si="18"/>
        <v>6998585</v>
      </c>
      <c r="H133" s="27">
        <v>191.79650537634407</v>
      </c>
      <c r="I133" s="27" t="s">
        <v>211</v>
      </c>
      <c r="J133" s="27">
        <v>6417.4776209677411</v>
      </c>
      <c r="K133" s="27">
        <v>4208.431182795699</v>
      </c>
      <c r="L133" s="27">
        <f>H133+I133+J133+K133</f>
        <v>10817.705309139783</v>
      </c>
    </row>
    <row r="134" spans="1:12" s="40" customFormat="1">
      <c r="A134" s="39"/>
      <c r="B134" s="39" t="s">
        <v>153</v>
      </c>
      <c r="C134" s="18">
        <v>124084</v>
      </c>
      <c r="D134" s="18">
        <v>0</v>
      </c>
      <c r="E134" s="18">
        <v>4151829</v>
      </c>
      <c r="F134" s="18">
        <v>2722672</v>
      </c>
      <c r="G134" s="31">
        <f>C134+D134+E134+F134</f>
        <v>6998585</v>
      </c>
      <c r="H134" s="31">
        <v>191.79650537634407</v>
      </c>
      <c r="I134" s="31"/>
      <c r="J134" s="31">
        <v>6417.4776209677411</v>
      </c>
      <c r="K134" s="31">
        <v>4208.431182795699</v>
      </c>
      <c r="L134" s="31">
        <f>H134+I134+J134+K134</f>
        <v>10817.705309139783</v>
      </c>
    </row>
    <row r="135" spans="1:12" s="40" customFormat="1">
      <c r="A135" s="24">
        <v>42</v>
      </c>
      <c r="B135" s="25" t="s">
        <v>79</v>
      </c>
      <c r="C135" s="26">
        <v>0</v>
      </c>
      <c r="D135" s="26">
        <v>0</v>
      </c>
      <c r="E135" s="26">
        <v>190450</v>
      </c>
      <c r="F135" s="26">
        <v>0</v>
      </c>
      <c r="G135" s="26">
        <f t="shared" ref="G135:G136" si="20">SUM(C135:F135)</f>
        <v>190450</v>
      </c>
      <c r="H135" s="27" t="s">
        <v>211</v>
      </c>
      <c r="I135" s="27" t="s">
        <v>211</v>
      </c>
      <c r="J135" s="27">
        <v>294.3783602150537</v>
      </c>
      <c r="K135" s="27" t="s">
        <v>211</v>
      </c>
      <c r="L135" s="27">
        <f>H135+I135+J135+K135</f>
        <v>294.3783602150537</v>
      </c>
    </row>
    <row r="136" spans="1:12" s="40" customFormat="1">
      <c r="A136" s="39"/>
      <c r="B136" s="39" t="s">
        <v>154</v>
      </c>
      <c r="C136" s="18"/>
      <c r="D136" s="18"/>
      <c r="E136" s="18">
        <v>190450</v>
      </c>
      <c r="F136" s="18"/>
      <c r="G136" s="31">
        <f t="shared" si="20"/>
        <v>190450</v>
      </c>
      <c r="H136" s="31"/>
      <c r="I136" s="31"/>
      <c r="J136" s="31">
        <v>294.3783602150537</v>
      </c>
      <c r="K136" s="31"/>
      <c r="L136" s="31">
        <f>H136+I136+J136+K136</f>
        <v>294.3783602150537</v>
      </c>
    </row>
    <row r="137" spans="1:12" s="40" customFormat="1">
      <c r="A137" s="24">
        <v>43</v>
      </c>
      <c r="B137" s="25" t="s">
        <v>80</v>
      </c>
      <c r="C137" s="26">
        <v>691340</v>
      </c>
      <c r="D137" s="26">
        <v>0</v>
      </c>
      <c r="E137" s="26">
        <v>8080816</v>
      </c>
      <c r="F137" s="26">
        <v>3621383</v>
      </c>
      <c r="G137" s="26">
        <f>SUM(C137:F137)</f>
        <v>12393539</v>
      </c>
      <c r="H137" s="27">
        <v>1068.6034946236559</v>
      </c>
      <c r="I137" s="27" t="s">
        <v>211</v>
      </c>
      <c r="J137" s="27">
        <v>12490.508602150538</v>
      </c>
      <c r="K137" s="27">
        <v>5597.567809139784</v>
      </c>
      <c r="L137" s="27">
        <f>H137+I137+J137+K137</f>
        <v>19156.679905913978</v>
      </c>
    </row>
    <row r="138" spans="1:12" s="40" customFormat="1">
      <c r="A138" s="39"/>
      <c r="B138" s="39" t="s">
        <v>155</v>
      </c>
      <c r="C138" s="18">
        <v>691340</v>
      </c>
      <c r="D138" s="18"/>
      <c r="E138" s="18">
        <v>3313134.5599999996</v>
      </c>
      <c r="F138" s="18">
        <v>1195056.3900000001</v>
      </c>
      <c r="G138" s="31">
        <f>SUM(C138:F138)</f>
        <v>5199530.9499999993</v>
      </c>
      <c r="H138" s="31">
        <v>1068.6034946236559</v>
      </c>
      <c r="I138" s="31"/>
      <c r="J138" s="31">
        <v>5121.1085268817196</v>
      </c>
      <c r="K138" s="31">
        <v>1847.1973770161289</v>
      </c>
      <c r="L138" s="31">
        <f>SUM(H138:K138)</f>
        <v>8036.909398521504</v>
      </c>
    </row>
    <row r="139" spans="1:12" s="40" customFormat="1">
      <c r="A139" s="39"/>
      <c r="B139" s="39" t="s">
        <v>156</v>
      </c>
      <c r="C139" s="18"/>
      <c r="D139" s="18"/>
      <c r="E139" s="18">
        <v>4767681.4399999995</v>
      </c>
      <c r="F139" s="18">
        <v>2426326.6100000003</v>
      </c>
      <c r="G139" s="31">
        <f>SUM(C139:F139)</f>
        <v>7194008.0499999998</v>
      </c>
      <c r="H139" s="31"/>
      <c r="I139" s="31"/>
      <c r="J139" s="31">
        <v>7369.4000752688162</v>
      </c>
      <c r="K139" s="31">
        <v>3750.370432123656</v>
      </c>
      <c r="L139" s="31">
        <f>SUM(H139:K139)</f>
        <v>11119.770507392472</v>
      </c>
    </row>
    <row r="140" spans="1:12" s="40" customFormat="1">
      <c r="A140" s="24">
        <v>44</v>
      </c>
      <c r="B140" s="25" t="s">
        <v>82</v>
      </c>
      <c r="C140" s="26">
        <v>0</v>
      </c>
      <c r="D140" s="26">
        <v>0</v>
      </c>
      <c r="E140" s="26">
        <v>643468</v>
      </c>
      <c r="F140" s="26">
        <v>488381</v>
      </c>
      <c r="G140" s="26">
        <f>SUM(C140:F140)</f>
        <v>1131849</v>
      </c>
      <c r="H140" s="27" t="s">
        <v>211</v>
      </c>
      <c r="I140" s="27" t="s">
        <v>211</v>
      </c>
      <c r="J140" s="27">
        <v>994.60779569892463</v>
      </c>
      <c r="K140" s="27">
        <v>754.88998655913963</v>
      </c>
      <c r="L140" s="27">
        <f>H140+I140+J140+K140</f>
        <v>1749.4977822580643</v>
      </c>
    </row>
    <row r="141" spans="1:12" s="40" customFormat="1">
      <c r="A141" s="39"/>
      <c r="B141" s="39" t="s">
        <v>157</v>
      </c>
      <c r="C141" s="18"/>
      <c r="D141" s="18"/>
      <c r="E141" s="18">
        <v>643468</v>
      </c>
      <c r="F141" s="18">
        <v>488381</v>
      </c>
      <c r="G141" s="31">
        <f>F141+E141</f>
        <v>1131849</v>
      </c>
      <c r="H141" s="31"/>
      <c r="I141" s="31"/>
      <c r="J141" s="31">
        <v>994.60779569892463</v>
      </c>
      <c r="K141" s="31">
        <v>754.88998655913963</v>
      </c>
      <c r="L141" s="31">
        <f>H141+I141+J141+K141</f>
        <v>1749.4977822580643</v>
      </c>
    </row>
    <row r="142" spans="1:12" s="40" customFormat="1">
      <c r="A142" s="24">
        <v>45</v>
      </c>
      <c r="B142" s="25" t="s">
        <v>83</v>
      </c>
      <c r="C142" s="47">
        <v>500425</v>
      </c>
      <c r="D142" s="26"/>
      <c r="E142" s="47">
        <v>2459596</v>
      </c>
      <c r="F142" s="47">
        <v>2793332</v>
      </c>
      <c r="G142" s="26">
        <f>SUM(C142:F142)</f>
        <v>5753353</v>
      </c>
      <c r="H142" s="27">
        <v>773.50638440860212</v>
      </c>
      <c r="I142" s="27" t="s">
        <v>211</v>
      </c>
      <c r="J142" s="27">
        <v>3801.7948924731181</v>
      </c>
      <c r="K142" s="27">
        <v>4317.6502688172041</v>
      </c>
      <c r="L142" s="27">
        <f>H142+I142+J142+K142</f>
        <v>8892.9515456989247</v>
      </c>
    </row>
    <row r="143" spans="1:12" s="40" customFormat="1">
      <c r="A143" s="39"/>
      <c r="B143" s="39" t="s">
        <v>158</v>
      </c>
      <c r="C143" s="18">
        <v>500425</v>
      </c>
      <c r="D143" s="18"/>
      <c r="E143" s="18">
        <v>219888</v>
      </c>
      <c r="F143" s="18">
        <v>473749</v>
      </c>
      <c r="G143" s="31">
        <f t="shared" ref="G143:G148" si="21">SUM(C143:F143)</f>
        <v>1194062</v>
      </c>
      <c r="H143" s="31">
        <v>773.50638440860212</v>
      </c>
      <c r="I143" s="31"/>
      <c r="J143" s="31">
        <v>339.88064516129032</v>
      </c>
      <c r="K143" s="31">
        <v>732.27331989247307</v>
      </c>
      <c r="L143" s="31">
        <f t="shared" ref="L143:L148" si="22">SUM(H143:K143)</f>
        <v>1845.6603494623655</v>
      </c>
    </row>
    <row r="144" spans="1:12" s="40" customFormat="1">
      <c r="A144" s="39"/>
      <c r="B144" s="39" t="s">
        <v>159</v>
      </c>
      <c r="C144" s="18"/>
      <c r="D144" s="18"/>
      <c r="E144" s="18">
        <v>1058610</v>
      </c>
      <c r="F144" s="18">
        <v>1328788</v>
      </c>
      <c r="G144" s="31">
        <f t="shared" si="21"/>
        <v>2387398</v>
      </c>
      <c r="H144" s="31"/>
      <c r="I144" s="31"/>
      <c r="J144" s="31">
        <v>1636.2923387096771</v>
      </c>
      <c r="K144" s="31">
        <v>2053.9061827956989</v>
      </c>
      <c r="L144" s="31">
        <f t="shared" si="22"/>
        <v>3690.198521505376</v>
      </c>
    </row>
    <row r="145" spans="1:12" s="40" customFormat="1">
      <c r="A145" s="39"/>
      <c r="B145" s="39" t="s">
        <v>160</v>
      </c>
      <c r="C145" s="18"/>
      <c r="D145" s="18"/>
      <c r="E145" s="18">
        <v>532503</v>
      </c>
      <c r="F145" s="18"/>
      <c r="G145" s="31">
        <f t="shared" si="21"/>
        <v>532503</v>
      </c>
      <c r="H145" s="31"/>
      <c r="I145" s="31"/>
      <c r="J145" s="31">
        <v>823.08931451612898</v>
      </c>
      <c r="K145" s="31"/>
      <c r="L145" s="31">
        <f t="shared" si="22"/>
        <v>823.08931451612898</v>
      </c>
    </row>
    <row r="146" spans="1:12" s="40" customFormat="1">
      <c r="A146" s="39"/>
      <c r="B146" s="39" t="s">
        <v>161</v>
      </c>
      <c r="C146" s="18"/>
      <c r="D146" s="18"/>
      <c r="E146" s="18">
        <v>354919</v>
      </c>
      <c r="F146" s="18">
        <v>846100</v>
      </c>
      <c r="G146" s="31">
        <f t="shared" si="21"/>
        <v>1201019</v>
      </c>
      <c r="H146" s="31"/>
      <c r="I146" s="31"/>
      <c r="J146" s="31">
        <v>548.59791666666661</v>
      </c>
      <c r="K146" s="31">
        <v>1307.8158602150536</v>
      </c>
      <c r="L146" s="31">
        <f t="shared" si="22"/>
        <v>1856.4137768817202</v>
      </c>
    </row>
    <row r="147" spans="1:12" s="40" customFormat="1">
      <c r="A147" s="39"/>
      <c r="B147" s="39" t="s">
        <v>162</v>
      </c>
      <c r="C147" s="18"/>
      <c r="D147" s="18"/>
      <c r="E147" s="18">
        <v>51160</v>
      </c>
      <c r="F147" s="18">
        <v>144695</v>
      </c>
      <c r="G147" s="31">
        <f t="shared" si="21"/>
        <v>195855</v>
      </c>
      <c r="H147" s="31"/>
      <c r="I147" s="31"/>
      <c r="J147" s="31">
        <v>79.077956989247312</v>
      </c>
      <c r="K147" s="31">
        <v>223.65490591397847</v>
      </c>
      <c r="L147" s="31">
        <f t="shared" si="22"/>
        <v>302.73286290322579</v>
      </c>
    </row>
    <row r="148" spans="1:12" s="40" customFormat="1">
      <c r="A148" s="39"/>
      <c r="B148" s="39" t="s">
        <v>163</v>
      </c>
      <c r="C148" s="18"/>
      <c r="D148" s="18"/>
      <c r="E148" s="18">
        <v>242516</v>
      </c>
      <c r="F148" s="18"/>
      <c r="G148" s="31">
        <f t="shared" si="21"/>
        <v>242516</v>
      </c>
      <c r="H148" s="31"/>
      <c r="I148" s="31"/>
      <c r="J148" s="31">
        <v>374.85672043010749</v>
      </c>
      <c r="K148" s="31"/>
      <c r="L148" s="31">
        <f t="shared" si="22"/>
        <v>374.85672043010749</v>
      </c>
    </row>
    <row r="149" spans="1:12" s="40" customFormat="1">
      <c r="A149" s="24">
        <v>46</v>
      </c>
      <c r="B149" s="25" t="s">
        <v>85</v>
      </c>
      <c r="C149" s="26">
        <v>870621</v>
      </c>
      <c r="D149" s="26">
        <v>128579</v>
      </c>
      <c r="E149" s="47">
        <v>3887804</v>
      </c>
      <c r="F149" s="26">
        <v>1080861</v>
      </c>
      <c r="G149" s="26">
        <f>SUM(C149:F149)</f>
        <v>5967865</v>
      </c>
      <c r="H149" s="27">
        <v>1345.717943548387</v>
      </c>
      <c r="I149" s="27">
        <v>198.74442204301073</v>
      </c>
      <c r="J149" s="27">
        <v>6009.3744623655912</v>
      </c>
      <c r="K149" s="27">
        <v>1670.6856854838709</v>
      </c>
      <c r="L149" s="27">
        <f>H149+I149+J149+K149</f>
        <v>9224.5225134408593</v>
      </c>
    </row>
    <row r="150" spans="1:12" s="40" customFormat="1">
      <c r="A150" s="39"/>
      <c r="B150" s="39" t="s">
        <v>164</v>
      </c>
      <c r="C150" s="18">
        <v>870621</v>
      </c>
      <c r="D150" s="18">
        <v>128579</v>
      </c>
      <c r="E150" s="18">
        <v>2164789</v>
      </c>
      <c r="F150" s="18">
        <v>786148</v>
      </c>
      <c r="G150" s="31">
        <f>C150+D150+E150+F150</f>
        <v>3950137</v>
      </c>
      <c r="H150" s="31">
        <v>1345.717943548387</v>
      </c>
      <c r="I150" s="31">
        <v>198.74442204301073</v>
      </c>
      <c r="J150" s="31">
        <v>3346.112029569892</v>
      </c>
      <c r="K150" s="31">
        <v>1215.1481182795699</v>
      </c>
      <c r="L150" s="31">
        <f>H150+I150+J150+K150</f>
        <v>6105.7225134408591</v>
      </c>
    </row>
    <row r="151" spans="1:12" s="40" customFormat="1">
      <c r="A151" s="39"/>
      <c r="B151" s="39" t="s">
        <v>165</v>
      </c>
      <c r="C151" s="18"/>
      <c r="D151" s="18"/>
      <c r="E151" s="18">
        <v>1680283</v>
      </c>
      <c r="F151" s="18">
        <v>282558</v>
      </c>
      <c r="G151" s="31">
        <f>C151+D151+E151+F151</f>
        <v>1962841</v>
      </c>
      <c r="H151" s="31"/>
      <c r="I151" s="31"/>
      <c r="J151" s="31">
        <v>2597.2116263440857</v>
      </c>
      <c r="K151" s="31">
        <v>436.74959677419355</v>
      </c>
      <c r="L151" s="31">
        <f>H151+I151+J151+K151</f>
        <v>3033.9612231182791</v>
      </c>
    </row>
    <row r="152" spans="1:12" s="40" customFormat="1">
      <c r="A152" s="39"/>
      <c r="B152" s="39" t="s">
        <v>166</v>
      </c>
      <c r="C152" s="18"/>
      <c r="D152" s="18"/>
      <c r="E152" s="18">
        <v>42732</v>
      </c>
      <c r="F152" s="18">
        <v>12155</v>
      </c>
      <c r="G152" s="31">
        <f>C152+D152+E152+F152</f>
        <v>54887</v>
      </c>
      <c r="H152" s="31"/>
      <c r="I152" s="31"/>
      <c r="J152" s="31">
        <v>66.0508064516129</v>
      </c>
      <c r="K152" s="31">
        <v>18.787970430107524</v>
      </c>
      <c r="L152" s="31">
        <f>H152+I152+J152+K152</f>
        <v>84.83877688172042</v>
      </c>
    </row>
    <row r="153" spans="1:12" s="40" customFormat="1">
      <c r="A153" s="24">
        <v>47</v>
      </c>
      <c r="B153" s="25" t="s">
        <v>86</v>
      </c>
      <c r="C153" s="26">
        <v>269119</v>
      </c>
      <c r="D153" s="26">
        <v>11163</v>
      </c>
      <c r="E153" s="48">
        <v>3761565</v>
      </c>
      <c r="F153" s="46">
        <v>3413376</v>
      </c>
      <c r="G153" s="26">
        <f>SUM(C153:F153)</f>
        <v>7455223</v>
      </c>
      <c r="H153" s="27">
        <v>415.97694892473118</v>
      </c>
      <c r="I153" s="27">
        <v>17.254637096774193</v>
      </c>
      <c r="J153" s="27">
        <v>5814.2469758064517</v>
      </c>
      <c r="K153" s="27">
        <v>5276.0516129032258</v>
      </c>
      <c r="L153" s="27">
        <f>H153+I153+J153+K153</f>
        <v>11523.530174731182</v>
      </c>
    </row>
    <row r="154" spans="1:12" s="40" customFormat="1">
      <c r="A154" s="39"/>
      <c r="B154" s="39" t="s">
        <v>167</v>
      </c>
      <c r="C154" s="18">
        <v>269119</v>
      </c>
      <c r="D154" s="18">
        <v>11163</v>
      </c>
      <c r="E154" s="18">
        <v>3761565</v>
      </c>
      <c r="F154" s="18">
        <v>3413376</v>
      </c>
      <c r="G154" s="18">
        <f>G153</f>
        <v>7455223</v>
      </c>
      <c r="H154" s="31"/>
      <c r="I154" s="31">
        <v>17.254637096774193</v>
      </c>
      <c r="J154" s="31">
        <v>5814.2469758064517</v>
      </c>
      <c r="K154" s="31">
        <v>5276.0516129032258</v>
      </c>
      <c r="L154" s="31">
        <f t="shared" ref="L154:L165" si="23">H154+I154+J154+K154</f>
        <v>11107.553225806452</v>
      </c>
    </row>
    <row r="155" spans="1:12" s="40" customFormat="1">
      <c r="A155" s="24">
        <v>48</v>
      </c>
      <c r="B155" s="25" t="s">
        <v>88</v>
      </c>
      <c r="C155" s="26">
        <v>13539</v>
      </c>
      <c r="D155" s="26">
        <v>0</v>
      </c>
      <c r="E155" s="47">
        <v>1261407</v>
      </c>
      <c r="F155" s="26">
        <v>711603</v>
      </c>
      <c r="G155" s="26">
        <f t="shared" ref="G155:G166" si="24">SUM(C155:F155)</f>
        <v>1986549</v>
      </c>
      <c r="H155" s="27">
        <v>20.927217741935483</v>
      </c>
      <c r="I155" s="27" t="s">
        <v>211</v>
      </c>
      <c r="J155" s="27">
        <v>1949.7554435483869</v>
      </c>
      <c r="K155" s="27">
        <v>1099.9239919354839</v>
      </c>
      <c r="L155" s="27">
        <f t="shared" si="23"/>
        <v>3070.6066532258064</v>
      </c>
    </row>
    <row r="156" spans="1:12" s="40" customFormat="1">
      <c r="A156" s="39"/>
      <c r="B156" s="39" t="s">
        <v>168</v>
      </c>
      <c r="C156" s="18">
        <v>13539</v>
      </c>
      <c r="D156" s="18"/>
      <c r="E156" s="18">
        <v>1261407</v>
      </c>
      <c r="F156" s="18">
        <v>711603</v>
      </c>
      <c r="G156" s="31">
        <f t="shared" si="24"/>
        <v>1986549</v>
      </c>
      <c r="H156" s="31">
        <v>20.927217741935483</v>
      </c>
      <c r="I156" s="31"/>
      <c r="J156" s="31">
        <v>1949.7554435483869</v>
      </c>
      <c r="K156" s="31">
        <v>1099.9239919354839</v>
      </c>
      <c r="L156" s="31">
        <f t="shared" si="23"/>
        <v>3070.6066532258064</v>
      </c>
    </row>
    <row r="157" spans="1:12" s="40" customFormat="1">
      <c r="A157" s="24">
        <v>49</v>
      </c>
      <c r="B157" s="25" t="s">
        <v>90</v>
      </c>
      <c r="C157" s="26">
        <v>59731</v>
      </c>
      <c r="D157" s="26">
        <v>0</v>
      </c>
      <c r="E157" s="26">
        <v>2836504</v>
      </c>
      <c r="F157" s="26">
        <v>977666</v>
      </c>
      <c r="G157" s="26">
        <f t="shared" si="24"/>
        <v>3873901</v>
      </c>
      <c r="H157" s="27">
        <v>92.326142473118267</v>
      </c>
      <c r="I157" s="27" t="s">
        <v>211</v>
      </c>
      <c r="J157" s="27">
        <v>4384.3811827956988</v>
      </c>
      <c r="K157" s="27">
        <v>1511.1772849462363</v>
      </c>
      <c r="L157" s="27">
        <f t="shared" si="23"/>
        <v>5987.8846102150528</v>
      </c>
    </row>
    <row r="158" spans="1:12" s="40" customFormat="1">
      <c r="A158" s="39"/>
      <c r="B158" s="39" t="s">
        <v>169</v>
      </c>
      <c r="C158" s="18">
        <v>59731</v>
      </c>
      <c r="D158" s="18"/>
      <c r="E158" s="18">
        <v>184372.76</v>
      </c>
      <c r="F158" s="18">
        <v>116342.254</v>
      </c>
      <c r="G158" s="31">
        <f t="shared" si="24"/>
        <v>360446.01400000002</v>
      </c>
      <c r="H158" s="31">
        <v>92.326142473118267</v>
      </c>
      <c r="I158" s="31"/>
      <c r="J158" s="31">
        <v>284.98477688172039</v>
      </c>
      <c r="K158" s="31">
        <v>179.83009690860214</v>
      </c>
      <c r="L158" s="31">
        <f t="shared" si="23"/>
        <v>557.14101626344086</v>
      </c>
    </row>
    <row r="159" spans="1:12" s="40" customFormat="1">
      <c r="A159" s="39"/>
      <c r="B159" s="39" t="s">
        <v>170</v>
      </c>
      <c r="C159" s="18"/>
      <c r="D159" s="18"/>
      <c r="E159" s="18">
        <v>73749.103999999992</v>
      </c>
      <c r="F159" s="18"/>
      <c r="G159" s="31">
        <f t="shared" si="24"/>
        <v>73749.103999999992</v>
      </c>
      <c r="H159" s="31"/>
      <c r="I159" s="31"/>
      <c r="J159" s="31">
        <v>113.99391075268815</v>
      </c>
      <c r="K159" s="31"/>
      <c r="L159" s="31">
        <f t="shared" si="23"/>
        <v>113.99391075268815</v>
      </c>
    </row>
    <row r="160" spans="1:12" s="40" customFormat="1">
      <c r="A160" s="39"/>
      <c r="B160" s="39" t="s">
        <v>171</v>
      </c>
      <c r="C160" s="18"/>
      <c r="D160" s="18"/>
      <c r="E160" s="18">
        <v>226920.32000000001</v>
      </c>
      <c r="F160" s="18">
        <v>41061.972000000002</v>
      </c>
      <c r="G160" s="31">
        <f t="shared" si="24"/>
        <v>267982.29200000002</v>
      </c>
      <c r="H160" s="31"/>
      <c r="I160" s="31"/>
      <c r="J160" s="31">
        <v>350.75049462365587</v>
      </c>
      <c r="K160" s="31">
        <v>63.469445967741933</v>
      </c>
      <c r="L160" s="31">
        <f t="shared" si="23"/>
        <v>414.2199405913978</v>
      </c>
    </row>
    <row r="161" spans="1:12" s="40" customFormat="1">
      <c r="A161" s="39"/>
      <c r="B161" s="39" t="s">
        <v>172</v>
      </c>
      <c r="C161" s="18"/>
      <c r="D161" s="18"/>
      <c r="E161" s="18">
        <v>953065.34400000004</v>
      </c>
      <c r="F161" s="18">
        <v>216064.18600000002</v>
      </c>
      <c r="G161" s="31">
        <f t="shared" si="24"/>
        <v>1169129.53</v>
      </c>
      <c r="H161" s="31"/>
      <c r="I161" s="31"/>
      <c r="J161" s="31">
        <v>1473.1520774193548</v>
      </c>
      <c r="K161" s="31">
        <v>333.97017997311826</v>
      </c>
      <c r="L161" s="31">
        <f t="shared" si="23"/>
        <v>1807.1222573924731</v>
      </c>
    </row>
    <row r="162" spans="1:12" s="40" customFormat="1">
      <c r="A162" s="39"/>
      <c r="B162" s="39" t="s">
        <v>173</v>
      </c>
      <c r="C162" s="18"/>
      <c r="D162" s="18"/>
      <c r="E162" s="18">
        <v>998449.40800000064</v>
      </c>
      <c r="F162" s="18">
        <v>396932.39600000012</v>
      </c>
      <c r="G162" s="31">
        <f t="shared" si="24"/>
        <v>1395381.8040000007</v>
      </c>
      <c r="H162" s="31"/>
      <c r="I162" s="31"/>
      <c r="J162" s="31">
        <v>1543.302176344087</v>
      </c>
      <c r="K162" s="31">
        <v>613.53797768817219</v>
      </c>
      <c r="L162" s="31">
        <f t="shared" si="23"/>
        <v>2156.8401540322593</v>
      </c>
    </row>
    <row r="163" spans="1:12" s="40" customFormat="1">
      <c r="A163" s="39"/>
      <c r="B163" s="39" t="s">
        <v>174</v>
      </c>
      <c r="C163" s="18"/>
      <c r="D163" s="18"/>
      <c r="E163" s="18">
        <v>158844.22400000002</v>
      </c>
      <c r="F163" s="18">
        <v>73324.95</v>
      </c>
      <c r="G163" s="31">
        <f t="shared" si="24"/>
        <v>232169.174</v>
      </c>
      <c r="H163" s="31"/>
      <c r="I163" s="31"/>
      <c r="J163" s="31">
        <v>245.52534623655916</v>
      </c>
      <c r="K163" s="31">
        <v>113.33829637096773</v>
      </c>
      <c r="L163" s="31">
        <f t="shared" si="23"/>
        <v>358.86364260752691</v>
      </c>
    </row>
    <row r="164" spans="1:12" s="40" customFormat="1">
      <c r="A164" s="39"/>
      <c r="B164" s="39" t="s">
        <v>175</v>
      </c>
      <c r="C164" s="18"/>
      <c r="D164" s="18"/>
      <c r="E164" s="18">
        <v>144661.704</v>
      </c>
      <c r="F164" s="18">
        <v>47905.634000000005</v>
      </c>
      <c r="G164" s="31">
        <f t="shared" si="24"/>
        <v>192567.33799999999</v>
      </c>
      <c r="H164" s="31"/>
      <c r="I164" s="31"/>
      <c r="J164" s="31">
        <v>223.60344032258064</v>
      </c>
      <c r="K164" s="31">
        <v>74.047686962365589</v>
      </c>
      <c r="L164" s="31">
        <f t="shared" si="23"/>
        <v>297.65112728494626</v>
      </c>
    </row>
    <row r="165" spans="1:12" s="40" customFormat="1">
      <c r="A165" s="39"/>
      <c r="B165" s="39" t="s">
        <v>176</v>
      </c>
      <c r="C165" s="18"/>
      <c r="D165" s="18"/>
      <c r="E165" s="18">
        <v>96441.136000000013</v>
      </c>
      <c r="F165" s="18">
        <v>86034.607999999993</v>
      </c>
      <c r="G165" s="31">
        <f t="shared" si="24"/>
        <v>182475.74400000001</v>
      </c>
      <c r="H165" s="31"/>
      <c r="I165" s="31"/>
      <c r="J165" s="31">
        <v>149.06896021505378</v>
      </c>
      <c r="K165" s="31">
        <v>132.98360107526878</v>
      </c>
      <c r="L165" s="31">
        <f t="shared" si="23"/>
        <v>282.05256129032256</v>
      </c>
    </row>
    <row r="166" spans="1:12" s="40" customFormat="1">
      <c r="A166" s="24">
        <v>50</v>
      </c>
      <c r="B166" s="25" t="s">
        <v>92</v>
      </c>
      <c r="C166" s="26">
        <v>267663</v>
      </c>
      <c r="D166" s="26">
        <v>0</v>
      </c>
      <c r="E166" s="47">
        <v>1348255</v>
      </c>
      <c r="F166" s="26">
        <v>554742</v>
      </c>
      <c r="G166" s="26">
        <f t="shared" si="24"/>
        <v>2170660</v>
      </c>
      <c r="H166" s="27">
        <v>413.72641129032252</v>
      </c>
      <c r="I166" s="27" t="s">
        <v>211</v>
      </c>
      <c r="J166" s="27">
        <v>2083.9963037634407</v>
      </c>
      <c r="K166" s="27">
        <v>857.46411290322578</v>
      </c>
      <c r="L166" s="27">
        <f>H166+I166+J166+K166</f>
        <v>3355.186827956989</v>
      </c>
    </row>
    <row r="167" spans="1:12" s="40" customFormat="1">
      <c r="A167" s="39"/>
      <c r="B167" s="39" t="s">
        <v>177</v>
      </c>
      <c r="C167" s="18">
        <v>267663</v>
      </c>
      <c r="D167" s="18">
        <v>0</v>
      </c>
      <c r="E167" s="18">
        <v>1348255</v>
      </c>
      <c r="F167" s="18">
        <v>554742</v>
      </c>
      <c r="G167" s="31">
        <f>G166*100%</f>
        <v>2170660</v>
      </c>
      <c r="H167" s="31">
        <v>413.72641129032252</v>
      </c>
      <c r="I167" s="31"/>
      <c r="J167" s="31">
        <v>2083.9963037634407</v>
      </c>
      <c r="K167" s="31">
        <v>857.46411290322578</v>
      </c>
      <c r="L167" s="31">
        <f>SUM(H167:K167)</f>
        <v>3355.186827956989</v>
      </c>
    </row>
    <row r="168" spans="1:12" s="40" customFormat="1">
      <c r="A168" s="24">
        <v>51</v>
      </c>
      <c r="B168" s="25" t="s">
        <v>94</v>
      </c>
      <c r="C168" s="26">
        <v>12131</v>
      </c>
      <c r="D168" s="26">
        <v>18668</v>
      </c>
      <c r="E168" s="47">
        <v>2047224</v>
      </c>
      <c r="F168" s="26">
        <v>1016684</v>
      </c>
      <c r="G168" s="26">
        <f>SUM(C168:F168)</f>
        <v>3094707</v>
      </c>
      <c r="H168" s="27">
        <v>18.750873655913978</v>
      </c>
      <c r="I168" s="27">
        <v>28.855107526881717</v>
      </c>
      <c r="J168" s="27">
        <v>3164.3919354838704</v>
      </c>
      <c r="K168" s="27">
        <v>1571.4873655913977</v>
      </c>
      <c r="L168" s="27">
        <f t="shared" ref="L168:L206" si="25">SUM(H168:K168)</f>
        <v>4783.4852822580642</v>
      </c>
    </row>
    <row r="169" spans="1:12" s="40" customFormat="1">
      <c r="A169" s="39"/>
      <c r="B169" s="39" t="s">
        <v>178</v>
      </c>
      <c r="C169" s="18"/>
      <c r="D169" s="18">
        <v>18668</v>
      </c>
      <c r="E169" s="18">
        <v>2047224</v>
      </c>
      <c r="F169" s="18">
        <v>1016684</v>
      </c>
      <c r="G169" s="31">
        <f>G168*100%</f>
        <v>3094707</v>
      </c>
      <c r="H169" s="31"/>
      <c r="I169" s="31">
        <v>28.855107526881717</v>
      </c>
      <c r="J169" s="31">
        <v>3164.3919354838704</v>
      </c>
      <c r="K169" s="31">
        <v>1571.4873655913977</v>
      </c>
      <c r="L169" s="31">
        <f t="shared" si="25"/>
        <v>4764.7344086021494</v>
      </c>
    </row>
    <row r="170" spans="1:12" s="40" customFormat="1">
      <c r="A170" s="24">
        <v>52</v>
      </c>
      <c r="B170" s="25" t="s">
        <v>96</v>
      </c>
      <c r="C170" s="26">
        <v>0</v>
      </c>
      <c r="D170" s="26">
        <v>0</v>
      </c>
      <c r="E170" s="47">
        <v>122790</v>
      </c>
      <c r="F170" s="26">
        <v>201957</v>
      </c>
      <c r="G170" s="26">
        <f>SUM(C170:F170)</f>
        <v>324747</v>
      </c>
      <c r="H170" s="27" t="s">
        <v>211</v>
      </c>
      <c r="I170" s="27" t="s">
        <v>211</v>
      </c>
      <c r="J170" s="27">
        <v>189.79637096774192</v>
      </c>
      <c r="K170" s="27">
        <v>312.16471774193548</v>
      </c>
      <c r="L170" s="27">
        <f t="shared" si="25"/>
        <v>501.96108870967737</v>
      </c>
    </row>
    <row r="171" spans="1:12" s="40" customFormat="1">
      <c r="A171" s="39"/>
      <c r="B171" s="39" t="s">
        <v>179</v>
      </c>
      <c r="C171" s="18"/>
      <c r="D171" s="18"/>
      <c r="E171" s="18">
        <v>122790</v>
      </c>
      <c r="F171" s="18">
        <v>201957</v>
      </c>
      <c r="G171" s="31">
        <f>G170</f>
        <v>324747</v>
      </c>
      <c r="H171" s="31"/>
      <c r="I171" s="31"/>
      <c r="J171" s="31">
        <v>189.79637096774192</v>
      </c>
      <c r="K171" s="31">
        <v>312.16471774193548</v>
      </c>
      <c r="L171" s="31">
        <f t="shared" si="25"/>
        <v>501.96108870967737</v>
      </c>
    </row>
    <row r="172" spans="1:12" s="40" customFormat="1">
      <c r="A172" s="24">
        <v>53</v>
      </c>
      <c r="B172" s="25" t="s">
        <v>98</v>
      </c>
      <c r="C172" s="26">
        <v>40567</v>
      </c>
      <c r="D172" s="26">
        <v>0</v>
      </c>
      <c r="E172" s="47">
        <v>5068287</v>
      </c>
      <c r="F172" s="26">
        <v>761431</v>
      </c>
      <c r="G172" s="26">
        <f>SUM(C172:F172)</f>
        <v>5870285</v>
      </c>
      <c r="H172" s="27">
        <v>62.704368279569884</v>
      </c>
      <c r="I172" s="27" t="s">
        <v>211</v>
      </c>
      <c r="J172" s="27">
        <v>7834.045766129032</v>
      </c>
      <c r="K172" s="27">
        <v>1176.9430779569891</v>
      </c>
      <c r="L172" s="27">
        <f t="shared" si="25"/>
        <v>9073.6932123655915</v>
      </c>
    </row>
    <row r="173" spans="1:12" s="40" customFormat="1">
      <c r="A173" s="39"/>
      <c r="B173" s="39" t="s">
        <v>180</v>
      </c>
      <c r="C173" s="18">
        <v>40567</v>
      </c>
      <c r="D173" s="18">
        <v>0</v>
      </c>
      <c r="E173" s="18">
        <v>5068287</v>
      </c>
      <c r="F173" s="18">
        <v>761431</v>
      </c>
      <c r="G173" s="31">
        <f>G172*100%</f>
        <v>5870285</v>
      </c>
      <c r="H173" s="31">
        <v>62.704368279569884</v>
      </c>
      <c r="I173" s="31"/>
      <c r="J173" s="31">
        <v>7834.045766129032</v>
      </c>
      <c r="K173" s="31">
        <v>1176.9430779569891</v>
      </c>
      <c r="L173" s="31">
        <f t="shared" si="25"/>
        <v>9073.6932123655915</v>
      </c>
    </row>
    <row r="174" spans="1:12" s="40" customFormat="1">
      <c r="A174" s="24">
        <v>54</v>
      </c>
      <c r="B174" s="25" t="s">
        <v>99</v>
      </c>
      <c r="C174" s="26">
        <v>718270</v>
      </c>
      <c r="D174" s="26">
        <v>0</v>
      </c>
      <c r="E174" s="26">
        <v>1214624</v>
      </c>
      <c r="F174" s="26">
        <v>2065683</v>
      </c>
      <c r="G174" s="26">
        <f t="shared" ref="G174:G202" si="26">SUM(C174:F174)</f>
        <v>3998577</v>
      </c>
      <c r="H174" s="27">
        <v>1110.2291666666665</v>
      </c>
      <c r="I174" s="27" t="s">
        <v>211</v>
      </c>
      <c r="J174" s="27">
        <v>1877.443010752688</v>
      </c>
      <c r="K174" s="27">
        <v>3192.9239919354836</v>
      </c>
      <c r="L174" s="27">
        <f t="shared" si="25"/>
        <v>6180.5961693548379</v>
      </c>
    </row>
    <row r="175" spans="1:12" s="40" customFormat="1">
      <c r="A175" s="39"/>
      <c r="B175" s="39" t="s">
        <v>181</v>
      </c>
      <c r="C175" s="18">
        <v>718270</v>
      </c>
      <c r="D175" s="18"/>
      <c r="E175" s="18">
        <v>1021134</v>
      </c>
      <c r="F175" s="18">
        <v>1829311</v>
      </c>
      <c r="G175" s="31">
        <f>SUM(C175:F175)</f>
        <v>3568715</v>
      </c>
      <c r="H175" s="31">
        <v>1110.2291666666665</v>
      </c>
      <c r="I175" s="31"/>
      <c r="J175" s="31">
        <v>1578.3657258064516</v>
      </c>
      <c r="K175" s="31">
        <v>2827.5640456989245</v>
      </c>
      <c r="L175" s="31">
        <f t="shared" si="25"/>
        <v>5516.1589381720423</v>
      </c>
    </row>
    <row r="176" spans="1:12" s="40" customFormat="1">
      <c r="A176" s="39"/>
      <c r="B176" s="39" t="s">
        <v>182</v>
      </c>
      <c r="C176" s="18"/>
      <c r="D176" s="18"/>
      <c r="E176" s="18">
        <v>193490</v>
      </c>
      <c r="F176" s="18">
        <v>186544</v>
      </c>
      <c r="G176" s="31">
        <f t="shared" si="26"/>
        <v>380034</v>
      </c>
      <c r="H176" s="31"/>
      <c r="I176" s="31"/>
      <c r="J176" s="31">
        <v>299.07728494623655</v>
      </c>
      <c r="K176" s="31">
        <v>288.34086021505374</v>
      </c>
      <c r="L176" s="31">
        <f t="shared" si="25"/>
        <v>587.41814516129034</v>
      </c>
    </row>
    <row r="177" spans="1:12" s="40" customFormat="1">
      <c r="A177" s="39"/>
      <c r="B177" s="39" t="s">
        <v>183</v>
      </c>
      <c r="C177" s="18"/>
      <c r="D177" s="18"/>
      <c r="E177" s="18"/>
      <c r="F177" s="18">
        <v>49828</v>
      </c>
      <c r="G177" s="31">
        <f t="shared" si="26"/>
        <v>49828</v>
      </c>
      <c r="H177" s="31"/>
      <c r="I177" s="31"/>
      <c r="J177" s="31"/>
      <c r="K177" s="31">
        <v>77.019086021505359</v>
      </c>
      <c r="L177" s="31">
        <f t="shared" si="25"/>
        <v>77.019086021505359</v>
      </c>
    </row>
    <row r="178" spans="1:12" s="40" customFormat="1">
      <c r="A178" s="24">
        <v>55</v>
      </c>
      <c r="B178" s="25" t="s">
        <v>101</v>
      </c>
      <c r="C178" s="26">
        <v>625776</v>
      </c>
      <c r="D178" s="26"/>
      <c r="E178" s="26">
        <v>1699470</v>
      </c>
      <c r="F178" s="26">
        <v>1372549</v>
      </c>
      <c r="G178" s="26">
        <f t="shared" si="26"/>
        <v>3697795</v>
      </c>
      <c r="H178" s="27">
        <v>967.26129032258063</v>
      </c>
      <c r="I178" s="27" t="s">
        <v>211</v>
      </c>
      <c r="J178" s="27">
        <v>2626.8689516129029</v>
      </c>
      <c r="K178" s="27">
        <v>2121.5475134408603</v>
      </c>
      <c r="L178" s="27">
        <f t="shared" si="25"/>
        <v>5715.6777553763441</v>
      </c>
    </row>
    <row r="179" spans="1:12" s="40" customFormat="1">
      <c r="A179" s="39"/>
      <c r="B179" s="39" t="s">
        <v>184</v>
      </c>
      <c r="C179" s="18">
        <v>625776</v>
      </c>
      <c r="D179" s="18"/>
      <c r="E179" s="18">
        <v>1699470</v>
      </c>
      <c r="F179" s="18">
        <v>1372549</v>
      </c>
      <c r="G179" s="31">
        <f t="shared" si="26"/>
        <v>3697795</v>
      </c>
      <c r="H179" s="31">
        <v>967.26129032258063</v>
      </c>
      <c r="I179" s="31"/>
      <c r="J179" s="31">
        <v>2626.8689516129029</v>
      </c>
      <c r="K179" s="31">
        <v>2121.5475134408603</v>
      </c>
      <c r="L179" s="31">
        <f t="shared" si="25"/>
        <v>5715.6777553763441</v>
      </c>
    </row>
    <row r="180" spans="1:12" s="40" customFormat="1">
      <c r="A180" s="24">
        <v>56</v>
      </c>
      <c r="B180" s="25" t="s">
        <v>102</v>
      </c>
      <c r="C180" s="26">
        <v>133678</v>
      </c>
      <c r="D180" s="26">
        <v>0</v>
      </c>
      <c r="E180" s="26">
        <v>1680502</v>
      </c>
      <c r="F180" s="26">
        <v>876213</v>
      </c>
      <c r="G180" s="26">
        <f t="shared" si="26"/>
        <v>2690393</v>
      </c>
      <c r="H180" s="27">
        <v>206.62594086021505</v>
      </c>
      <c r="I180" s="27" t="s">
        <v>211</v>
      </c>
      <c r="J180" s="27">
        <v>2597.5501344086019</v>
      </c>
      <c r="K180" s="27">
        <v>1354.3614919354836</v>
      </c>
      <c r="L180" s="27">
        <f t="shared" si="25"/>
        <v>4158.537567204301</v>
      </c>
    </row>
    <row r="181" spans="1:12" s="40" customFormat="1">
      <c r="A181" s="39"/>
      <c r="B181" s="39" t="s">
        <v>185</v>
      </c>
      <c r="C181" s="18"/>
      <c r="D181" s="18"/>
      <c r="E181" s="18">
        <v>290926</v>
      </c>
      <c r="F181" s="18">
        <v>190975</v>
      </c>
      <c r="G181" s="31">
        <f t="shared" si="26"/>
        <v>481901</v>
      </c>
      <c r="H181" s="31"/>
      <c r="I181" s="31"/>
      <c r="J181" s="31">
        <v>449.68400537634403</v>
      </c>
      <c r="K181" s="31">
        <v>295.1898521505376</v>
      </c>
      <c r="L181" s="31">
        <f t="shared" si="25"/>
        <v>744.87385752688169</v>
      </c>
    </row>
    <row r="182" spans="1:12" s="40" customFormat="1">
      <c r="A182" s="39"/>
      <c r="B182" s="39" t="s">
        <v>186</v>
      </c>
      <c r="C182" s="18"/>
      <c r="D182" s="18"/>
      <c r="E182" s="18">
        <v>97692</v>
      </c>
      <c r="F182" s="18">
        <v>124173</v>
      </c>
      <c r="G182" s="31">
        <f t="shared" si="26"/>
        <v>221865</v>
      </c>
      <c r="H182" s="31"/>
      <c r="I182" s="31"/>
      <c r="J182" s="31">
        <v>151.00241935483871</v>
      </c>
      <c r="K182" s="31">
        <v>191.93407258064516</v>
      </c>
      <c r="L182" s="31">
        <f t="shared" si="25"/>
        <v>342.9364919354839</v>
      </c>
    </row>
    <row r="183" spans="1:12" s="40" customFormat="1">
      <c r="A183" s="39"/>
      <c r="B183" s="39" t="s">
        <v>187</v>
      </c>
      <c r="C183" s="18"/>
      <c r="D183" s="18"/>
      <c r="E183" s="18">
        <v>32877</v>
      </c>
      <c r="F183" s="18">
        <v>1052</v>
      </c>
      <c r="G183" s="31">
        <f t="shared" si="26"/>
        <v>33929</v>
      </c>
      <c r="H183" s="31"/>
      <c r="I183" s="31"/>
      <c r="J183" s="31">
        <v>50.817943548387092</v>
      </c>
      <c r="K183" s="31">
        <v>1.6260752688172042</v>
      </c>
      <c r="L183" s="31">
        <f t="shared" si="25"/>
        <v>52.444018817204295</v>
      </c>
    </row>
    <row r="184" spans="1:12" s="40" customFormat="1">
      <c r="A184" s="39"/>
      <c r="B184" s="39" t="s">
        <v>188</v>
      </c>
      <c r="C184" s="18"/>
      <c r="D184" s="18"/>
      <c r="E184" s="18"/>
      <c r="F184" s="18">
        <v>7020</v>
      </c>
      <c r="G184" s="31">
        <f t="shared" si="26"/>
        <v>7020</v>
      </c>
      <c r="H184" s="31"/>
      <c r="I184" s="31"/>
      <c r="J184" s="31"/>
      <c r="K184" s="31">
        <v>10.850806451612902</v>
      </c>
      <c r="L184" s="31">
        <f t="shared" si="25"/>
        <v>10.850806451612902</v>
      </c>
    </row>
    <row r="185" spans="1:12" s="40" customFormat="1">
      <c r="A185" s="39"/>
      <c r="B185" s="39" t="s">
        <v>189</v>
      </c>
      <c r="C185" s="18"/>
      <c r="D185" s="18"/>
      <c r="E185" s="18">
        <v>341166</v>
      </c>
      <c r="F185" s="18"/>
      <c r="G185" s="31">
        <f t="shared" si="26"/>
        <v>341166</v>
      </c>
      <c r="H185" s="31"/>
      <c r="I185" s="31"/>
      <c r="J185" s="31">
        <v>527.33991935483868</v>
      </c>
      <c r="K185" s="31"/>
      <c r="L185" s="31">
        <f t="shared" si="25"/>
        <v>527.33991935483868</v>
      </c>
    </row>
    <row r="186" spans="1:12" s="40" customFormat="1">
      <c r="A186" s="39"/>
      <c r="B186" s="39" t="s">
        <v>190</v>
      </c>
      <c r="C186" s="18">
        <v>133678</v>
      </c>
      <c r="D186" s="18"/>
      <c r="E186" s="18">
        <v>89106</v>
      </c>
      <c r="F186" s="18">
        <v>15962</v>
      </c>
      <c r="G186" s="31">
        <f t="shared" si="26"/>
        <v>238746</v>
      </c>
      <c r="H186" s="31">
        <v>206.62594086021505</v>
      </c>
      <c r="I186" s="31"/>
      <c r="J186" s="31">
        <v>137.73104838709676</v>
      </c>
      <c r="K186" s="31">
        <v>24.672446236559136</v>
      </c>
      <c r="L186" s="31">
        <f t="shared" si="25"/>
        <v>369.029435483871</v>
      </c>
    </row>
    <row r="187" spans="1:12" s="40" customFormat="1">
      <c r="A187" s="39"/>
      <c r="B187" s="39" t="s">
        <v>191</v>
      </c>
      <c r="C187" s="18"/>
      <c r="D187" s="18"/>
      <c r="E187" s="18">
        <v>610846</v>
      </c>
      <c r="F187" s="18">
        <v>525991</v>
      </c>
      <c r="G187" s="31">
        <f t="shared" si="26"/>
        <v>1136837</v>
      </c>
      <c r="H187" s="31"/>
      <c r="I187" s="31"/>
      <c r="J187" s="31">
        <v>944.18400537634398</v>
      </c>
      <c r="K187" s="31">
        <v>813.02372311827958</v>
      </c>
      <c r="L187" s="31">
        <f t="shared" si="25"/>
        <v>1757.2077284946236</v>
      </c>
    </row>
    <row r="188" spans="1:12" s="40" customFormat="1">
      <c r="A188" s="39"/>
      <c r="B188" s="39" t="s">
        <v>192</v>
      </c>
      <c r="C188" s="18"/>
      <c r="D188" s="18"/>
      <c r="E188" s="18">
        <v>217889</v>
      </c>
      <c r="F188" s="18">
        <v>11040</v>
      </c>
      <c r="G188" s="31">
        <f t="shared" si="26"/>
        <v>228929</v>
      </c>
      <c r="H188" s="31"/>
      <c r="I188" s="31"/>
      <c r="J188" s="31">
        <v>336.79079301075268</v>
      </c>
      <c r="K188" s="31"/>
      <c r="L188" s="31">
        <f t="shared" si="25"/>
        <v>336.79079301075268</v>
      </c>
    </row>
    <row r="189" spans="1:12" s="40" customFormat="1">
      <c r="A189" s="19">
        <v>57</v>
      </c>
      <c r="B189" s="49" t="s">
        <v>104</v>
      </c>
      <c r="C189" s="21">
        <v>0</v>
      </c>
      <c r="D189" s="21">
        <v>61935</v>
      </c>
      <c r="E189" s="21">
        <v>3675815</v>
      </c>
      <c r="F189" s="21">
        <v>788100</v>
      </c>
      <c r="G189" s="21">
        <f t="shared" si="26"/>
        <v>4525850</v>
      </c>
      <c r="H189" s="22" t="s">
        <v>211</v>
      </c>
      <c r="I189" s="22">
        <v>95.732862903225808</v>
      </c>
      <c r="J189" s="22">
        <v>5681.7032930107516</v>
      </c>
      <c r="K189" s="22">
        <v>1218.1653225806451</v>
      </c>
      <c r="L189" s="22">
        <f t="shared" si="25"/>
        <v>6995.6014784946219</v>
      </c>
    </row>
    <row r="190" spans="1:12" s="40" customFormat="1">
      <c r="A190" s="39"/>
      <c r="B190" s="39" t="s">
        <v>193</v>
      </c>
      <c r="C190" s="18"/>
      <c r="D190" s="18"/>
      <c r="E190" s="18">
        <v>1098945</v>
      </c>
      <c r="F190" s="18">
        <v>354008</v>
      </c>
      <c r="G190" s="31">
        <f t="shared" si="26"/>
        <v>1452953</v>
      </c>
      <c r="H190" s="31"/>
      <c r="I190" s="31"/>
      <c r="J190" s="31">
        <v>1698.6381048387095</v>
      </c>
      <c r="K190" s="31">
        <v>547.1897849462365</v>
      </c>
      <c r="L190" s="31">
        <f t="shared" si="25"/>
        <v>2245.8278897849459</v>
      </c>
    </row>
    <row r="191" spans="1:12" s="40" customFormat="1">
      <c r="A191" s="39"/>
      <c r="B191" s="39" t="s">
        <v>194</v>
      </c>
      <c r="C191" s="18"/>
      <c r="D191" s="18"/>
      <c r="E191" s="18">
        <v>869249</v>
      </c>
      <c r="F191" s="18">
        <v>49924</v>
      </c>
      <c r="G191" s="31">
        <f t="shared" si="26"/>
        <v>919173</v>
      </c>
      <c r="H191" s="31"/>
      <c r="I191" s="31"/>
      <c r="J191" s="31">
        <v>1343.5972446236558</v>
      </c>
      <c r="K191" s="31">
        <v>77.167473118279574</v>
      </c>
      <c r="L191" s="31">
        <f t="shared" si="25"/>
        <v>1420.7647177419353</v>
      </c>
    </row>
    <row r="192" spans="1:12" s="40" customFormat="1">
      <c r="A192" s="39"/>
      <c r="B192" s="39" t="s">
        <v>195</v>
      </c>
      <c r="C192" s="18"/>
      <c r="D192" s="18">
        <v>61935</v>
      </c>
      <c r="E192" s="18">
        <v>509674</v>
      </c>
      <c r="F192" s="18">
        <v>160422</v>
      </c>
      <c r="G192" s="31">
        <f t="shared" si="26"/>
        <v>732031</v>
      </c>
      <c r="H192" s="31"/>
      <c r="I192" s="31">
        <v>95.732862903225808</v>
      </c>
      <c r="J192" s="31">
        <v>787.80255376344076</v>
      </c>
      <c r="K192" s="31">
        <v>247.96411290322578</v>
      </c>
      <c r="L192" s="31">
        <f t="shared" si="25"/>
        <v>1131.4995295698923</v>
      </c>
    </row>
    <row r="193" spans="1:12" s="40" customFormat="1">
      <c r="A193" s="39"/>
      <c r="B193" s="39" t="s">
        <v>196</v>
      </c>
      <c r="C193" s="18"/>
      <c r="D193" s="18"/>
      <c r="E193" s="18">
        <v>282148</v>
      </c>
      <c r="F193" s="18">
        <v>30484</v>
      </c>
      <c r="G193" s="31">
        <f t="shared" si="26"/>
        <v>312632</v>
      </c>
      <c r="H193" s="31"/>
      <c r="I193" s="31"/>
      <c r="J193" s="31">
        <v>436.11586021505377</v>
      </c>
      <c r="K193" s="31">
        <v>47.119086021505375</v>
      </c>
      <c r="L193" s="31">
        <f t="shared" si="25"/>
        <v>483.23494623655915</v>
      </c>
    </row>
    <row r="194" spans="1:12" s="40" customFormat="1">
      <c r="A194" s="39"/>
      <c r="B194" s="39" t="s">
        <v>197</v>
      </c>
      <c r="C194" s="18"/>
      <c r="D194" s="18"/>
      <c r="E194" s="18"/>
      <c r="F194" s="18">
        <v>12190</v>
      </c>
      <c r="G194" s="31">
        <f t="shared" si="26"/>
        <v>12190</v>
      </c>
      <c r="H194" s="31"/>
      <c r="I194" s="31"/>
      <c r="J194" s="31"/>
      <c r="K194" s="31">
        <v>18.842069892473116</v>
      </c>
      <c r="L194" s="31">
        <f t="shared" si="25"/>
        <v>18.842069892473116</v>
      </c>
    </row>
    <row r="195" spans="1:12" s="40" customFormat="1" ht="30">
      <c r="A195" s="39"/>
      <c r="B195" s="43" t="s">
        <v>198</v>
      </c>
      <c r="C195" s="18"/>
      <c r="D195" s="18"/>
      <c r="E195" s="18">
        <v>168771</v>
      </c>
      <c r="F195" s="18"/>
      <c r="G195" s="31">
        <f t="shared" si="26"/>
        <v>168771</v>
      </c>
      <c r="H195" s="31"/>
      <c r="I195" s="31"/>
      <c r="J195" s="31">
        <v>260.86915322580643</v>
      </c>
      <c r="K195" s="31"/>
      <c r="L195" s="31">
        <f t="shared" si="25"/>
        <v>260.86915322580643</v>
      </c>
    </row>
    <row r="196" spans="1:12" s="40" customFormat="1">
      <c r="A196" s="39"/>
      <c r="B196" s="39" t="s">
        <v>199</v>
      </c>
      <c r="C196" s="18"/>
      <c r="D196" s="18"/>
      <c r="E196" s="18">
        <v>694968</v>
      </c>
      <c r="F196" s="18">
        <v>168837</v>
      </c>
      <c r="G196" s="31">
        <f t="shared" si="26"/>
        <v>863805</v>
      </c>
      <c r="H196" s="31"/>
      <c r="I196" s="31"/>
      <c r="J196" s="31">
        <v>1074.2112903225807</v>
      </c>
      <c r="K196" s="31">
        <v>260.97116935483871</v>
      </c>
      <c r="L196" s="31">
        <f t="shared" si="25"/>
        <v>1335.1824596774195</v>
      </c>
    </row>
    <row r="197" spans="1:12" s="40" customFormat="1">
      <c r="A197" s="39"/>
      <c r="B197" s="39" t="s">
        <v>200</v>
      </c>
      <c r="C197" s="18"/>
      <c r="D197" s="18"/>
      <c r="E197" s="18">
        <v>18647</v>
      </c>
      <c r="F197" s="18"/>
      <c r="G197" s="31">
        <f t="shared" si="26"/>
        <v>18647</v>
      </c>
      <c r="H197" s="31"/>
      <c r="I197" s="31"/>
      <c r="J197" s="31">
        <v>28.822647849462363</v>
      </c>
      <c r="K197" s="31"/>
      <c r="L197" s="31">
        <f t="shared" si="25"/>
        <v>28.822647849462363</v>
      </c>
    </row>
    <row r="198" spans="1:12">
      <c r="A198" s="39"/>
      <c r="B198" s="39" t="s">
        <v>201</v>
      </c>
      <c r="C198" s="18"/>
      <c r="D198" s="18"/>
      <c r="E198" s="18">
        <v>33413</v>
      </c>
      <c r="F198" s="18">
        <v>12235</v>
      </c>
      <c r="G198" s="31">
        <f t="shared" si="26"/>
        <v>45648</v>
      </c>
      <c r="H198" s="31"/>
      <c r="I198" s="31"/>
      <c r="J198" s="31">
        <v>51.646438172043005</v>
      </c>
      <c r="K198" s="31">
        <v>18.91162634408602</v>
      </c>
      <c r="L198" s="31">
        <f t="shared" si="25"/>
        <v>70.558064516129022</v>
      </c>
    </row>
    <row r="199" spans="1:12">
      <c r="A199" s="50">
        <v>58</v>
      </c>
      <c r="B199" s="51" t="s">
        <v>105</v>
      </c>
      <c r="C199" s="52">
        <v>130887</v>
      </c>
      <c r="D199" s="52">
        <v>0</v>
      </c>
      <c r="E199" s="52">
        <v>3112302</v>
      </c>
      <c r="F199" s="52">
        <v>2134300</v>
      </c>
      <c r="G199" s="52">
        <f t="shared" si="26"/>
        <v>5377489</v>
      </c>
      <c r="H199" s="53">
        <v>202.31189516129032</v>
      </c>
      <c r="I199" s="53" t="s">
        <v>211</v>
      </c>
      <c r="J199" s="53">
        <v>4810.6818548387091</v>
      </c>
      <c r="K199" s="53">
        <v>3298.9852150537631</v>
      </c>
      <c r="L199" s="53">
        <f t="shared" si="25"/>
        <v>8311.9789650537623</v>
      </c>
    </row>
    <row r="200" spans="1:12">
      <c r="A200" s="54"/>
      <c r="B200" s="55" t="s">
        <v>202</v>
      </c>
      <c r="C200" s="56"/>
      <c r="D200" s="56">
        <v>0</v>
      </c>
      <c r="E200" s="56">
        <v>2150386</v>
      </c>
      <c r="F200" s="56">
        <v>1421565</v>
      </c>
      <c r="G200" s="56">
        <f t="shared" si="26"/>
        <v>3571951</v>
      </c>
      <c r="H200" s="57"/>
      <c r="I200" s="57" t="s">
        <v>211</v>
      </c>
      <c r="J200" s="57">
        <v>3323.8493279569889</v>
      </c>
      <c r="K200" s="57">
        <v>2197.3114919354834</v>
      </c>
      <c r="L200" s="57">
        <f t="shared" si="25"/>
        <v>5521.1608198924723</v>
      </c>
    </row>
    <row r="201" spans="1:12">
      <c r="A201" s="54"/>
      <c r="B201" s="55" t="s">
        <v>203</v>
      </c>
      <c r="C201" s="56">
        <v>130887</v>
      </c>
      <c r="D201" s="56"/>
      <c r="E201" s="56">
        <v>961916</v>
      </c>
      <c r="F201" s="56">
        <v>712735</v>
      </c>
      <c r="G201" s="56">
        <f t="shared" si="26"/>
        <v>1805538</v>
      </c>
      <c r="H201" s="57">
        <v>202.31189516129032</v>
      </c>
      <c r="I201" s="57"/>
      <c r="J201" s="57">
        <v>1486.8325268817205</v>
      </c>
      <c r="K201" s="57">
        <v>1101.6737231182794</v>
      </c>
      <c r="L201" s="57">
        <f t="shared" si="25"/>
        <v>2790.81814516129</v>
      </c>
    </row>
    <row r="202" spans="1:12">
      <c r="A202" s="58">
        <v>59</v>
      </c>
      <c r="B202" s="59" t="s">
        <v>107</v>
      </c>
      <c r="C202" s="60">
        <v>392730</v>
      </c>
      <c r="D202" s="60">
        <v>0</v>
      </c>
      <c r="E202" s="60">
        <v>669946</v>
      </c>
      <c r="F202" s="60">
        <v>681314</v>
      </c>
      <c r="G202" s="60">
        <f t="shared" si="26"/>
        <v>1743990</v>
      </c>
      <c r="H202" s="61">
        <v>607.04233870967744</v>
      </c>
      <c r="I202" s="61" t="s">
        <v>211</v>
      </c>
      <c r="J202" s="61">
        <v>1035.5348118279569</v>
      </c>
      <c r="K202" s="61">
        <v>1053.1063172043009</v>
      </c>
      <c r="L202" s="61">
        <f t="shared" si="25"/>
        <v>2695.6834677419351</v>
      </c>
    </row>
    <row r="203" spans="1:12">
      <c r="A203" s="62"/>
      <c r="B203" s="63" t="s">
        <v>204</v>
      </c>
      <c r="C203" s="64">
        <v>392730</v>
      </c>
      <c r="D203" s="64"/>
      <c r="E203" s="64">
        <v>73694.06</v>
      </c>
      <c r="F203" s="64">
        <v>81757.679999999993</v>
      </c>
      <c r="G203" s="64">
        <f>SUM(C203:F203)</f>
        <v>548181.74</v>
      </c>
      <c r="H203" s="10">
        <v>607.04233870967744</v>
      </c>
      <c r="I203" s="10"/>
      <c r="J203" s="10">
        <v>113.90882930107526</v>
      </c>
      <c r="K203" s="10">
        <v>126.37275806451611</v>
      </c>
      <c r="L203" s="10">
        <f t="shared" si="25"/>
        <v>847.32392607526879</v>
      </c>
    </row>
    <row r="204" spans="1:12">
      <c r="A204" s="65"/>
      <c r="B204" s="63" t="s">
        <v>205</v>
      </c>
      <c r="C204" s="66"/>
      <c r="D204" s="66"/>
      <c r="E204" s="66">
        <v>596251.94000000006</v>
      </c>
      <c r="F204" s="66">
        <v>599556.31999999995</v>
      </c>
      <c r="G204" s="64">
        <f>SUM(C204:F204)</f>
        <v>1195808.26</v>
      </c>
      <c r="H204" s="67"/>
      <c r="I204" s="67"/>
      <c r="J204" s="67">
        <v>921.62598252688178</v>
      </c>
      <c r="K204" s="67">
        <v>926.7335591397848</v>
      </c>
      <c r="L204" s="10">
        <f t="shared" si="25"/>
        <v>1848.3595416666667</v>
      </c>
    </row>
    <row r="205" spans="1:12">
      <c r="A205" s="68">
        <v>60</v>
      </c>
      <c r="B205" s="69" t="s">
        <v>108</v>
      </c>
      <c r="C205" s="70">
        <v>1060623</v>
      </c>
      <c r="D205" s="70">
        <v>0</v>
      </c>
      <c r="E205" s="70">
        <v>2310587</v>
      </c>
      <c r="F205" s="70">
        <v>1822415</v>
      </c>
      <c r="G205" s="70">
        <f>SUM(C205:F205)</f>
        <v>5193625</v>
      </c>
      <c r="H205" s="14">
        <v>1639.4038306451612</v>
      </c>
      <c r="I205" s="14" t="s">
        <v>211</v>
      </c>
      <c r="J205" s="14">
        <v>3571.4718413978494</v>
      </c>
      <c r="K205" s="14">
        <v>2816.9049059139784</v>
      </c>
      <c r="L205" s="14">
        <f t="shared" si="25"/>
        <v>8027.7805779569881</v>
      </c>
    </row>
    <row r="206" spans="1:12">
      <c r="A206" s="71"/>
      <c r="B206" s="72" t="s">
        <v>206</v>
      </c>
      <c r="C206" s="73">
        <v>1060623</v>
      </c>
      <c r="D206" s="73">
        <v>0</v>
      </c>
      <c r="E206" s="73">
        <v>2310587</v>
      </c>
      <c r="F206" s="73">
        <v>1822415</v>
      </c>
      <c r="G206" s="73">
        <f>SUM(C206:F206)</f>
        <v>5193625</v>
      </c>
      <c r="H206" s="35">
        <v>1639.4038306451612</v>
      </c>
      <c r="I206" s="35" t="s">
        <v>211</v>
      </c>
      <c r="J206" s="35">
        <v>3571.4718413978494</v>
      </c>
      <c r="K206" s="35">
        <v>2816.9049059139784</v>
      </c>
      <c r="L206" s="35">
        <f t="shared" si="25"/>
        <v>8027.7805779569881</v>
      </c>
    </row>
    <row r="207" spans="1:12">
      <c r="B207" s="74" t="s">
        <v>110</v>
      </c>
      <c r="C207" s="75">
        <f>C9+C11+C16+C18+C21+C26+C32+C34+C36+C44+C46+C49+C51+C53+C60+C62+C64+C66+C70+C72+C75+C78+C80+C83+C85+C92+C99+C101+C104+C106+C108+C110+C112+C114+C116+C119+C121+C123+C131+C133+C135+C137+C140+C142+C149+C153+C155+C157+C166+C168+C170+C172+C174+C178+C180+C189+C199+C202+C205</f>
        <v>19253438</v>
      </c>
      <c r="D207" s="75">
        <f>D9+D11+D16+D18+D21+D26+D32+D34+D36+D44+D46+D49+D51+D53+D60+D62+D64+D66+D70+D72+D75+D78+D80+D83+D85+D92+D99+D101+D104+D106+D108+D110+D112+D114+D116+D119+D121+D123+D131+D133+D135+D137+D140+D142+D149+D153+D155+D157+D166+D168+D170+D172+D174+D178+D180+D189+D199+D202+D205</f>
        <v>3742425</v>
      </c>
      <c r="E207" s="75">
        <f>E9+E11+E16+E18+E21+E26+E32+E34+E36+E44+E46+E49+E51+E53+E60+E62+E64+E66+E70+E72+E75+E78+E80+E83+E85+E92+E99+E101+E104+E106+E108+E110+E112+E114+E116+E119+E121+E123+E131+E133+E135+E137+E140+E142+E149+E153+E155+E157+E166+E168+E170+E172+E174+E178+E180+E189+E199+E202+E205</f>
        <v>126261193.3</v>
      </c>
      <c r="F207" s="75">
        <f>F9+F11+F16+F18+F21+F26+F32+F34+F36+F44+F46+F49+F51+F53+F60+F62+F64+F66+F70+F72+F75+F78+F80+F83+F85+F92+F99+F101+F104+F106+F108+F110+F112+F114+F116+F119+F121+F123+F131+F133+F135+F137+F140+F142+F149+F153+F155+F157+F166+F168+F170+F172+F174+F178+F180+F189+F199+F202+F205</f>
        <v>64476104.93</v>
      </c>
      <c r="G207" s="76">
        <f>C207+D207+E207+F207</f>
        <v>213733161.23000002</v>
      </c>
      <c r="H207" s="77">
        <f>H9+H11+H16+H18+H21+H26+H32+H34+H36+H44+H46+H49+H51+H53+H60+H62+H64+H66+H70+H72+H75+H78+H80+H83+H85+H92+H99+H101+H104+H106+H108+H110+H112+H114+H116+H119+H121+H123+H131+H133+H135+H137+H140+H142+H149+H153+H155+H157+H166+H168+H170+H172+H174+H178+H180+H189+H199+H202+H205</f>
        <v>29760.018413978491</v>
      </c>
      <c r="I207" s="77">
        <f>I9+I11+I16+I18+I21+I26+I32+I34+I36+I44+I46+I49+I51+I53+I60+I62+I64+I66+I70+I72+I75+I78+I80+I83+I85+I92+I99+I101+I104+I106+I108+I110+I112+I114+I116+I119+I121+I123+I131+I133+I135+I137+I140+I142+I149+I153+I155+I157+I166+I168+I170+I172+I174+I178+I180+I189+I199+I202+I205</f>
        <v>5784.6622983870957</v>
      </c>
      <c r="J207" s="77">
        <f>J9+J11+J16+J18+J21+J26+J32+J34+J36+J44+J46+J49+J51+J53+J60+J62+J64+J66+J70+J72+J75+J78+J80+J83+J85+J92+J99+J101+J104+J106+J108+J110+J112+J114+J116+J119+J121+J123+J131+J133+J135+J137+J140+J142+J149+J153+J155+J157+J166+J168+J170+J172+J174+J178+J180+J189+J199+J202+J205</f>
        <v>195161.79071908601</v>
      </c>
      <c r="K207" s="77">
        <f>K9+K11+K16+K18+K21+K26+K32+K34+K36+K44+K46+K49+K51+K53+K60+K62+K64+K66+K70+K72+K75+K78+K80+K83+K85+K92+K99+K101+K104+K106+K108+K110+K112+K114+K116+K119+K121+K123+K131+K133+K135+K137+K140+K142+K149+K153+K155+K157+K166+K168+K170+K172+K174+K178+K180+K189+K199+K202+K205</f>
        <v>99660.64606115596</v>
      </c>
      <c r="L207" s="77">
        <f>H207+I207+J207+K207</f>
        <v>330367.11749260756</v>
      </c>
    </row>
    <row r="208" spans="1:12">
      <c r="C208" s="2" t="s">
        <v>207</v>
      </c>
    </row>
    <row r="210" spans="3:6">
      <c r="C210" s="1"/>
      <c r="D210" s="1"/>
      <c r="E210" s="1"/>
      <c r="F210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="90" zoomScaleNormal="90" workbookViewId="0">
      <pane xSplit="1" ySplit="6" topLeftCell="B202" activePane="bottomRight" state="frozen"/>
      <selection pane="topRight" activeCell="I1" sqref="I1"/>
      <selection pane="bottomLeft" activeCell="A29" sqref="A29"/>
      <selection pane="bottomRight" activeCell="J215" sqref="J21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0" t="s">
        <v>10</v>
      </c>
      <c r="H6" s="80" t="s">
        <v>6</v>
      </c>
      <c r="I6" s="80" t="s">
        <v>7</v>
      </c>
      <c r="J6" s="80" t="s">
        <v>8</v>
      </c>
      <c r="K6" s="80" t="s">
        <v>9</v>
      </c>
      <c r="L6" s="80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0</v>
      </c>
      <c r="F7" s="13">
        <v>0</v>
      </c>
      <c r="G7" s="13">
        <f>SUM(C7:F7)</f>
        <v>0</v>
      </c>
      <c r="H7" s="14" t="s">
        <v>211</v>
      </c>
      <c r="I7" s="14" t="s">
        <v>211</v>
      </c>
      <c r="J7" s="14" t="s">
        <v>211</v>
      </c>
      <c r="K7" s="14" t="s">
        <v>211</v>
      </c>
      <c r="L7" s="14">
        <f>H7+I7+J7+K7</f>
        <v>0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0</v>
      </c>
      <c r="F8" s="18">
        <v>0</v>
      </c>
      <c r="G8" s="18">
        <f t="shared" ref="G8:L10" si="0">G7</f>
        <v>0</v>
      </c>
      <c r="H8" s="18" t="s">
        <v>211</v>
      </c>
      <c r="I8" s="18"/>
      <c r="J8" s="18" t="s">
        <v>211</v>
      </c>
      <c r="K8" s="18" t="s">
        <v>211</v>
      </c>
      <c r="L8" s="18">
        <f t="shared" si="0"/>
        <v>0</v>
      </c>
    </row>
    <row r="9" spans="1:13" s="15" customFormat="1">
      <c r="A9" s="11">
        <v>2</v>
      </c>
      <c r="B9" s="12" t="s">
        <v>11</v>
      </c>
      <c r="C9" s="13">
        <v>505062</v>
      </c>
      <c r="D9" s="13">
        <v>186110</v>
      </c>
      <c r="E9" s="13">
        <v>1310381</v>
      </c>
      <c r="F9" s="13">
        <v>351074</v>
      </c>
      <c r="G9" s="13">
        <f>SUM(C9:F9)</f>
        <v>2352627</v>
      </c>
      <c r="H9" s="14">
        <v>780.67379032258066</v>
      </c>
      <c r="I9" s="14">
        <v>287.67002688172039</v>
      </c>
      <c r="J9" s="14">
        <v>2025.4545026881719</v>
      </c>
      <c r="K9" s="14">
        <v>542.65470430107518</v>
      </c>
      <c r="L9" s="14">
        <f>H9+I9+J9+K9</f>
        <v>3636.4530241935481</v>
      </c>
    </row>
    <row r="10" spans="1:13" s="15" customFormat="1">
      <c r="A10" s="16"/>
      <c r="B10" s="17" t="s">
        <v>13</v>
      </c>
      <c r="C10" s="18">
        <v>505062</v>
      </c>
      <c r="D10" s="18">
        <v>186110</v>
      </c>
      <c r="E10" s="18">
        <v>1310381</v>
      </c>
      <c r="F10" s="18">
        <v>351074</v>
      </c>
      <c r="G10" s="18">
        <f t="shared" si="0"/>
        <v>2352627</v>
      </c>
      <c r="H10" s="18">
        <v>780.67379032258066</v>
      </c>
      <c r="I10" s="18"/>
      <c r="J10" s="18">
        <v>2025.4545026881719</v>
      </c>
      <c r="K10" s="18">
        <v>542.65470430107518</v>
      </c>
      <c r="L10" s="18">
        <f t="shared" si="0"/>
        <v>3636.4530241935481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100722</v>
      </c>
      <c r="F11" s="21">
        <v>70982</v>
      </c>
      <c r="G11" s="21">
        <f>SUM(C11:F11)</f>
        <v>171704</v>
      </c>
      <c r="H11" s="22" t="s">
        <v>211</v>
      </c>
      <c r="I11" s="22" t="s">
        <v>211</v>
      </c>
      <c r="J11" s="22">
        <v>155.68588709677417</v>
      </c>
      <c r="K11" s="22">
        <v>109.7168010752688</v>
      </c>
      <c r="L11" s="22">
        <f t="shared" ref="L11:L32" si="1">H11+I11+J11+K11</f>
        <v>265.40268817204299</v>
      </c>
    </row>
    <row r="12" spans="1:13" s="15" customFormat="1">
      <c r="A12" s="17"/>
      <c r="B12" s="17" t="s">
        <v>16</v>
      </c>
      <c r="C12" s="18"/>
      <c r="D12" s="18"/>
      <c r="E12" s="18">
        <v>5539.71</v>
      </c>
      <c r="F12" s="18">
        <v>35491</v>
      </c>
      <c r="G12" s="18">
        <f>E12+F12</f>
        <v>41030.71</v>
      </c>
      <c r="H12" s="18"/>
      <c r="I12" s="18"/>
      <c r="J12" s="18">
        <v>8.5627237903225808</v>
      </c>
      <c r="K12" s="18">
        <v>54.858400537634402</v>
      </c>
      <c r="L12" s="18">
        <f t="shared" si="1"/>
        <v>63.421124327956981</v>
      </c>
    </row>
    <row r="13" spans="1:13" s="15" customFormat="1">
      <c r="A13" s="17"/>
      <c r="B13" s="17" t="s">
        <v>18</v>
      </c>
      <c r="C13" s="18"/>
      <c r="D13" s="18"/>
      <c r="E13" s="18">
        <v>58418.759999999995</v>
      </c>
      <c r="F13" s="18">
        <v>34781.18</v>
      </c>
      <c r="G13" s="18">
        <f>E13+F13</f>
        <v>93199.94</v>
      </c>
      <c r="H13" s="18"/>
      <c r="I13" s="18"/>
      <c r="J13" s="18">
        <v>90.297814516129023</v>
      </c>
      <c r="K13" s="18">
        <v>53.76123252688172</v>
      </c>
      <c r="L13" s="18">
        <f t="shared" si="1"/>
        <v>144.05904704301074</v>
      </c>
    </row>
    <row r="14" spans="1:13" s="15" customFormat="1">
      <c r="A14" s="17"/>
      <c r="B14" s="17" t="s">
        <v>20</v>
      </c>
      <c r="C14" s="18"/>
      <c r="D14" s="18"/>
      <c r="E14" s="18">
        <v>11079.42</v>
      </c>
      <c r="F14" s="18">
        <v>709.82</v>
      </c>
      <c r="G14" s="18">
        <f>E14+F14</f>
        <v>11789.24</v>
      </c>
      <c r="H14" s="18"/>
      <c r="I14" s="18"/>
      <c r="J14" s="18">
        <v>17.125447580645162</v>
      </c>
      <c r="K14" s="18">
        <v>1.0971680107526882</v>
      </c>
      <c r="L14" s="18">
        <f t="shared" si="1"/>
        <v>18.222615591397851</v>
      </c>
    </row>
    <row r="15" spans="1:13" s="15" customFormat="1">
      <c r="A15" s="23"/>
      <c r="B15" s="23" t="s">
        <v>22</v>
      </c>
      <c r="C15" s="18"/>
      <c r="D15" s="18"/>
      <c r="E15" s="18">
        <v>25684.11</v>
      </c>
      <c r="F15" s="18"/>
      <c r="G15" s="18">
        <f>E15+F15</f>
        <v>25684.11</v>
      </c>
      <c r="H15" s="18"/>
      <c r="I15" s="18"/>
      <c r="J15" s="18">
        <v>39.699901209677421</v>
      </c>
      <c r="K15" s="18"/>
      <c r="L15" s="18">
        <f t="shared" si="1"/>
        <v>39.699901209677421</v>
      </c>
    </row>
    <row r="16" spans="1:13" s="15" customFormat="1">
      <c r="A16" s="24">
        <v>4</v>
      </c>
      <c r="B16" s="25" t="s">
        <v>14</v>
      </c>
      <c r="C16" s="26">
        <v>5182</v>
      </c>
      <c r="D16" s="26">
        <v>0</v>
      </c>
      <c r="E16" s="26">
        <v>977968</v>
      </c>
      <c r="F16" s="26">
        <v>1081004</v>
      </c>
      <c r="G16" s="26">
        <f>SUM(C16:F16)</f>
        <v>2064154</v>
      </c>
      <c r="H16" s="27">
        <v>8.0098118279569892</v>
      </c>
      <c r="I16" s="27" t="s">
        <v>211</v>
      </c>
      <c r="J16" s="27">
        <v>1511.6440860215052</v>
      </c>
      <c r="K16" s="27">
        <v>1670.9067204301075</v>
      </c>
      <c r="L16" s="27">
        <f t="shared" si="1"/>
        <v>3190.56061827957</v>
      </c>
    </row>
    <row r="17" spans="1:12" s="15" customFormat="1">
      <c r="A17" s="17"/>
      <c r="B17" s="17" t="s">
        <v>25</v>
      </c>
      <c r="C17" s="18"/>
      <c r="D17" s="18"/>
      <c r="E17" s="18">
        <v>977968</v>
      </c>
      <c r="F17" s="18">
        <v>1081004</v>
      </c>
      <c r="G17" s="18">
        <f>F17+E17</f>
        <v>2058972</v>
      </c>
      <c r="H17" s="18"/>
      <c r="I17" s="18"/>
      <c r="J17" s="18">
        <v>1511.6440860215052</v>
      </c>
      <c r="K17" s="18">
        <v>1670.9067204301075</v>
      </c>
      <c r="L17" s="18">
        <f t="shared" si="1"/>
        <v>3182.5508064516125</v>
      </c>
    </row>
    <row r="18" spans="1:12" s="15" customFormat="1">
      <c r="A18" s="24">
        <v>5</v>
      </c>
      <c r="B18" s="25" t="s">
        <v>15</v>
      </c>
      <c r="C18" s="26">
        <v>631717</v>
      </c>
      <c r="D18" s="26">
        <v>15690</v>
      </c>
      <c r="E18" s="26">
        <v>1857240</v>
      </c>
      <c r="F18" s="26">
        <v>498566</v>
      </c>
      <c r="G18" s="26">
        <f>SUM(C18:F18)</f>
        <v>3003213</v>
      </c>
      <c r="H18" s="27">
        <v>976.44428763440862</v>
      </c>
      <c r="I18" s="27">
        <v>24.252016129032256</v>
      </c>
      <c r="J18" s="27">
        <v>2870.733870967742</v>
      </c>
      <c r="K18" s="27">
        <v>770.63293010752682</v>
      </c>
      <c r="L18" s="27">
        <f t="shared" si="1"/>
        <v>4642.0631048387095</v>
      </c>
    </row>
    <row r="19" spans="1:12" s="15" customFormat="1">
      <c r="A19" s="17"/>
      <c r="B19" s="17" t="s">
        <v>28</v>
      </c>
      <c r="C19" s="18">
        <v>631717</v>
      </c>
      <c r="D19" s="18">
        <v>15690</v>
      </c>
      <c r="E19" s="18">
        <v>986459</v>
      </c>
      <c r="F19" s="18">
        <v>104804</v>
      </c>
      <c r="G19" s="18">
        <f>SUM(C19:F19)</f>
        <v>1738670</v>
      </c>
      <c r="H19" s="18">
        <v>976.44428763440862</v>
      </c>
      <c r="I19" s="18"/>
      <c r="J19" s="18">
        <v>1524.7686155913977</v>
      </c>
      <c r="K19" s="18">
        <v>161.99543010752689</v>
      </c>
      <c r="L19" s="18">
        <f t="shared" si="1"/>
        <v>2663.208333333333</v>
      </c>
    </row>
    <row r="20" spans="1:12" s="15" customFormat="1">
      <c r="A20" s="17"/>
      <c r="B20" s="17" t="s">
        <v>30</v>
      </c>
      <c r="C20" s="18"/>
      <c r="D20" s="18"/>
      <c r="E20" s="18">
        <v>870781</v>
      </c>
      <c r="F20" s="18">
        <v>393762</v>
      </c>
      <c r="G20" s="18">
        <f t="shared" ref="G20:G32" si="2">SUM(C20:F20)</f>
        <v>1264543</v>
      </c>
      <c r="H20" s="18"/>
      <c r="I20" s="18"/>
      <c r="J20" s="18">
        <v>1345.965255376344</v>
      </c>
      <c r="K20" s="18">
        <v>608.63749999999993</v>
      </c>
      <c r="L20" s="18">
        <f t="shared" si="1"/>
        <v>1954.6027553763438</v>
      </c>
    </row>
    <row r="21" spans="1:12" s="15" customFormat="1">
      <c r="A21" s="24">
        <v>6</v>
      </c>
      <c r="B21" s="25" t="s">
        <v>17</v>
      </c>
      <c r="C21" s="26">
        <v>275443</v>
      </c>
      <c r="D21" s="26">
        <v>118181</v>
      </c>
      <c r="E21" s="26">
        <v>4131080</v>
      </c>
      <c r="F21" s="26">
        <v>1697321</v>
      </c>
      <c r="G21" s="26">
        <f t="shared" si="2"/>
        <v>6222025</v>
      </c>
      <c r="H21" s="27">
        <v>425.75194892473121</v>
      </c>
      <c r="I21" s="27">
        <v>182.6722446236559</v>
      </c>
      <c r="J21" s="27">
        <v>6385.4059139784949</v>
      </c>
      <c r="K21" s="27">
        <v>2623.5472446236554</v>
      </c>
      <c r="L21" s="27">
        <f t="shared" si="1"/>
        <v>9617.3773521505373</v>
      </c>
    </row>
    <row r="22" spans="1:12" s="15" customFormat="1">
      <c r="A22" s="17"/>
      <c r="B22" s="17" t="s">
        <v>33</v>
      </c>
      <c r="C22" s="18">
        <v>275443</v>
      </c>
      <c r="D22" s="18">
        <v>118181</v>
      </c>
      <c r="E22" s="18">
        <v>1321946</v>
      </c>
      <c r="F22" s="18">
        <v>101839</v>
      </c>
      <c r="G22" s="18">
        <f t="shared" si="2"/>
        <v>1817409</v>
      </c>
      <c r="H22" s="18">
        <v>425.75194892473121</v>
      </c>
      <c r="I22" s="18">
        <v>182.6722446236559</v>
      </c>
      <c r="J22" s="18">
        <v>2043.330510752688</v>
      </c>
      <c r="K22" s="18">
        <v>157.41243279569892</v>
      </c>
      <c r="L22" s="18">
        <f t="shared" si="1"/>
        <v>2809.1671370967742</v>
      </c>
    </row>
    <row r="23" spans="1:12" s="15" customFormat="1">
      <c r="A23" s="17"/>
      <c r="B23" s="17" t="s">
        <v>35</v>
      </c>
      <c r="C23" s="18"/>
      <c r="D23" s="18"/>
      <c r="E23" s="18">
        <v>1198013</v>
      </c>
      <c r="F23" s="18">
        <v>882607</v>
      </c>
      <c r="G23" s="18">
        <f t="shared" si="2"/>
        <v>2080620</v>
      </c>
      <c r="H23" s="18"/>
      <c r="I23" s="18"/>
      <c r="J23" s="18">
        <v>1851.7674059139783</v>
      </c>
      <c r="K23" s="18">
        <v>1364.2446908602151</v>
      </c>
      <c r="L23" s="18">
        <f t="shared" si="1"/>
        <v>3216.0120967741932</v>
      </c>
    </row>
    <row r="24" spans="1:12" s="15" customFormat="1">
      <c r="A24" s="17"/>
      <c r="B24" s="17" t="s">
        <v>37</v>
      </c>
      <c r="C24" s="18"/>
      <c r="D24" s="18"/>
      <c r="E24" s="18">
        <v>1363256</v>
      </c>
      <c r="F24" s="18">
        <v>458277</v>
      </c>
      <c r="G24" s="18">
        <f t="shared" si="2"/>
        <v>1821533</v>
      </c>
      <c r="H24" s="18"/>
      <c r="I24" s="18"/>
      <c r="J24" s="18">
        <v>2107.1833333333329</v>
      </c>
      <c r="K24" s="18">
        <v>708.35826612903224</v>
      </c>
      <c r="L24" s="18">
        <f t="shared" si="1"/>
        <v>2815.5415994623654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247865</v>
      </c>
      <c r="F25" s="18">
        <v>254598</v>
      </c>
      <c r="G25" s="18">
        <f t="shared" si="2"/>
        <v>502463</v>
      </c>
      <c r="H25" s="18"/>
      <c r="I25" s="18"/>
      <c r="J25" s="18">
        <v>383.12466397849454</v>
      </c>
      <c r="K25" s="18">
        <v>393.53185483870965</v>
      </c>
      <c r="L25" s="18">
        <f t="shared" si="1"/>
        <v>776.65651881720419</v>
      </c>
    </row>
    <row r="26" spans="1:12" s="15" customFormat="1">
      <c r="A26" s="24">
        <v>7</v>
      </c>
      <c r="B26" s="25" t="s">
        <v>19</v>
      </c>
      <c r="C26" s="26">
        <v>9309</v>
      </c>
      <c r="D26" s="26">
        <v>0</v>
      </c>
      <c r="E26" s="26">
        <v>940530</v>
      </c>
      <c r="F26" s="26">
        <v>875931</v>
      </c>
      <c r="G26" s="26">
        <f t="shared" si="2"/>
        <v>1825770</v>
      </c>
      <c r="H26" s="27">
        <v>14.388911290322579</v>
      </c>
      <c r="I26" s="27" t="s">
        <v>211</v>
      </c>
      <c r="J26" s="27">
        <v>1453.7762096774193</v>
      </c>
      <c r="K26" s="27">
        <v>1353.9256048387097</v>
      </c>
      <c r="L26" s="27">
        <f t="shared" si="1"/>
        <v>2822.0907258064517</v>
      </c>
    </row>
    <row r="27" spans="1:12" s="15" customFormat="1">
      <c r="A27" s="17"/>
      <c r="B27" s="17" t="s">
        <v>42</v>
      </c>
      <c r="C27" s="18">
        <v>9309</v>
      </c>
      <c r="D27" s="18"/>
      <c r="E27" s="18">
        <v>44204.91</v>
      </c>
      <c r="F27" s="18">
        <v>61315.170000000006</v>
      </c>
      <c r="G27" s="18">
        <f t="shared" si="2"/>
        <v>114829.08000000002</v>
      </c>
      <c r="H27" s="18">
        <v>14.388911290322579</v>
      </c>
      <c r="I27" s="18"/>
      <c r="J27" s="18">
        <v>68.327481854838709</v>
      </c>
      <c r="K27" s="18">
        <v>94.774792338709673</v>
      </c>
      <c r="L27" s="18">
        <f t="shared" si="1"/>
        <v>177.49118548387096</v>
      </c>
    </row>
    <row r="28" spans="1:12" s="15" customFormat="1">
      <c r="A28" s="17"/>
      <c r="B28" s="17" t="s">
        <v>44</v>
      </c>
      <c r="C28" s="18"/>
      <c r="D28" s="18"/>
      <c r="E28" s="18">
        <v>316958.61000000004</v>
      </c>
      <c r="F28" s="18">
        <v>234749.508</v>
      </c>
      <c r="G28" s="18">
        <f t="shared" si="2"/>
        <v>551708.11800000002</v>
      </c>
      <c r="H28" s="18"/>
      <c r="I28" s="18"/>
      <c r="J28" s="18">
        <v>489.92258266129033</v>
      </c>
      <c r="K28" s="18">
        <v>362.85206209677415</v>
      </c>
      <c r="L28" s="18">
        <f t="shared" si="1"/>
        <v>852.77464475806448</v>
      </c>
    </row>
    <row r="29" spans="1:12" s="15" customFormat="1">
      <c r="A29" s="17"/>
      <c r="B29" s="17" t="s">
        <v>46</v>
      </c>
      <c r="C29" s="18"/>
      <c r="D29" s="18"/>
      <c r="E29" s="18">
        <v>52669.68</v>
      </c>
      <c r="F29" s="18">
        <v>29781.654000000002</v>
      </c>
      <c r="G29" s="18">
        <f t="shared" si="2"/>
        <v>82451.334000000003</v>
      </c>
      <c r="H29" s="18"/>
      <c r="I29" s="18"/>
      <c r="J29" s="18">
        <v>81.411467741935482</v>
      </c>
      <c r="K29" s="18">
        <v>46.033470564516129</v>
      </c>
      <c r="L29" s="18">
        <f t="shared" si="1"/>
        <v>127.4449383064516</v>
      </c>
    </row>
    <row r="30" spans="1:12" s="15" customFormat="1">
      <c r="A30" s="17"/>
      <c r="B30" s="17" t="s">
        <v>48</v>
      </c>
      <c r="C30" s="18"/>
      <c r="D30" s="18"/>
      <c r="E30" s="18">
        <v>15989.010000000002</v>
      </c>
      <c r="F30" s="18">
        <v>21022.344000000001</v>
      </c>
      <c r="G30" s="18">
        <f t="shared" si="2"/>
        <v>37011.354000000007</v>
      </c>
      <c r="H30" s="18"/>
      <c r="I30" s="18"/>
      <c r="J30" s="18">
        <v>24.714195564516128</v>
      </c>
      <c r="K30" s="18">
        <v>32.494214516129027</v>
      </c>
      <c r="L30" s="18">
        <f t="shared" si="1"/>
        <v>57.208410080645152</v>
      </c>
    </row>
    <row r="31" spans="1:12" s="15" customFormat="1">
      <c r="A31" s="17"/>
      <c r="B31" s="17" t="s">
        <v>50</v>
      </c>
      <c r="C31" s="18"/>
      <c r="D31" s="18"/>
      <c r="E31" s="18">
        <v>510707.78999999992</v>
      </c>
      <c r="F31" s="18">
        <v>529062.32399999991</v>
      </c>
      <c r="G31" s="18">
        <f t="shared" si="2"/>
        <v>1039770.1139999998</v>
      </c>
      <c r="H31" s="18"/>
      <c r="I31" s="18"/>
      <c r="J31" s="18">
        <v>789.40048185483852</v>
      </c>
      <c r="K31" s="18">
        <v>817.7710653225804</v>
      </c>
      <c r="L31" s="18">
        <f t="shared" si="1"/>
        <v>1607.1715471774189</v>
      </c>
    </row>
    <row r="32" spans="1:12" s="15" customFormat="1">
      <c r="A32" s="24">
        <v>8</v>
      </c>
      <c r="B32" s="25" t="s">
        <v>21</v>
      </c>
      <c r="C32" s="26">
        <v>745080</v>
      </c>
      <c r="D32" s="26">
        <v>0</v>
      </c>
      <c r="E32" s="26">
        <v>1737432</v>
      </c>
      <c r="F32" s="26">
        <v>1693647</v>
      </c>
      <c r="G32" s="26">
        <f t="shared" si="2"/>
        <v>4176159</v>
      </c>
      <c r="H32" s="27">
        <v>1151.6693548387098</v>
      </c>
      <c r="I32" s="27" t="s">
        <v>211</v>
      </c>
      <c r="J32" s="27">
        <v>2685.5467741935486</v>
      </c>
      <c r="K32" s="27">
        <v>2617.8683467741935</v>
      </c>
      <c r="L32" s="27">
        <f t="shared" si="1"/>
        <v>6455.0844758064522</v>
      </c>
    </row>
    <row r="33" spans="1:12" s="15" customFormat="1" ht="14.25" customHeight="1">
      <c r="A33" s="17"/>
      <c r="B33" s="17" t="s">
        <v>53</v>
      </c>
      <c r="C33" s="18">
        <v>745080</v>
      </c>
      <c r="D33" s="18">
        <v>0</v>
      </c>
      <c r="E33" s="18">
        <v>1737432</v>
      </c>
      <c r="F33" s="18">
        <v>1693647</v>
      </c>
      <c r="G33" s="18">
        <f t="shared" ref="G33:L33" si="3">G32</f>
        <v>4176159</v>
      </c>
      <c r="H33" s="18">
        <v>1151.6693548387098</v>
      </c>
      <c r="I33" s="18"/>
      <c r="J33" s="18">
        <v>2685.5467741935486</v>
      </c>
      <c r="K33" s="18">
        <v>2617.8683467741935</v>
      </c>
      <c r="L33" s="18">
        <f t="shared" si="3"/>
        <v>6455.0844758064522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1640171</v>
      </c>
      <c r="F34" s="26">
        <v>600938</v>
      </c>
      <c r="G34" s="26">
        <f>SUM(C34:F34)</f>
        <v>2241109</v>
      </c>
      <c r="H34" s="27" t="s">
        <v>211</v>
      </c>
      <c r="I34" s="27" t="s">
        <v>211</v>
      </c>
      <c r="J34" s="27">
        <v>2535.2105510752685</v>
      </c>
      <c r="K34" s="27">
        <v>928.86922043010748</v>
      </c>
      <c r="L34" s="27">
        <f>H34+I34+J34+K34</f>
        <v>3464.0797715053759</v>
      </c>
    </row>
    <row r="35" spans="1:12" s="15" customFormat="1">
      <c r="A35" s="17"/>
      <c r="B35" s="17" t="s">
        <v>56</v>
      </c>
      <c r="C35" s="18"/>
      <c r="D35" s="18"/>
      <c r="E35" s="18">
        <v>1640171</v>
      </c>
      <c r="F35" s="18">
        <v>600938</v>
      </c>
      <c r="G35" s="18">
        <f>G34</f>
        <v>2241109</v>
      </c>
      <c r="H35" s="18"/>
      <c r="I35" s="18"/>
      <c r="J35" s="18">
        <v>2535.2105510752685</v>
      </c>
      <c r="K35" s="18">
        <v>928.86922043010748</v>
      </c>
      <c r="L35" s="18">
        <f>K35+J35</f>
        <v>3464.0797715053759</v>
      </c>
    </row>
    <row r="36" spans="1:12" s="15" customFormat="1">
      <c r="A36" s="24">
        <v>10</v>
      </c>
      <c r="B36" s="25" t="s">
        <v>24</v>
      </c>
      <c r="C36" s="26">
        <v>2292939</v>
      </c>
      <c r="D36" s="26">
        <v>398315</v>
      </c>
      <c r="E36" s="26">
        <v>1923546</v>
      </c>
      <c r="F36" s="26">
        <v>1115979</v>
      </c>
      <c r="G36" s="26">
        <f t="shared" ref="G36:G42" si="4">SUM(C36:F36)</f>
        <v>5730779</v>
      </c>
      <c r="H36" s="27">
        <v>3544.1933467741933</v>
      </c>
      <c r="I36" s="27">
        <v>615.67506720430106</v>
      </c>
      <c r="J36" s="27">
        <v>2973.2229838709673</v>
      </c>
      <c r="K36" s="27">
        <v>1724.9675403225804</v>
      </c>
      <c r="L36" s="27">
        <f t="shared" ref="L36:L48" si="5">H36+I36+J36+K36</f>
        <v>8858.058938172042</v>
      </c>
    </row>
    <row r="37" spans="1:12" s="15" customFormat="1">
      <c r="A37" s="17"/>
      <c r="B37" s="17" t="s">
        <v>59</v>
      </c>
      <c r="C37" s="18">
        <v>2292939</v>
      </c>
      <c r="D37" s="18">
        <v>398315</v>
      </c>
      <c r="E37" s="18">
        <v>1923546</v>
      </c>
      <c r="F37" s="18">
        <v>1115979</v>
      </c>
      <c r="G37" s="18">
        <f>SUM(C37:F37)</f>
        <v>5730779</v>
      </c>
      <c r="H37" s="18"/>
      <c r="I37" s="18"/>
      <c r="J37" s="18">
        <v>2973.2229838709673</v>
      </c>
      <c r="K37" s="18">
        <v>1724.9675403225804</v>
      </c>
      <c r="L37" s="18">
        <f t="shared" si="5"/>
        <v>4698.1905241935474</v>
      </c>
    </row>
    <row r="38" spans="1:12" s="15" customFormat="1">
      <c r="A38" s="17"/>
      <c r="B38" s="17" t="s">
        <v>61</v>
      </c>
      <c r="C38" s="18"/>
      <c r="D38" s="18"/>
      <c r="E38" s="18">
        <v>0</v>
      </c>
      <c r="F38" s="18">
        <v>0</v>
      </c>
      <c r="G38" s="18">
        <f t="shared" si="4"/>
        <v>0</v>
      </c>
      <c r="H38" s="18"/>
      <c r="I38" s="18"/>
      <c r="J38" s="31" t="s">
        <v>211</v>
      </c>
      <c r="K38" s="18" t="s">
        <v>211</v>
      </c>
      <c r="L38" s="18">
        <f t="shared" si="5"/>
        <v>0</v>
      </c>
    </row>
    <row r="39" spans="1:12" s="15" customFormat="1">
      <c r="A39" s="17"/>
      <c r="B39" s="17" t="s">
        <v>63</v>
      </c>
      <c r="C39" s="18"/>
      <c r="D39" s="18"/>
      <c r="E39" s="18">
        <v>0</v>
      </c>
      <c r="F39" s="18">
        <v>0</v>
      </c>
      <c r="G39" s="18">
        <f t="shared" si="4"/>
        <v>0</v>
      </c>
      <c r="H39" s="18"/>
      <c r="I39" s="18"/>
      <c r="J39" s="18" t="s">
        <v>211</v>
      </c>
      <c r="K39" s="18" t="s">
        <v>211</v>
      </c>
      <c r="L39" s="18">
        <f t="shared" si="5"/>
        <v>0</v>
      </c>
    </row>
    <row r="40" spans="1:12" s="15" customFormat="1">
      <c r="A40" s="17"/>
      <c r="B40" s="17" t="s">
        <v>65</v>
      </c>
      <c r="C40" s="18"/>
      <c r="D40" s="18"/>
      <c r="E40" s="18">
        <v>0</v>
      </c>
      <c r="F40" s="18">
        <v>0</v>
      </c>
      <c r="G40" s="18">
        <f t="shared" ref="G40" si="6">SUM(C40:F40)</f>
        <v>0</v>
      </c>
      <c r="H40" s="18"/>
      <c r="I40" s="18"/>
      <c r="J40" s="18" t="s">
        <v>211</v>
      </c>
      <c r="K40" s="18" t="s">
        <v>211</v>
      </c>
      <c r="L40" s="18">
        <f t="shared" si="5"/>
        <v>0</v>
      </c>
    </row>
    <row r="41" spans="1:12" s="15" customFormat="1">
      <c r="A41" s="17"/>
      <c r="B41" s="17" t="s">
        <v>65</v>
      </c>
      <c r="C41" s="18"/>
      <c r="D41" s="18"/>
      <c r="E41" s="18">
        <v>0</v>
      </c>
      <c r="F41" s="18">
        <v>0</v>
      </c>
      <c r="G41" s="18">
        <f t="shared" si="4"/>
        <v>0</v>
      </c>
      <c r="H41" s="18"/>
      <c r="I41" s="18"/>
      <c r="J41" s="18" t="s">
        <v>211</v>
      </c>
      <c r="K41" s="18" t="s">
        <v>211</v>
      </c>
      <c r="L41" s="18">
        <f t="shared" si="5"/>
        <v>0</v>
      </c>
    </row>
    <row r="42" spans="1:12" s="15" customFormat="1">
      <c r="A42" s="17"/>
      <c r="B42" s="17" t="s">
        <v>68</v>
      </c>
      <c r="C42" s="18"/>
      <c r="D42" s="18"/>
      <c r="E42" s="18">
        <v>0</v>
      </c>
      <c r="F42" s="18">
        <v>0</v>
      </c>
      <c r="G42" s="18">
        <f t="shared" si="4"/>
        <v>0</v>
      </c>
      <c r="H42" s="18"/>
      <c r="I42" s="18"/>
      <c r="J42" s="18" t="s">
        <v>211</v>
      </c>
      <c r="K42" s="18" t="s">
        <v>211</v>
      </c>
      <c r="L42" s="18">
        <f t="shared" si="5"/>
        <v>0</v>
      </c>
    </row>
    <row r="43" spans="1:12" s="15" customFormat="1">
      <c r="A43" s="17"/>
      <c r="B43" s="17" t="s">
        <v>70</v>
      </c>
      <c r="C43" s="18"/>
      <c r="D43" s="18"/>
      <c r="E43" s="18">
        <v>0</v>
      </c>
      <c r="F43" s="18">
        <v>0</v>
      </c>
      <c r="G43" s="18">
        <v>0</v>
      </c>
      <c r="H43" s="18"/>
      <c r="I43" s="18"/>
      <c r="J43" s="18" t="s">
        <v>211</v>
      </c>
      <c r="K43" s="18" t="s">
        <v>211</v>
      </c>
      <c r="L43" s="18">
        <f t="shared" si="5"/>
        <v>0</v>
      </c>
    </row>
    <row r="44" spans="1:12" s="15" customFormat="1">
      <c r="A44" s="24">
        <v>11</v>
      </c>
      <c r="B44" s="25" t="s">
        <v>26</v>
      </c>
      <c r="C44" s="26">
        <v>4268</v>
      </c>
      <c r="D44" s="26">
        <v>7988</v>
      </c>
      <c r="E44" s="26">
        <v>933640</v>
      </c>
      <c r="F44" s="26">
        <v>1310294</v>
      </c>
      <c r="G44" s="26">
        <f>SUM(C44:F44)</f>
        <v>2256190</v>
      </c>
      <c r="H44" s="27">
        <v>6.5970430107526878</v>
      </c>
      <c r="I44" s="27">
        <v>12.347043010752687</v>
      </c>
      <c r="J44" s="27">
        <v>1443.1263440860216</v>
      </c>
      <c r="K44" s="27">
        <v>2025.3200268817204</v>
      </c>
      <c r="L44" s="27">
        <f t="shared" si="5"/>
        <v>3487.3904569892475</v>
      </c>
    </row>
    <row r="45" spans="1:12" s="15" customFormat="1">
      <c r="A45" s="17"/>
      <c r="B45" s="17" t="s">
        <v>73</v>
      </c>
      <c r="C45" s="18">
        <v>4268</v>
      </c>
      <c r="D45" s="18">
        <v>7988</v>
      </c>
      <c r="E45" s="18">
        <v>933640</v>
      </c>
      <c r="F45" s="18">
        <v>1310294</v>
      </c>
      <c r="G45" s="18">
        <f>C45+D45+E45+F45</f>
        <v>2256190</v>
      </c>
      <c r="H45" s="18"/>
      <c r="I45" s="18">
        <v>12.347043010752687</v>
      </c>
      <c r="J45" s="18">
        <v>1443.1263440860216</v>
      </c>
      <c r="K45" s="18">
        <v>2025.3200268817204</v>
      </c>
      <c r="L45" s="18">
        <f t="shared" si="5"/>
        <v>3480.7934139784948</v>
      </c>
    </row>
    <row r="46" spans="1:12" s="33" customFormat="1" ht="16.5" customHeight="1">
      <c r="A46" s="24">
        <v>12</v>
      </c>
      <c r="B46" s="25" t="s">
        <v>27</v>
      </c>
      <c r="C46" s="26">
        <v>5262329</v>
      </c>
      <c r="D46" s="26">
        <v>1104877</v>
      </c>
      <c r="E46" s="26">
        <v>18443053</v>
      </c>
      <c r="F46" s="26">
        <v>3614521</v>
      </c>
      <c r="G46" s="26">
        <f t="shared" ref="G46:G48" si="7">SUM(C46:F46)</f>
        <v>28424780</v>
      </c>
      <c r="H46" s="32">
        <v>8133.9762768817191</v>
      </c>
      <c r="I46" s="32">
        <v>1707.8071908602151</v>
      </c>
      <c r="J46" s="27">
        <v>28507.407190860213</v>
      </c>
      <c r="K46" s="27">
        <v>5586.9612231182791</v>
      </c>
      <c r="L46" s="27">
        <f t="shared" si="5"/>
        <v>43936.151881720427</v>
      </c>
    </row>
    <row r="47" spans="1:12" s="15" customFormat="1">
      <c r="A47" s="23"/>
      <c r="B47" s="23" t="s">
        <v>76</v>
      </c>
      <c r="C47" s="18">
        <v>5262329</v>
      </c>
      <c r="D47" s="18">
        <v>1104877</v>
      </c>
      <c r="E47" s="18">
        <v>18443053</v>
      </c>
      <c r="F47" s="18">
        <v>3614521</v>
      </c>
      <c r="G47" s="18">
        <f>G46-G48</f>
        <v>28424780</v>
      </c>
      <c r="H47" s="18">
        <v>8133.9762768817191</v>
      </c>
      <c r="I47" s="18">
        <v>1707.8071908602151</v>
      </c>
      <c r="J47" s="18">
        <v>28507.407190860213</v>
      </c>
      <c r="K47" s="18">
        <v>5586.9612231182791</v>
      </c>
      <c r="L47" s="18">
        <f t="shared" si="5"/>
        <v>43936.151881720427</v>
      </c>
    </row>
    <row r="48" spans="1:12" s="15" customFormat="1">
      <c r="A48" s="23"/>
      <c r="B48" s="23" t="s">
        <v>78</v>
      </c>
      <c r="C48" s="18"/>
      <c r="D48" s="18"/>
      <c r="E48" s="34"/>
      <c r="F48" s="34"/>
      <c r="G48" s="18">
        <f t="shared" si="7"/>
        <v>0</v>
      </c>
      <c r="H48" s="35"/>
      <c r="I48" s="35"/>
      <c r="J48" s="35"/>
      <c r="K48" s="35"/>
      <c r="L48" s="35">
        <f t="shared" si="5"/>
        <v>0</v>
      </c>
    </row>
    <row r="49" spans="1:12" s="15" customFormat="1">
      <c r="A49" s="24">
        <v>13</v>
      </c>
      <c r="B49" s="25" t="s">
        <v>29</v>
      </c>
      <c r="C49" s="36">
        <v>0</v>
      </c>
      <c r="D49" s="36">
        <v>0</v>
      </c>
      <c r="E49" s="36">
        <v>79025</v>
      </c>
      <c r="F49" s="36">
        <v>14850</v>
      </c>
      <c r="G49" s="36">
        <f>SUM(C49:F49)</f>
        <v>93875</v>
      </c>
      <c r="H49" s="37" t="s">
        <v>211</v>
      </c>
      <c r="I49" s="37" t="s">
        <v>211</v>
      </c>
      <c r="J49" s="37">
        <v>122.14885752688171</v>
      </c>
      <c r="K49" s="37">
        <v>22.953629032258064</v>
      </c>
      <c r="L49" s="37">
        <f>H49+I49+J49+K49</f>
        <v>145.10248655913978</v>
      </c>
    </row>
    <row r="50" spans="1:12" s="15" customFormat="1">
      <c r="A50" s="23"/>
      <c r="B50" s="23" t="s">
        <v>81</v>
      </c>
      <c r="C50" s="18"/>
      <c r="D50" s="18"/>
      <c r="E50" s="18"/>
      <c r="F50" s="18">
        <v>14850</v>
      </c>
      <c r="G50" s="18">
        <f>G49</f>
        <v>93875</v>
      </c>
      <c r="H50" s="18"/>
      <c r="I50" s="18"/>
      <c r="J50" s="18"/>
      <c r="K50" s="18"/>
      <c r="L50" s="18"/>
    </row>
    <row r="51" spans="1:12" s="15" customFormat="1">
      <c r="A51" s="24">
        <v>14</v>
      </c>
      <c r="B51" s="25" t="s">
        <v>31</v>
      </c>
      <c r="C51" s="26">
        <v>0</v>
      </c>
      <c r="D51" s="26">
        <v>0</v>
      </c>
      <c r="E51" s="26">
        <v>976692</v>
      </c>
      <c r="F51" s="26">
        <v>608268</v>
      </c>
      <c r="G51" s="26">
        <f>SUM(C51:F51)</f>
        <v>1584960</v>
      </c>
      <c r="H51" s="32" t="s">
        <v>211</v>
      </c>
      <c r="I51" s="32" t="s">
        <v>211</v>
      </c>
      <c r="J51" s="27">
        <v>1509.6717741935483</v>
      </c>
      <c r="K51" s="27">
        <v>940.19919354838714</v>
      </c>
      <c r="L51" s="27">
        <f t="shared" ref="L51:L73" si="8">H51+I51+J51+K51</f>
        <v>2449.8709677419356</v>
      </c>
    </row>
    <row r="52" spans="1:12" s="15" customFormat="1">
      <c r="A52" s="23"/>
      <c r="B52" s="23" t="s">
        <v>84</v>
      </c>
      <c r="C52" s="18"/>
      <c r="D52" s="18"/>
      <c r="E52" s="18">
        <v>976692</v>
      </c>
      <c r="F52" s="18">
        <v>608268</v>
      </c>
      <c r="G52" s="18">
        <f t="shared" ref="G52" si="9">G51</f>
        <v>1584960</v>
      </c>
      <c r="H52" s="18"/>
      <c r="I52" s="18"/>
      <c r="J52" s="18">
        <v>1509.6717741935483</v>
      </c>
      <c r="K52" s="18">
        <v>940.19919354838714</v>
      </c>
      <c r="L52" s="18">
        <f t="shared" si="8"/>
        <v>2449.8709677419356</v>
      </c>
    </row>
    <row r="53" spans="1:12" s="15" customFormat="1">
      <c r="A53" s="24">
        <v>15</v>
      </c>
      <c r="B53" s="25" t="s">
        <v>32</v>
      </c>
      <c r="C53" s="26">
        <v>0</v>
      </c>
      <c r="D53" s="26">
        <v>0</v>
      </c>
      <c r="E53" s="26">
        <v>2046994</v>
      </c>
      <c r="F53" s="26">
        <v>451701</v>
      </c>
      <c r="G53" s="26">
        <f t="shared" ref="G53:G60" si="10">SUM(C53:F53)</f>
        <v>2498695</v>
      </c>
      <c r="H53" s="27" t="s">
        <v>211</v>
      </c>
      <c r="I53" s="27" t="s">
        <v>211</v>
      </c>
      <c r="J53" s="27">
        <v>3164.0364247311823</v>
      </c>
      <c r="K53" s="27">
        <v>698.19374999999991</v>
      </c>
      <c r="L53" s="27">
        <f t="shared" si="8"/>
        <v>3862.2301747311822</v>
      </c>
    </row>
    <row r="54" spans="1:12" s="15" customFormat="1" ht="14.25" customHeight="1">
      <c r="A54" s="23"/>
      <c r="B54" s="23" t="s">
        <v>87</v>
      </c>
      <c r="C54" s="18"/>
      <c r="D54" s="18"/>
      <c r="E54" s="18">
        <v>818797</v>
      </c>
      <c r="F54" s="18">
        <v>13551</v>
      </c>
      <c r="G54" s="18">
        <f t="shared" si="10"/>
        <v>832348</v>
      </c>
      <c r="H54" s="18"/>
      <c r="I54" s="18"/>
      <c r="J54" s="18">
        <v>1265.6136424731183</v>
      </c>
      <c r="K54" s="18">
        <v>20.945766129032258</v>
      </c>
      <c r="L54" s="18">
        <f t="shared" si="8"/>
        <v>1286.5594086021506</v>
      </c>
    </row>
    <row r="55" spans="1:12" s="15" customFormat="1">
      <c r="A55" s="23"/>
      <c r="B55" s="23" t="s">
        <v>89</v>
      </c>
      <c r="C55" s="18"/>
      <c r="D55" s="18"/>
      <c r="E55" s="18">
        <v>204699</v>
      </c>
      <c r="F55" s="18">
        <v>316191</v>
      </c>
      <c r="G55" s="18">
        <f t="shared" si="10"/>
        <v>520890</v>
      </c>
      <c r="H55" s="18"/>
      <c r="I55" s="18"/>
      <c r="J55" s="18">
        <v>316</v>
      </c>
      <c r="K55" s="18">
        <v>488.24798387096769</v>
      </c>
      <c r="L55" s="18">
        <f t="shared" si="8"/>
        <v>804.24798387096769</v>
      </c>
    </row>
    <row r="56" spans="1:12" s="15" customFormat="1">
      <c r="A56" s="23"/>
      <c r="B56" s="23" t="s">
        <v>91</v>
      </c>
      <c r="C56" s="18"/>
      <c r="D56" s="18"/>
      <c r="E56" s="18">
        <v>163760</v>
      </c>
      <c r="F56" s="18">
        <v>121959</v>
      </c>
      <c r="G56" s="18">
        <f t="shared" si="10"/>
        <v>285719</v>
      </c>
      <c r="H56" s="18"/>
      <c r="I56" s="18"/>
      <c r="J56" s="18">
        <v>253</v>
      </c>
      <c r="K56" s="18">
        <v>189</v>
      </c>
      <c r="L56" s="18">
        <f t="shared" si="8"/>
        <v>442</v>
      </c>
    </row>
    <row r="57" spans="1:12" s="15" customFormat="1">
      <c r="A57" s="23"/>
      <c r="B57" s="23" t="s">
        <v>93</v>
      </c>
      <c r="C57" s="18"/>
      <c r="D57" s="18"/>
      <c r="E57" s="18">
        <v>614098</v>
      </c>
      <c r="F57" s="18">
        <v>0</v>
      </c>
      <c r="G57" s="18">
        <f t="shared" si="10"/>
        <v>614098</v>
      </c>
      <c r="H57" s="18"/>
      <c r="I57" s="18"/>
      <c r="J57" s="18">
        <v>949</v>
      </c>
      <c r="K57" s="18">
        <v>0</v>
      </c>
      <c r="L57" s="18">
        <f t="shared" si="8"/>
        <v>949</v>
      </c>
    </row>
    <row r="58" spans="1:12" s="15" customFormat="1">
      <c r="A58" s="23"/>
      <c r="B58" s="23" t="s">
        <v>95</v>
      </c>
      <c r="C58" s="18"/>
      <c r="D58" s="18"/>
      <c r="E58" s="18">
        <v>102350</v>
      </c>
      <c r="F58" s="18">
        <v>0</v>
      </c>
      <c r="G58" s="18">
        <f t="shared" si="10"/>
        <v>102350</v>
      </c>
      <c r="H58" s="18"/>
      <c r="I58" s="18"/>
      <c r="J58" s="18">
        <v>158</v>
      </c>
      <c r="K58" s="18">
        <v>0</v>
      </c>
      <c r="L58" s="18">
        <f t="shared" si="8"/>
        <v>158</v>
      </c>
    </row>
    <row r="59" spans="1:12" s="15" customFormat="1">
      <c r="A59" s="23"/>
      <c r="B59" s="23" t="s">
        <v>97</v>
      </c>
      <c r="C59" s="18"/>
      <c r="D59" s="18"/>
      <c r="E59" s="18">
        <v>143290</v>
      </c>
      <c r="F59" s="18">
        <v>0</v>
      </c>
      <c r="G59" s="18">
        <f t="shared" si="10"/>
        <v>143290</v>
      </c>
      <c r="H59" s="18"/>
      <c r="I59" s="18"/>
      <c r="J59" s="18">
        <v>221</v>
      </c>
      <c r="K59" s="18">
        <v>0</v>
      </c>
      <c r="L59" s="18">
        <f t="shared" si="8"/>
        <v>221</v>
      </c>
    </row>
    <row r="60" spans="1:12" s="15" customFormat="1">
      <c r="A60" s="19">
        <v>16</v>
      </c>
      <c r="B60" s="20" t="s">
        <v>34</v>
      </c>
      <c r="C60" s="21">
        <v>0</v>
      </c>
      <c r="D60" s="21">
        <v>0</v>
      </c>
      <c r="E60" s="21">
        <v>143053</v>
      </c>
      <c r="F60" s="21">
        <v>323036</v>
      </c>
      <c r="G60" s="21">
        <f t="shared" si="10"/>
        <v>466089</v>
      </c>
      <c r="H60" s="22" t="s">
        <v>211</v>
      </c>
      <c r="I60" s="22" t="s">
        <v>211</v>
      </c>
      <c r="J60" s="22">
        <v>221.11686827956987</v>
      </c>
      <c r="K60" s="22">
        <v>499.31639784946231</v>
      </c>
      <c r="L60" s="38">
        <f t="shared" si="8"/>
        <v>720.43326612903218</v>
      </c>
    </row>
    <row r="61" spans="1:12" s="15" customFormat="1">
      <c r="A61" s="23"/>
      <c r="B61" s="23" t="s">
        <v>100</v>
      </c>
      <c r="C61" s="18"/>
      <c r="D61" s="18"/>
      <c r="E61" s="18">
        <v>143053</v>
      </c>
      <c r="F61" s="18">
        <v>323036</v>
      </c>
      <c r="G61" s="18">
        <f>G60</f>
        <v>466089</v>
      </c>
      <c r="H61" s="18"/>
      <c r="I61" s="18"/>
      <c r="J61" s="18">
        <v>221.11686827956987</v>
      </c>
      <c r="K61" s="18">
        <v>499.31639784946231</v>
      </c>
      <c r="L61" s="18">
        <f t="shared" si="8"/>
        <v>720.43326612903218</v>
      </c>
    </row>
    <row r="62" spans="1:12" s="15" customFormat="1">
      <c r="A62" s="24">
        <v>17</v>
      </c>
      <c r="B62" s="25" t="s">
        <v>36</v>
      </c>
      <c r="C62" s="26">
        <v>0</v>
      </c>
      <c r="D62" s="26">
        <v>0</v>
      </c>
      <c r="E62" s="26">
        <v>527331</v>
      </c>
      <c r="F62" s="26">
        <v>305020</v>
      </c>
      <c r="G62" s="26">
        <f>SUM(C62:F62)</f>
        <v>832351</v>
      </c>
      <c r="H62" s="27" t="s">
        <v>211</v>
      </c>
      <c r="I62" s="27" t="s">
        <v>211</v>
      </c>
      <c r="J62" s="27">
        <v>815.0949596774193</v>
      </c>
      <c r="K62" s="27">
        <v>471.46908602150535</v>
      </c>
      <c r="L62" s="27">
        <f t="shared" si="8"/>
        <v>1286.5640456989247</v>
      </c>
    </row>
    <row r="63" spans="1:12" s="15" customFormat="1">
      <c r="A63" s="23"/>
      <c r="B63" s="17" t="s">
        <v>103</v>
      </c>
      <c r="C63" s="18"/>
      <c r="D63" s="18"/>
      <c r="E63" s="18">
        <v>527331</v>
      </c>
      <c r="F63" s="18">
        <v>305020</v>
      </c>
      <c r="G63" s="18">
        <f>G62</f>
        <v>832351</v>
      </c>
      <c r="H63" s="18"/>
      <c r="I63" s="18"/>
      <c r="J63" s="18">
        <v>815.0949596774193</v>
      </c>
      <c r="K63" s="18">
        <v>471.46908602150535</v>
      </c>
      <c r="L63" s="18">
        <f t="shared" si="8"/>
        <v>1286.5640456989247</v>
      </c>
    </row>
    <row r="64" spans="1:12" s="15" customFormat="1">
      <c r="A64" s="24">
        <v>18</v>
      </c>
      <c r="B64" s="25" t="s">
        <v>38</v>
      </c>
      <c r="C64" s="26">
        <v>0</v>
      </c>
      <c r="D64" s="26">
        <v>0</v>
      </c>
      <c r="E64" s="26">
        <v>546422</v>
      </c>
      <c r="F64" s="26">
        <v>532814</v>
      </c>
      <c r="G64" s="26">
        <f>SUM(C64:F64)</f>
        <v>1079236</v>
      </c>
      <c r="H64" s="27" t="s">
        <v>211</v>
      </c>
      <c r="I64" s="27" t="s">
        <v>211</v>
      </c>
      <c r="J64" s="27">
        <v>844.60389784946233</v>
      </c>
      <c r="K64" s="27">
        <v>823.57002688172031</v>
      </c>
      <c r="L64" s="27">
        <f t="shared" si="8"/>
        <v>1668.1739247311825</v>
      </c>
    </row>
    <row r="65" spans="1:13" s="15" customFormat="1" ht="15" customHeight="1">
      <c r="A65" s="23"/>
      <c r="B65" s="23" t="s">
        <v>106</v>
      </c>
      <c r="C65" s="18"/>
      <c r="D65" s="18"/>
      <c r="E65" s="18">
        <v>546422</v>
      </c>
      <c r="F65" s="18">
        <v>532814</v>
      </c>
      <c r="G65" s="18">
        <f>G64</f>
        <v>1079236</v>
      </c>
      <c r="H65" s="18"/>
      <c r="I65" s="18"/>
      <c r="J65" s="18">
        <v>844.60389784946233</v>
      </c>
      <c r="K65" s="18">
        <v>823.57002688172031</v>
      </c>
      <c r="L65" s="18">
        <f t="shared" si="8"/>
        <v>1668.1739247311825</v>
      </c>
    </row>
    <row r="66" spans="1:13" s="15" customFormat="1">
      <c r="A66" s="24">
        <v>19</v>
      </c>
      <c r="B66" s="25" t="s">
        <v>40</v>
      </c>
      <c r="C66" s="26">
        <v>0</v>
      </c>
      <c r="D66" s="26">
        <v>0</v>
      </c>
      <c r="E66" s="26">
        <v>2395142.4510000004</v>
      </c>
      <c r="F66" s="26">
        <v>2469077.4835000001</v>
      </c>
      <c r="G66" s="26">
        <f>SUM(C66:F66)</f>
        <v>4864219.9345000004</v>
      </c>
      <c r="H66" s="27" t="s">
        <v>211</v>
      </c>
      <c r="I66" s="27" t="s">
        <v>211</v>
      </c>
      <c r="J66" s="27">
        <v>3702.16911108871</v>
      </c>
      <c r="K66" s="27">
        <v>3816.4504113239245</v>
      </c>
      <c r="L66" s="27">
        <f t="shared" si="8"/>
        <v>7518.619522412635</v>
      </c>
    </row>
    <row r="67" spans="1:13" s="15" customFormat="1">
      <c r="A67" s="39"/>
      <c r="B67" s="39" t="s">
        <v>109</v>
      </c>
      <c r="C67" s="18"/>
      <c r="D67" s="18"/>
      <c r="E67" s="18">
        <v>461783.45100000035</v>
      </c>
      <c r="F67" s="18">
        <v>476037.48350000009</v>
      </c>
      <c r="G67" s="31">
        <f>SUM(C67:F67)</f>
        <v>937820.93450000044</v>
      </c>
      <c r="H67" s="31"/>
      <c r="I67" s="31"/>
      <c r="J67" s="31">
        <v>713.77818366935537</v>
      </c>
      <c r="K67" s="31">
        <v>735.81062637768832</v>
      </c>
      <c r="L67" s="31">
        <f t="shared" si="8"/>
        <v>1449.5888100470438</v>
      </c>
    </row>
    <row r="68" spans="1:13" s="15" customFormat="1">
      <c r="A68" s="39"/>
      <c r="B68" s="39" t="s">
        <v>111</v>
      </c>
      <c r="C68" s="18"/>
      <c r="D68" s="18"/>
      <c r="E68" s="18">
        <v>1008355</v>
      </c>
      <c r="F68" s="18">
        <v>1039482</v>
      </c>
      <c r="G68" s="31">
        <f>SUM(C68:F68)</f>
        <v>2047837</v>
      </c>
      <c r="H68" s="31"/>
      <c r="I68" s="31"/>
      <c r="J68" s="31">
        <v>1558.6132392473119</v>
      </c>
      <c r="K68" s="31">
        <v>1606.7262096774193</v>
      </c>
      <c r="L68" s="31">
        <f t="shared" si="8"/>
        <v>3165.3394489247312</v>
      </c>
    </row>
    <row r="69" spans="1:13" s="40" customFormat="1">
      <c r="A69" s="39"/>
      <c r="B69" s="39" t="s">
        <v>112</v>
      </c>
      <c r="C69" s="18"/>
      <c r="D69" s="18"/>
      <c r="E69" s="18">
        <v>925004</v>
      </c>
      <c r="F69" s="18">
        <v>953558</v>
      </c>
      <c r="G69" s="31">
        <f>SUM(C69:F69)</f>
        <v>1878562</v>
      </c>
      <c r="H69" s="31"/>
      <c r="I69" s="31"/>
      <c r="J69" s="31">
        <v>1429.7776881720429</v>
      </c>
      <c r="K69" s="31">
        <v>1473.9135752688171</v>
      </c>
      <c r="L69" s="31">
        <f t="shared" si="8"/>
        <v>2903.69126344086</v>
      </c>
      <c r="M69" s="15"/>
    </row>
    <row r="70" spans="1:13" s="40" customFormat="1">
      <c r="A70" s="24">
        <v>20</v>
      </c>
      <c r="B70" s="25" t="s">
        <v>41</v>
      </c>
      <c r="C70" s="26">
        <v>183536</v>
      </c>
      <c r="D70" s="26">
        <v>6545</v>
      </c>
      <c r="E70" s="26">
        <v>554575</v>
      </c>
      <c r="F70" s="26">
        <v>571874</v>
      </c>
      <c r="G70" s="26">
        <f>SUM(C70:F70)</f>
        <v>1316530</v>
      </c>
      <c r="H70" s="27">
        <v>283.69139784946236</v>
      </c>
      <c r="I70" s="27">
        <v>10.11659946236559</v>
      </c>
      <c r="J70" s="27">
        <v>857.20598118279565</v>
      </c>
      <c r="K70" s="27">
        <v>883.94502688172031</v>
      </c>
      <c r="L70" s="27">
        <f t="shared" si="8"/>
        <v>2034.9590053763441</v>
      </c>
      <c r="M70" s="15"/>
    </row>
    <row r="71" spans="1:13" s="40" customFormat="1" ht="15" customHeight="1">
      <c r="A71" s="39"/>
      <c r="B71" s="39" t="s">
        <v>113</v>
      </c>
      <c r="C71" s="18">
        <v>183536</v>
      </c>
      <c r="D71" s="18">
        <v>6545</v>
      </c>
      <c r="E71" s="18">
        <v>554575</v>
      </c>
      <c r="F71" s="18">
        <v>571874</v>
      </c>
      <c r="G71" s="18">
        <f t="shared" ref="G71" si="11">G70</f>
        <v>1316530</v>
      </c>
      <c r="H71" s="18">
        <v>283.69139784946236</v>
      </c>
      <c r="I71" s="18">
        <v>10.11659946236559</v>
      </c>
      <c r="J71" s="18">
        <v>857.20598118279565</v>
      </c>
      <c r="K71" s="18">
        <v>883.94502688172031</v>
      </c>
      <c r="L71" s="18">
        <f t="shared" si="8"/>
        <v>2034.9590053763441</v>
      </c>
      <c r="M71" s="15"/>
    </row>
    <row r="72" spans="1:13" s="40" customFormat="1">
      <c r="A72" s="24">
        <v>21</v>
      </c>
      <c r="B72" s="25" t="s">
        <v>43</v>
      </c>
      <c r="C72" s="26">
        <v>10995</v>
      </c>
      <c r="D72" s="26">
        <v>0</v>
      </c>
      <c r="E72" s="26">
        <v>7409014</v>
      </c>
      <c r="F72" s="26">
        <v>2791977</v>
      </c>
      <c r="G72" s="26">
        <f>SUM(C72:F72)</f>
        <v>10211986</v>
      </c>
      <c r="H72" s="27">
        <v>16.994959677419352</v>
      </c>
      <c r="I72" s="27" t="s">
        <v>211</v>
      </c>
      <c r="J72" s="27">
        <v>11452.104973118277</v>
      </c>
      <c r="K72" s="27">
        <v>4315.555846774193</v>
      </c>
      <c r="L72" s="27">
        <f t="shared" si="8"/>
        <v>15784.65577956989</v>
      </c>
    </row>
    <row r="73" spans="1:13" s="40" customFormat="1">
      <c r="A73" s="39"/>
      <c r="B73" s="39" t="s">
        <v>114</v>
      </c>
      <c r="C73" s="18"/>
      <c r="D73" s="18"/>
      <c r="E73" s="18">
        <v>7409014</v>
      </c>
      <c r="F73" s="18">
        <v>2780809.0920000002</v>
      </c>
      <c r="G73" s="31">
        <f>F73+E73</f>
        <v>10189823.092</v>
      </c>
      <c r="H73" s="31"/>
      <c r="I73" s="31"/>
      <c r="J73" s="31">
        <v>11452.104973118277</v>
      </c>
      <c r="K73" s="31">
        <v>4315.555846774193</v>
      </c>
      <c r="L73" s="31">
        <f t="shared" si="8"/>
        <v>15767.66081989247</v>
      </c>
    </row>
    <row r="74" spans="1:13" s="40" customFormat="1">
      <c r="A74" s="39"/>
      <c r="B74" s="39" t="s">
        <v>115</v>
      </c>
      <c r="C74" s="18"/>
      <c r="D74" s="18"/>
      <c r="E74" s="18"/>
      <c r="F74" s="18">
        <v>11167.907999999999</v>
      </c>
      <c r="G74" s="31">
        <f>F74+E74</f>
        <v>11167.907999999999</v>
      </c>
      <c r="H74" s="31"/>
      <c r="I74" s="31"/>
      <c r="J74" s="31"/>
      <c r="K74" s="31"/>
      <c r="L74" s="31"/>
    </row>
    <row r="75" spans="1:13" s="40" customFormat="1">
      <c r="A75" s="24">
        <v>22</v>
      </c>
      <c r="B75" s="25" t="s">
        <v>45</v>
      </c>
      <c r="C75" s="26">
        <v>0</v>
      </c>
      <c r="D75" s="26">
        <v>420792</v>
      </c>
      <c r="E75" s="26">
        <v>699085</v>
      </c>
      <c r="F75" s="26">
        <v>567563</v>
      </c>
      <c r="G75" s="26">
        <f>SUM(C75:F75)</f>
        <v>1687440</v>
      </c>
      <c r="H75" s="27" t="s">
        <v>211</v>
      </c>
      <c r="I75" s="27">
        <v>650.41774193548383</v>
      </c>
      <c r="J75" s="27">
        <v>1080.5749327956989</v>
      </c>
      <c r="K75" s="27">
        <v>877.2815188172043</v>
      </c>
      <c r="L75" s="27">
        <f>H75+I75+J75+K75</f>
        <v>2608.2741935483873</v>
      </c>
    </row>
    <row r="76" spans="1:13" s="40" customFormat="1">
      <c r="A76" s="39"/>
      <c r="B76" s="39" t="s">
        <v>116</v>
      </c>
      <c r="C76" s="18"/>
      <c r="D76" s="18"/>
      <c r="E76" s="18">
        <v>699085</v>
      </c>
      <c r="F76" s="18">
        <v>249727.72</v>
      </c>
      <c r="G76" s="31">
        <f>E76+F76</f>
        <v>948812.72</v>
      </c>
      <c r="H76" s="31"/>
      <c r="I76" s="31"/>
      <c r="J76" s="31">
        <v>1080.5749327956989</v>
      </c>
      <c r="K76" s="31">
        <v>386.00386827956987</v>
      </c>
      <c r="L76" s="31">
        <f>H76+I76+J76+K76</f>
        <v>1466.5788010752688</v>
      </c>
    </row>
    <row r="77" spans="1:13" s="40" customFormat="1">
      <c r="A77" s="39"/>
      <c r="B77" s="39" t="s">
        <v>114</v>
      </c>
      <c r="C77" s="18"/>
      <c r="D77" s="18"/>
      <c r="E77" s="18">
        <v>0</v>
      </c>
      <c r="F77" s="18">
        <v>317835.28000000003</v>
      </c>
      <c r="G77" s="31">
        <f>E77+F77</f>
        <v>317835.28000000003</v>
      </c>
      <c r="H77" s="31"/>
      <c r="I77" s="31"/>
      <c r="J77" s="31"/>
      <c r="K77" s="31">
        <v>491.27765053763443</v>
      </c>
      <c r="L77" s="31">
        <f>H77+I77+J77+K77</f>
        <v>491.27765053763443</v>
      </c>
    </row>
    <row r="78" spans="1:13" s="40" customFormat="1">
      <c r="A78" s="19">
        <v>23</v>
      </c>
      <c r="B78" s="20" t="s">
        <v>47</v>
      </c>
      <c r="C78" s="21">
        <v>13651</v>
      </c>
      <c r="D78" s="21">
        <v>519133</v>
      </c>
      <c r="E78" s="21">
        <v>2886748</v>
      </c>
      <c r="F78" s="21">
        <v>936080</v>
      </c>
      <c r="G78" s="21">
        <f>SUM(C78:F78)</f>
        <v>4355612</v>
      </c>
      <c r="H78" s="22">
        <v>21.100336021505374</v>
      </c>
      <c r="I78" s="22">
        <v>802.42331989247305</v>
      </c>
      <c r="J78" s="22">
        <v>4462.0432795698916</v>
      </c>
      <c r="K78" s="22">
        <v>1446.8978494623655</v>
      </c>
      <c r="L78" s="22">
        <f>H78+I78+J78+K78</f>
        <v>6732.4647849462353</v>
      </c>
    </row>
    <row r="79" spans="1:13" s="40" customFormat="1">
      <c r="A79" s="39"/>
      <c r="B79" s="39" t="s">
        <v>117</v>
      </c>
      <c r="C79" s="18">
        <v>13651</v>
      </c>
      <c r="D79" s="18">
        <v>519133</v>
      </c>
      <c r="E79" s="18">
        <v>2886748</v>
      </c>
      <c r="F79" s="18">
        <v>936080</v>
      </c>
      <c r="G79" s="31">
        <f>F79+E79+C79</f>
        <v>3836479</v>
      </c>
      <c r="H79" s="31">
        <v>21.100336021505374</v>
      </c>
      <c r="I79" s="31"/>
      <c r="J79" s="31">
        <v>4462.0432795698916</v>
      </c>
      <c r="K79" s="31">
        <v>1446.8978494623655</v>
      </c>
      <c r="L79" s="31">
        <f>L78</f>
        <v>6732.4647849462353</v>
      </c>
    </row>
    <row r="80" spans="1:13" s="40" customFormat="1">
      <c r="A80" s="24">
        <v>24</v>
      </c>
      <c r="B80" s="25" t="s">
        <v>49</v>
      </c>
      <c r="C80" s="26">
        <v>708882</v>
      </c>
      <c r="D80" s="26">
        <v>8487</v>
      </c>
      <c r="E80" s="26">
        <v>445857</v>
      </c>
      <c r="F80" s="26">
        <v>443465</v>
      </c>
      <c r="G80" s="26">
        <f>SUM(C80:F80)</f>
        <v>1606691</v>
      </c>
      <c r="H80" s="27">
        <v>1095.7181451612903</v>
      </c>
      <c r="I80" s="27">
        <v>13.118346774193549</v>
      </c>
      <c r="J80" s="27">
        <v>689.16068548387091</v>
      </c>
      <c r="K80" s="27">
        <v>685.46337365591387</v>
      </c>
      <c r="L80" s="27">
        <f>H80+I80+J80+K80</f>
        <v>2483.4605510752685</v>
      </c>
    </row>
    <row r="81" spans="1:12" s="40" customFormat="1">
      <c r="A81" s="39"/>
      <c r="B81" s="39" t="s">
        <v>118</v>
      </c>
      <c r="C81" s="18">
        <v>708882</v>
      </c>
      <c r="D81" s="18">
        <v>8487</v>
      </c>
      <c r="E81" s="18">
        <v>80254.259999999995</v>
      </c>
      <c r="F81" s="18">
        <v>38137.99</v>
      </c>
      <c r="G81" s="31">
        <f>C81+D81+E81+F81</f>
        <v>835761.25</v>
      </c>
      <c r="H81" s="31">
        <v>1095.7181451612903</v>
      </c>
      <c r="I81" s="31">
        <v>13.118346774193549</v>
      </c>
      <c r="J81" s="31">
        <v>124.04892338709675</v>
      </c>
      <c r="K81" s="31">
        <v>58.949850134408592</v>
      </c>
      <c r="L81" s="31">
        <f>SUM(H81:K81)</f>
        <v>1291.835265456989</v>
      </c>
    </row>
    <row r="82" spans="1:12" s="40" customFormat="1">
      <c r="A82" s="39"/>
      <c r="B82" s="39" t="s">
        <v>119</v>
      </c>
      <c r="C82" s="18"/>
      <c r="D82" s="18"/>
      <c r="E82" s="18">
        <v>365602.74</v>
      </c>
      <c r="F82" s="18">
        <v>405327.01</v>
      </c>
      <c r="G82" s="31">
        <f>C82+D82+E82+F82</f>
        <v>770929.75</v>
      </c>
      <c r="H82" s="31"/>
      <c r="I82" s="31"/>
      <c r="J82" s="31">
        <v>565.1117620967741</v>
      </c>
      <c r="K82" s="31">
        <v>626.51352352150536</v>
      </c>
      <c r="L82" s="31">
        <f>SUM(H82:K82)</f>
        <v>1191.6252856182796</v>
      </c>
    </row>
    <row r="83" spans="1:12" s="40" customFormat="1">
      <c r="A83" s="24">
        <v>25</v>
      </c>
      <c r="B83" s="25" t="s">
        <v>51</v>
      </c>
      <c r="C83" s="26">
        <v>0</v>
      </c>
      <c r="D83" s="26">
        <v>0</v>
      </c>
      <c r="E83" s="26">
        <v>563904</v>
      </c>
      <c r="F83" s="26">
        <v>522310</v>
      </c>
      <c r="G83" s="26">
        <f>SUM(C83:F83)</f>
        <v>1086214</v>
      </c>
      <c r="H83" s="27" t="s">
        <v>211</v>
      </c>
      <c r="I83" s="27" t="s">
        <v>211</v>
      </c>
      <c r="J83" s="27">
        <v>871.62580645161279</v>
      </c>
      <c r="K83" s="27">
        <v>807.33400537634395</v>
      </c>
      <c r="L83" s="27">
        <f t="shared" ref="L83:L98" si="12">H83+I83+J83+K83</f>
        <v>1678.9598118279569</v>
      </c>
    </row>
    <row r="84" spans="1:12" s="40" customFormat="1">
      <c r="A84" s="39"/>
      <c r="B84" s="39" t="s">
        <v>120</v>
      </c>
      <c r="C84" s="18"/>
      <c r="D84" s="18"/>
      <c r="E84" s="18">
        <v>563904</v>
      </c>
      <c r="F84" s="18">
        <v>522310</v>
      </c>
      <c r="G84" s="18">
        <f>SUM(C84:F84)</f>
        <v>1086214</v>
      </c>
      <c r="H84" s="31"/>
      <c r="I84" s="31"/>
      <c r="J84" s="31">
        <v>871.62580645161279</v>
      </c>
      <c r="K84" s="31">
        <v>807.33400537634395</v>
      </c>
      <c r="L84" s="31">
        <f t="shared" si="12"/>
        <v>1678.9598118279569</v>
      </c>
    </row>
    <row r="85" spans="1:12" s="40" customFormat="1">
      <c r="A85" s="24">
        <v>26</v>
      </c>
      <c r="B85" s="25" t="s">
        <v>52</v>
      </c>
      <c r="C85" s="26">
        <v>309680</v>
      </c>
      <c r="D85" s="26">
        <v>0</v>
      </c>
      <c r="E85" s="26">
        <v>1836494</v>
      </c>
      <c r="F85" s="26">
        <v>864086</v>
      </c>
      <c r="G85" s="26">
        <f t="shared" ref="G85:G92" si="13">SUM(C85:F85)</f>
        <v>3010260</v>
      </c>
      <c r="H85" s="27">
        <v>478.67204301075265</v>
      </c>
      <c r="I85" s="27" t="s">
        <v>211</v>
      </c>
      <c r="J85" s="27">
        <v>2838.6668010752683</v>
      </c>
      <c r="K85" s="27">
        <v>1335.6168010752688</v>
      </c>
      <c r="L85" s="27">
        <f t="shared" si="12"/>
        <v>4652.9556451612898</v>
      </c>
    </row>
    <row r="86" spans="1:12" s="40" customFormat="1">
      <c r="A86" s="39"/>
      <c r="B86" s="39" t="s">
        <v>121</v>
      </c>
      <c r="C86" s="18">
        <v>309680</v>
      </c>
      <c r="D86" s="18"/>
      <c r="E86" s="18">
        <v>336078</v>
      </c>
      <c r="F86" s="18">
        <v>442412</v>
      </c>
      <c r="G86" s="31">
        <f t="shared" si="13"/>
        <v>1088170</v>
      </c>
      <c r="H86" s="31">
        <v>478.67204301075265</v>
      </c>
      <c r="I86" s="31"/>
      <c r="J86" s="31">
        <v>519.47540322580642</v>
      </c>
      <c r="K86" s="31">
        <v>683.83575268817197</v>
      </c>
      <c r="L86" s="31">
        <f t="shared" si="12"/>
        <v>1681.9831989247309</v>
      </c>
    </row>
    <row r="87" spans="1:12" s="40" customFormat="1">
      <c r="A87" s="39"/>
      <c r="B87" s="39" t="s">
        <v>122</v>
      </c>
      <c r="C87" s="18"/>
      <c r="D87" s="18"/>
      <c r="E87" s="18">
        <v>1070677</v>
      </c>
      <c r="F87" s="18">
        <v>421674</v>
      </c>
      <c r="G87" s="31">
        <f t="shared" si="13"/>
        <v>1492351</v>
      </c>
      <c r="H87" s="31"/>
      <c r="I87" s="31"/>
      <c r="J87" s="31">
        <v>1654.9442876344085</v>
      </c>
      <c r="K87" s="31">
        <v>651.78104838709669</v>
      </c>
      <c r="L87" s="31">
        <f t="shared" si="12"/>
        <v>2306.7253360215054</v>
      </c>
    </row>
    <row r="88" spans="1:12" s="40" customFormat="1">
      <c r="A88" s="39"/>
      <c r="B88" s="39" t="s">
        <v>123</v>
      </c>
      <c r="C88" s="18"/>
      <c r="D88" s="18"/>
      <c r="E88" s="18">
        <v>22038</v>
      </c>
      <c r="F88" s="18"/>
      <c r="G88" s="31">
        <f t="shared" si="13"/>
        <v>22038</v>
      </c>
      <c r="H88" s="31"/>
      <c r="I88" s="31"/>
      <c r="J88" s="31">
        <v>34.064112903225805</v>
      </c>
      <c r="K88" s="31"/>
      <c r="L88" s="31">
        <f t="shared" si="12"/>
        <v>34.064112903225805</v>
      </c>
    </row>
    <row r="89" spans="1:12" s="40" customFormat="1">
      <c r="A89" s="39"/>
      <c r="B89" s="39" t="s">
        <v>124</v>
      </c>
      <c r="C89" s="18"/>
      <c r="D89" s="18"/>
      <c r="E89" s="18">
        <v>396683</v>
      </c>
      <c r="F89" s="18"/>
      <c r="G89" s="31">
        <f t="shared" si="13"/>
        <v>396683</v>
      </c>
      <c r="H89" s="31"/>
      <c r="I89" s="31"/>
      <c r="J89" s="31">
        <v>613.15248655913967</v>
      </c>
      <c r="K89" s="31"/>
      <c r="L89" s="31">
        <f t="shared" si="12"/>
        <v>613.15248655913967</v>
      </c>
    </row>
    <row r="90" spans="1:12" s="40" customFormat="1">
      <c r="A90" s="39"/>
      <c r="B90" s="39" t="s">
        <v>125</v>
      </c>
      <c r="C90" s="18"/>
      <c r="D90" s="18"/>
      <c r="E90" s="18">
        <v>9182</v>
      </c>
      <c r="F90" s="18"/>
      <c r="G90" s="31">
        <f t="shared" si="13"/>
        <v>9182</v>
      </c>
      <c r="H90" s="31"/>
      <c r="I90" s="31"/>
      <c r="J90" s="31">
        <v>14.192607526881719</v>
      </c>
      <c r="K90" s="31"/>
      <c r="L90" s="31">
        <f t="shared" si="12"/>
        <v>14.192607526881719</v>
      </c>
    </row>
    <row r="91" spans="1:12" s="40" customFormat="1">
      <c r="A91" s="39"/>
      <c r="B91" s="39" t="s">
        <v>126</v>
      </c>
      <c r="C91" s="18"/>
      <c r="D91" s="18"/>
      <c r="E91" s="18">
        <v>1836</v>
      </c>
      <c r="F91" s="18"/>
      <c r="G91" s="31"/>
      <c r="H91" s="31"/>
      <c r="I91" s="31"/>
      <c r="J91" s="31">
        <v>2.8379032258064516</v>
      </c>
      <c r="K91" s="31"/>
      <c r="L91" s="31">
        <f t="shared" si="12"/>
        <v>2.8379032258064516</v>
      </c>
    </row>
    <row r="92" spans="1:12" s="40" customFormat="1">
      <c r="A92" s="24">
        <v>27</v>
      </c>
      <c r="B92" s="25" t="s">
        <v>54</v>
      </c>
      <c r="C92" s="26">
        <v>531907</v>
      </c>
      <c r="D92" s="26">
        <v>0</v>
      </c>
      <c r="E92" s="26">
        <v>2263302</v>
      </c>
      <c r="F92" s="26">
        <v>726326</v>
      </c>
      <c r="G92" s="26">
        <f t="shared" si="13"/>
        <v>3521535</v>
      </c>
      <c r="H92" s="27">
        <v>822.16807795698912</v>
      </c>
      <c r="I92" s="27" t="s">
        <v>211</v>
      </c>
      <c r="J92" s="27">
        <v>3498.3834677419354</v>
      </c>
      <c r="K92" s="27">
        <v>1122.681317204301</v>
      </c>
      <c r="L92" s="27">
        <f t="shared" si="12"/>
        <v>5443.2328629032254</v>
      </c>
    </row>
    <row r="93" spans="1:12" s="40" customFormat="1">
      <c r="A93" s="39"/>
      <c r="B93" s="39" t="s">
        <v>127</v>
      </c>
      <c r="C93" s="18"/>
      <c r="D93" s="18"/>
      <c r="E93" s="18">
        <v>1136630</v>
      </c>
      <c r="F93" s="18">
        <v>472257</v>
      </c>
      <c r="G93" s="31">
        <f t="shared" ref="G93:G99" si="14">SUM(C93:F93)</f>
        <v>1608887</v>
      </c>
      <c r="H93" s="31"/>
      <c r="I93" s="31"/>
      <c r="J93" s="31">
        <v>1756.8877688172042</v>
      </c>
      <c r="K93" s="31">
        <v>729.96713709677408</v>
      </c>
      <c r="L93" s="31">
        <f t="shared" si="12"/>
        <v>2486.8549059139782</v>
      </c>
    </row>
    <row r="94" spans="1:12" s="40" customFormat="1">
      <c r="A94" s="39"/>
      <c r="B94" s="39" t="s">
        <v>128</v>
      </c>
      <c r="C94" s="18"/>
      <c r="D94" s="18"/>
      <c r="E94" s="18">
        <v>775181</v>
      </c>
      <c r="F94" s="18">
        <v>197561</v>
      </c>
      <c r="G94" s="31">
        <f t="shared" si="14"/>
        <v>972742</v>
      </c>
      <c r="H94" s="31"/>
      <c r="I94" s="31"/>
      <c r="J94" s="31">
        <v>1198.1964381720429</v>
      </c>
      <c r="K94" s="31">
        <v>305.36982526881718</v>
      </c>
      <c r="L94" s="31">
        <f t="shared" si="12"/>
        <v>1503.56626344086</v>
      </c>
    </row>
    <row r="95" spans="1:12" s="40" customFormat="1">
      <c r="A95" s="39"/>
      <c r="B95" s="39" t="s">
        <v>129</v>
      </c>
      <c r="C95" s="18"/>
      <c r="D95" s="18"/>
      <c r="E95" s="18">
        <v>237194</v>
      </c>
      <c r="F95" s="18">
        <v>2034</v>
      </c>
      <c r="G95" s="31">
        <f t="shared" si="14"/>
        <v>239228</v>
      </c>
      <c r="H95" s="31"/>
      <c r="I95" s="31"/>
      <c r="J95" s="31">
        <v>366.63051075268817</v>
      </c>
      <c r="K95" s="31">
        <v>3.1439516129032254</v>
      </c>
      <c r="L95" s="31">
        <f t="shared" si="12"/>
        <v>369.77446236559138</v>
      </c>
    </row>
    <row r="96" spans="1:12" s="40" customFormat="1">
      <c r="A96" s="39"/>
      <c r="B96" s="39" t="s">
        <v>130</v>
      </c>
      <c r="C96" s="18"/>
      <c r="D96" s="18"/>
      <c r="E96" s="18">
        <v>19691</v>
      </c>
      <c r="F96" s="18"/>
      <c r="G96" s="31">
        <f t="shared" si="14"/>
        <v>19691</v>
      </c>
      <c r="H96" s="31"/>
      <c r="I96" s="31"/>
      <c r="J96" s="31">
        <v>30.436357526881718</v>
      </c>
      <c r="K96" s="31"/>
      <c r="L96" s="31">
        <f t="shared" si="12"/>
        <v>30.436357526881718</v>
      </c>
    </row>
    <row r="97" spans="1:12" s="40" customFormat="1">
      <c r="A97" s="39"/>
      <c r="B97" s="39" t="s">
        <v>131</v>
      </c>
      <c r="C97" s="18"/>
      <c r="D97" s="18"/>
      <c r="E97" s="18">
        <v>34855</v>
      </c>
      <c r="F97" s="18">
        <v>29561</v>
      </c>
      <c r="G97" s="31">
        <f t="shared" si="14"/>
        <v>64416</v>
      </c>
      <c r="H97" s="31"/>
      <c r="I97" s="31"/>
      <c r="J97" s="31">
        <v>53.875336021505376</v>
      </c>
      <c r="K97" s="31">
        <v>45.69240591397849</v>
      </c>
      <c r="L97" s="31">
        <f t="shared" si="12"/>
        <v>99.567741935483866</v>
      </c>
    </row>
    <row r="98" spans="1:12" s="40" customFormat="1">
      <c r="A98" s="39"/>
      <c r="B98" s="39" t="s">
        <v>132</v>
      </c>
      <c r="C98" s="18"/>
      <c r="D98" s="18"/>
      <c r="E98" s="18">
        <v>59751</v>
      </c>
      <c r="F98" s="18">
        <v>24913</v>
      </c>
      <c r="G98" s="31">
        <f t="shared" si="14"/>
        <v>84664</v>
      </c>
      <c r="H98" s="31"/>
      <c r="I98" s="31"/>
      <c r="J98" s="31">
        <v>92.357056451612891</v>
      </c>
      <c r="K98" s="31">
        <v>38.50799731182795</v>
      </c>
      <c r="L98" s="31">
        <f t="shared" si="12"/>
        <v>130.86505376344084</v>
      </c>
    </row>
    <row r="99" spans="1:12" s="40" customFormat="1">
      <c r="A99" s="24">
        <v>28</v>
      </c>
      <c r="B99" s="25" t="s">
        <v>55</v>
      </c>
      <c r="C99" s="26">
        <v>429066</v>
      </c>
      <c r="D99" s="26">
        <v>0</v>
      </c>
      <c r="E99" s="26">
        <v>826138</v>
      </c>
      <c r="F99" s="26">
        <v>521756</v>
      </c>
      <c r="G99" s="26">
        <f t="shared" si="14"/>
        <v>1776960</v>
      </c>
      <c r="H99" s="27">
        <v>663.20685483870966</v>
      </c>
      <c r="I99" s="27" t="s">
        <v>211</v>
      </c>
      <c r="J99" s="27">
        <v>1276.9606182795699</v>
      </c>
      <c r="K99" s="27">
        <v>806.47768817204292</v>
      </c>
      <c r="L99" s="27">
        <f>H99+I99+J99+K99</f>
        <v>2746.6451612903224</v>
      </c>
    </row>
    <row r="100" spans="1:12" s="40" customFormat="1">
      <c r="A100" s="39"/>
      <c r="B100" s="39" t="s">
        <v>133</v>
      </c>
      <c r="C100" s="18">
        <v>429066</v>
      </c>
      <c r="D100" s="18">
        <v>0</v>
      </c>
      <c r="E100" s="18">
        <v>826138</v>
      </c>
      <c r="F100" s="18">
        <v>521756</v>
      </c>
      <c r="G100" s="31">
        <f>C100+D100+E100+F100</f>
        <v>1776960</v>
      </c>
      <c r="H100" s="31">
        <v>663.20685483870966</v>
      </c>
      <c r="I100" s="31"/>
      <c r="J100" s="31">
        <v>1276.9606182795699</v>
      </c>
      <c r="K100" s="31">
        <v>806.47768817204292</v>
      </c>
      <c r="L100" s="31">
        <f>H100+I100+J100+K100</f>
        <v>2746.6451612903224</v>
      </c>
    </row>
    <row r="101" spans="1:12" s="40" customFormat="1">
      <c r="A101" s="24">
        <v>29</v>
      </c>
      <c r="B101" s="25" t="s">
        <v>57</v>
      </c>
      <c r="C101" s="26">
        <v>213465</v>
      </c>
      <c r="D101" s="26">
        <v>0</v>
      </c>
      <c r="E101" s="26">
        <v>1128363</v>
      </c>
      <c r="F101" s="26">
        <v>586822</v>
      </c>
      <c r="G101" s="26">
        <f>SUM(C101:F101)</f>
        <v>1928650</v>
      </c>
      <c r="H101" s="27">
        <v>329.95262096774195</v>
      </c>
      <c r="I101" s="27" t="s">
        <v>211</v>
      </c>
      <c r="J101" s="27">
        <v>1744.1094758064514</v>
      </c>
      <c r="K101" s="27">
        <v>907.05013440860205</v>
      </c>
      <c r="L101" s="27">
        <f>H101+I101+J101+K101</f>
        <v>2981.1122311827953</v>
      </c>
    </row>
    <row r="102" spans="1:12" s="40" customFormat="1">
      <c r="A102" s="39"/>
      <c r="B102" s="39" t="s">
        <v>134</v>
      </c>
      <c r="C102" s="18">
        <v>213465</v>
      </c>
      <c r="D102" s="18"/>
      <c r="E102" s="18">
        <v>1057276</v>
      </c>
      <c r="F102" s="18">
        <v>586822</v>
      </c>
      <c r="G102" s="31">
        <f>SUM(C102:F102)</f>
        <v>1857563</v>
      </c>
      <c r="H102" s="31">
        <v>329.95262096774195</v>
      </c>
      <c r="I102" s="31"/>
      <c r="J102" s="31">
        <v>1634.2303763440859</v>
      </c>
      <c r="K102" s="31">
        <v>907.05013440860205</v>
      </c>
      <c r="L102" s="31">
        <f t="shared" ref="L102:L118" si="15">H102+I102+J102+K102</f>
        <v>2871.2331317204298</v>
      </c>
    </row>
    <row r="103" spans="1:12" s="40" customFormat="1">
      <c r="A103" s="39"/>
      <c r="B103" s="39" t="s">
        <v>78</v>
      </c>
      <c r="C103" s="18"/>
      <c r="D103" s="18"/>
      <c r="E103" s="18">
        <v>71087</v>
      </c>
      <c r="F103" s="18"/>
      <c r="G103" s="31">
        <f>SUM(C103:F103)</f>
        <v>71087</v>
      </c>
      <c r="H103" s="31"/>
      <c r="I103" s="31"/>
      <c r="J103" s="31">
        <v>109.87909946236559</v>
      </c>
      <c r="K103" s="31"/>
      <c r="L103" s="31">
        <f t="shared" si="15"/>
        <v>109.87909946236559</v>
      </c>
    </row>
    <row r="104" spans="1:12" s="40" customFormat="1">
      <c r="A104" s="24">
        <v>30</v>
      </c>
      <c r="B104" s="25" t="s">
        <v>58</v>
      </c>
      <c r="C104" s="26">
        <v>16137</v>
      </c>
      <c r="D104" s="26">
        <v>0</v>
      </c>
      <c r="E104" s="26">
        <v>2911495</v>
      </c>
      <c r="F104" s="26">
        <v>1517216</v>
      </c>
      <c r="G104" s="26">
        <f>SUM(C104:F104)</f>
        <v>4444848</v>
      </c>
      <c r="H104" s="27">
        <v>24.942943548387095</v>
      </c>
      <c r="I104" s="27" t="s">
        <v>211</v>
      </c>
      <c r="J104" s="27">
        <v>4500.2946908602144</v>
      </c>
      <c r="K104" s="27">
        <v>2345.1591397849461</v>
      </c>
      <c r="L104" s="27">
        <f>H104+I104+J104+K104</f>
        <v>6870.3967741935476</v>
      </c>
    </row>
    <row r="105" spans="1:12" s="40" customFormat="1">
      <c r="A105" s="39"/>
      <c r="B105" s="39" t="s">
        <v>135</v>
      </c>
      <c r="C105" s="18"/>
      <c r="D105" s="18"/>
      <c r="E105" s="18">
        <v>2911495</v>
      </c>
      <c r="F105" s="18">
        <v>1517216</v>
      </c>
      <c r="G105" s="18">
        <f>G104</f>
        <v>4444848</v>
      </c>
      <c r="H105" s="31"/>
      <c r="I105" s="31"/>
      <c r="J105" s="31">
        <v>4500.2946908602144</v>
      </c>
      <c r="K105" s="31">
        <v>2345.1591397849461</v>
      </c>
      <c r="L105" s="31">
        <f t="shared" si="15"/>
        <v>6845.4538306451605</v>
      </c>
    </row>
    <row r="106" spans="1:12" s="40" customFormat="1">
      <c r="A106" s="24">
        <v>31</v>
      </c>
      <c r="B106" s="25" t="s">
        <v>60</v>
      </c>
      <c r="C106" s="26">
        <v>5032</v>
      </c>
      <c r="D106" s="26">
        <v>0</v>
      </c>
      <c r="E106" s="26">
        <v>408365</v>
      </c>
      <c r="F106" s="41">
        <v>555321</v>
      </c>
      <c r="G106" s="26">
        <f>SUM(C106:F106)</f>
        <v>968718</v>
      </c>
      <c r="H106" s="27">
        <v>7.7779569892473113</v>
      </c>
      <c r="I106" s="27" t="s">
        <v>211</v>
      </c>
      <c r="J106" s="27">
        <v>631.20934139784936</v>
      </c>
      <c r="K106" s="27">
        <v>858.35907258064503</v>
      </c>
      <c r="L106" s="27">
        <f t="shared" si="15"/>
        <v>1497.3463709677417</v>
      </c>
    </row>
    <row r="107" spans="1:12" s="40" customFormat="1">
      <c r="A107" s="39"/>
      <c r="B107" s="39" t="s">
        <v>136</v>
      </c>
      <c r="C107" s="18"/>
      <c r="D107" s="18"/>
      <c r="E107" s="18">
        <v>408365</v>
      </c>
      <c r="F107" s="18">
        <v>555321</v>
      </c>
      <c r="G107" s="31">
        <f>E107+F107</f>
        <v>963686</v>
      </c>
      <c r="H107" s="31"/>
      <c r="I107" s="31"/>
      <c r="J107" s="31">
        <v>631.20934139784936</v>
      </c>
      <c r="K107" s="31">
        <v>858.35907258064503</v>
      </c>
      <c r="L107" s="31">
        <f t="shared" si="15"/>
        <v>1489.5684139784944</v>
      </c>
    </row>
    <row r="108" spans="1:12" s="40" customFormat="1">
      <c r="A108" s="19">
        <v>32</v>
      </c>
      <c r="B108" s="20" t="s">
        <v>64</v>
      </c>
      <c r="C108" s="21">
        <v>0</v>
      </c>
      <c r="D108" s="21">
        <v>0</v>
      </c>
      <c r="E108" s="21">
        <v>0</v>
      </c>
      <c r="F108" s="21">
        <v>19143</v>
      </c>
      <c r="G108" s="21">
        <f>SUM(C108:F108)</f>
        <v>19143</v>
      </c>
      <c r="H108" s="22" t="s">
        <v>211</v>
      </c>
      <c r="I108" s="22" t="s">
        <v>211</v>
      </c>
      <c r="J108" s="22" t="s">
        <v>211</v>
      </c>
      <c r="K108" s="22">
        <v>29.589314516129029</v>
      </c>
      <c r="L108" s="22">
        <f t="shared" si="15"/>
        <v>29.589314516129029</v>
      </c>
    </row>
    <row r="109" spans="1:12" s="40" customFormat="1">
      <c r="A109" s="39"/>
      <c r="B109" s="39" t="s">
        <v>137</v>
      </c>
      <c r="C109" s="18">
        <v>0</v>
      </c>
      <c r="D109" s="18">
        <v>0</v>
      </c>
      <c r="E109" s="18">
        <v>0</v>
      </c>
      <c r="F109" s="18">
        <v>19143</v>
      </c>
      <c r="G109" s="31">
        <f>C109+D109+E109+F109</f>
        <v>19143</v>
      </c>
      <c r="H109" s="31" t="s">
        <v>211</v>
      </c>
      <c r="I109" s="31"/>
      <c r="J109" s="31" t="s">
        <v>211</v>
      </c>
      <c r="K109" s="31">
        <v>29.589314516129029</v>
      </c>
      <c r="L109" s="31">
        <f t="shared" si="15"/>
        <v>29.589314516129029</v>
      </c>
    </row>
    <row r="110" spans="1:12" s="40" customFormat="1">
      <c r="A110" s="19">
        <v>33</v>
      </c>
      <c r="B110" s="20" t="s">
        <v>62</v>
      </c>
      <c r="C110" s="21">
        <v>495041</v>
      </c>
      <c r="D110" s="21">
        <v>78182</v>
      </c>
      <c r="E110" s="21">
        <v>4277527</v>
      </c>
      <c r="F110" s="21">
        <v>1631656</v>
      </c>
      <c r="G110" s="21">
        <f>SUM(C110:F110)</f>
        <v>6482406</v>
      </c>
      <c r="H110" s="22">
        <v>765.18434139784938</v>
      </c>
      <c r="I110" s="22">
        <v>120.84583333333332</v>
      </c>
      <c r="J110" s="22">
        <v>6611.7688844086015</v>
      </c>
      <c r="K110" s="22">
        <v>2522.0489247311825</v>
      </c>
      <c r="L110" s="22">
        <f t="shared" si="15"/>
        <v>10019.847983870966</v>
      </c>
    </row>
    <row r="111" spans="1:12" s="40" customFormat="1">
      <c r="A111" s="39"/>
      <c r="B111" s="39" t="s">
        <v>138</v>
      </c>
      <c r="C111" s="18">
        <v>495041</v>
      </c>
      <c r="D111" s="18">
        <v>78182</v>
      </c>
      <c r="E111" s="18">
        <v>4277527</v>
      </c>
      <c r="F111" s="18">
        <v>1631656</v>
      </c>
      <c r="G111" s="31">
        <f>C111+D111+E111+F111</f>
        <v>6482406</v>
      </c>
      <c r="H111" s="31">
        <v>765.18434139784938</v>
      </c>
      <c r="I111" s="31"/>
      <c r="J111" s="31">
        <v>6611.7688844086015</v>
      </c>
      <c r="K111" s="31">
        <v>2522.0489247311825</v>
      </c>
      <c r="L111" s="31">
        <f t="shared" si="15"/>
        <v>9899.0021505376335</v>
      </c>
    </row>
    <row r="112" spans="1:12" s="40" customFormat="1">
      <c r="A112" s="24">
        <v>34</v>
      </c>
      <c r="B112" s="25" t="s">
        <v>66</v>
      </c>
      <c r="C112" s="26">
        <v>0</v>
      </c>
      <c r="D112" s="26">
        <v>0</v>
      </c>
      <c r="E112" s="26">
        <v>349152</v>
      </c>
      <c r="F112" s="42">
        <v>68465</v>
      </c>
      <c r="G112" s="26">
        <f>SUM(C112:F112)</f>
        <v>417617</v>
      </c>
      <c r="H112" s="27" t="s">
        <v>211</v>
      </c>
      <c r="I112" s="27" t="s">
        <v>211</v>
      </c>
      <c r="J112" s="27">
        <v>539.68387096774188</v>
      </c>
      <c r="K112" s="27">
        <v>105.82627688172042</v>
      </c>
      <c r="L112" s="27">
        <f t="shared" si="15"/>
        <v>645.51014784946233</v>
      </c>
    </row>
    <row r="113" spans="1:12" s="40" customFormat="1" ht="30">
      <c r="A113" s="39"/>
      <c r="B113" s="43" t="s">
        <v>139</v>
      </c>
      <c r="C113" s="18"/>
      <c r="D113" s="18"/>
      <c r="E113" s="18">
        <v>349152</v>
      </c>
      <c r="F113" s="18">
        <v>68465</v>
      </c>
      <c r="G113" s="31">
        <f>SUM(C113:F113)</f>
        <v>417617</v>
      </c>
      <c r="H113" s="31"/>
      <c r="I113" s="31"/>
      <c r="J113" s="31">
        <v>539.68387096774188</v>
      </c>
      <c r="K113" s="31">
        <v>105.82627688172042</v>
      </c>
      <c r="L113" s="31">
        <f t="shared" si="15"/>
        <v>645.51014784946233</v>
      </c>
    </row>
    <row r="114" spans="1:12" s="40" customFormat="1">
      <c r="A114" s="19">
        <v>35</v>
      </c>
      <c r="B114" s="20" t="s">
        <v>67</v>
      </c>
      <c r="C114" s="21">
        <v>192925</v>
      </c>
      <c r="D114" s="21">
        <v>0</v>
      </c>
      <c r="E114" s="21">
        <v>83369</v>
      </c>
      <c r="F114" s="21">
        <v>79201</v>
      </c>
      <c r="G114" s="21">
        <f>SUM(C114:F114)</f>
        <v>355495</v>
      </c>
      <c r="H114" s="22">
        <v>298.2039650537634</v>
      </c>
      <c r="I114" s="22" t="s">
        <v>211</v>
      </c>
      <c r="J114" s="22">
        <v>128.86337365591399</v>
      </c>
      <c r="K114" s="22">
        <v>122.4209005376344</v>
      </c>
      <c r="L114" s="22">
        <f t="shared" si="15"/>
        <v>549.48823924731187</v>
      </c>
    </row>
    <row r="115" spans="1:12" s="40" customFormat="1">
      <c r="A115" s="39"/>
      <c r="B115" s="39" t="s">
        <v>140</v>
      </c>
      <c r="C115" s="18">
        <v>192925</v>
      </c>
      <c r="D115" s="18"/>
      <c r="E115" s="18">
        <v>83369</v>
      </c>
      <c r="F115" s="18">
        <v>79201</v>
      </c>
      <c r="G115" s="31">
        <f t="shared" ref="G115" si="16">G114</f>
        <v>355495</v>
      </c>
      <c r="H115" s="31">
        <v>298.2039650537634</v>
      </c>
      <c r="I115" s="31"/>
      <c r="J115" s="31">
        <v>128.86337365591399</v>
      </c>
      <c r="K115" s="31">
        <v>122.4209005376344</v>
      </c>
      <c r="L115" s="31">
        <f t="shared" si="15"/>
        <v>549.48823924731187</v>
      </c>
    </row>
    <row r="116" spans="1:12" s="40" customFormat="1">
      <c r="A116" s="24">
        <v>36</v>
      </c>
      <c r="B116" s="25" t="s">
        <v>69</v>
      </c>
      <c r="C116" s="26">
        <v>0</v>
      </c>
      <c r="D116" s="26">
        <v>0</v>
      </c>
      <c r="E116" s="26">
        <v>205907</v>
      </c>
      <c r="F116" s="26">
        <v>42505</v>
      </c>
      <c r="G116" s="26">
        <f t="shared" ref="G116:G121" si="17">SUM(C116:F116)</f>
        <v>248412</v>
      </c>
      <c r="H116" s="27" t="s">
        <v>211</v>
      </c>
      <c r="I116" s="27" t="s">
        <v>211</v>
      </c>
      <c r="J116" s="27">
        <v>318.27022849462361</v>
      </c>
      <c r="K116" s="27">
        <v>65.699932795698928</v>
      </c>
      <c r="L116" s="27">
        <f t="shared" si="15"/>
        <v>383.97016129032255</v>
      </c>
    </row>
    <row r="117" spans="1:12" s="40" customFormat="1" ht="30">
      <c r="A117" s="39"/>
      <c r="B117" s="43" t="s">
        <v>141</v>
      </c>
      <c r="C117" s="18"/>
      <c r="D117" s="18"/>
      <c r="E117" s="18">
        <v>49417.68</v>
      </c>
      <c r="F117" s="18">
        <v>2592.8049999999998</v>
      </c>
      <c r="G117" s="31">
        <f t="shared" si="17"/>
        <v>52010.485000000001</v>
      </c>
      <c r="H117" s="31"/>
      <c r="I117" s="31"/>
      <c r="J117" s="31">
        <v>76.384854838709671</v>
      </c>
      <c r="K117" s="31">
        <v>4.0076959005376338</v>
      </c>
      <c r="L117" s="31">
        <f t="shared" si="15"/>
        <v>80.392550739247298</v>
      </c>
    </row>
    <row r="118" spans="1:12" s="40" customFormat="1">
      <c r="A118" s="39"/>
      <c r="B118" s="39" t="s">
        <v>142</v>
      </c>
      <c r="C118" s="18"/>
      <c r="D118" s="18"/>
      <c r="E118" s="18">
        <v>156489.32</v>
      </c>
      <c r="F118" s="18">
        <v>39912.195</v>
      </c>
      <c r="G118" s="31">
        <f t="shared" si="17"/>
        <v>196401.51500000001</v>
      </c>
      <c r="H118" s="31"/>
      <c r="I118" s="31"/>
      <c r="J118" s="31">
        <v>241.88537365591398</v>
      </c>
      <c r="K118" s="31">
        <v>61.692236895161287</v>
      </c>
      <c r="L118" s="31">
        <f t="shared" si="15"/>
        <v>303.57761055107528</v>
      </c>
    </row>
    <row r="119" spans="1:12" s="40" customFormat="1">
      <c r="A119" s="24">
        <v>37</v>
      </c>
      <c r="B119" s="25" t="s">
        <v>71</v>
      </c>
      <c r="C119" s="26">
        <v>0</v>
      </c>
      <c r="D119" s="26">
        <v>148313</v>
      </c>
      <c r="E119" s="26">
        <v>868885</v>
      </c>
      <c r="F119" s="26">
        <v>1102254</v>
      </c>
      <c r="G119" s="26">
        <f t="shared" si="17"/>
        <v>2119452</v>
      </c>
      <c r="H119" s="27" t="s">
        <v>211</v>
      </c>
      <c r="I119" s="27">
        <v>229.24724462365589</v>
      </c>
      <c r="J119" s="27">
        <v>1343.0346102150536</v>
      </c>
      <c r="K119" s="27">
        <v>1703.752822580645</v>
      </c>
      <c r="L119" s="27">
        <f>H119+I119+J119+K119</f>
        <v>3276.0346774193545</v>
      </c>
    </row>
    <row r="120" spans="1:12" s="40" customFormat="1" ht="30" customHeight="1">
      <c r="A120" s="39"/>
      <c r="B120" s="39" t="s">
        <v>143</v>
      </c>
      <c r="C120" s="18"/>
      <c r="D120" s="18">
        <v>148313</v>
      </c>
      <c r="E120" s="18">
        <v>868885</v>
      </c>
      <c r="F120" s="18">
        <v>1102254</v>
      </c>
      <c r="G120" s="31">
        <f t="shared" si="17"/>
        <v>2119452</v>
      </c>
      <c r="H120" s="31"/>
      <c r="I120" s="31">
        <v>229.24724462365589</v>
      </c>
      <c r="J120" s="31">
        <v>1343.0346102150536</v>
      </c>
      <c r="K120" s="31">
        <v>1703.752822580645</v>
      </c>
      <c r="L120" s="31">
        <f>H120+I120+J120+K120</f>
        <v>3276.0346774193545</v>
      </c>
    </row>
    <row r="121" spans="1:12" s="40" customFormat="1">
      <c r="A121" s="24">
        <v>38</v>
      </c>
      <c r="B121" s="25" t="s">
        <v>72</v>
      </c>
      <c r="C121" s="26">
        <v>0</v>
      </c>
      <c r="D121" s="26">
        <v>0</v>
      </c>
      <c r="E121" s="26">
        <v>417641</v>
      </c>
      <c r="F121" s="26">
        <v>501221</v>
      </c>
      <c r="G121" s="26">
        <f t="shared" si="17"/>
        <v>918862</v>
      </c>
      <c r="H121" s="27" t="s">
        <v>211</v>
      </c>
      <c r="I121" s="27" t="s">
        <v>211</v>
      </c>
      <c r="J121" s="27">
        <v>645.54724462365584</v>
      </c>
      <c r="K121" s="27">
        <v>774.73676075268804</v>
      </c>
      <c r="L121" s="27">
        <f>H121+I121+J121+K121</f>
        <v>1420.2840053763439</v>
      </c>
    </row>
    <row r="122" spans="1:12" s="40" customFormat="1">
      <c r="A122" s="39"/>
      <c r="B122" s="39" t="s">
        <v>144</v>
      </c>
      <c r="C122" s="18"/>
      <c r="D122" s="18"/>
      <c r="E122" s="18">
        <v>417641</v>
      </c>
      <c r="F122" s="18">
        <v>501221</v>
      </c>
      <c r="G122" s="31">
        <f>SUM(C122:F122)</f>
        <v>918862</v>
      </c>
      <c r="H122" s="31"/>
      <c r="I122" s="31"/>
      <c r="J122" s="31">
        <v>645.54724462365584</v>
      </c>
      <c r="K122" s="31">
        <v>774.73676075268804</v>
      </c>
      <c r="L122" s="31">
        <f>SUM(H122:K122)</f>
        <v>1420.2840053763439</v>
      </c>
    </row>
    <row r="123" spans="1:12" s="40" customFormat="1">
      <c r="A123" s="24">
        <v>39</v>
      </c>
      <c r="B123" s="25" t="s">
        <v>74</v>
      </c>
      <c r="C123" s="26">
        <v>127064</v>
      </c>
      <c r="D123" s="26">
        <v>0</v>
      </c>
      <c r="E123" s="26">
        <v>1088510</v>
      </c>
      <c r="F123" s="26">
        <v>338344</v>
      </c>
      <c r="G123" s="26">
        <f t="shared" ref="G123:G133" si="18">SUM(C123:F123)</f>
        <v>1553918</v>
      </c>
      <c r="H123" s="27">
        <v>196.40268817204299</v>
      </c>
      <c r="I123" s="27" t="s">
        <v>211</v>
      </c>
      <c r="J123" s="27">
        <v>1682.5087365591396</v>
      </c>
      <c r="K123" s="27">
        <v>522.97795698924722</v>
      </c>
      <c r="L123" s="27">
        <f>H123+I123+J123+K123</f>
        <v>2401.8893817204298</v>
      </c>
    </row>
    <row r="124" spans="1:12" s="40" customFormat="1">
      <c r="A124" s="39"/>
      <c r="B124" s="39" t="s">
        <v>145</v>
      </c>
      <c r="C124" s="18">
        <v>127064</v>
      </c>
      <c r="D124" s="18"/>
      <c r="E124" s="18">
        <v>319913</v>
      </c>
      <c r="F124" s="18">
        <v>87969</v>
      </c>
      <c r="G124" s="31">
        <f>SUM(C124:F124)</f>
        <v>534946</v>
      </c>
      <c r="H124" s="31">
        <v>196.40268817204299</v>
      </c>
      <c r="I124" s="31"/>
      <c r="J124" s="31">
        <v>494.48918010752686</v>
      </c>
      <c r="K124" s="31">
        <v>135.97358870967741</v>
      </c>
      <c r="L124" s="31">
        <f t="shared" ref="L124:L130" si="19">H124+I124+J124+K124</f>
        <v>826.86545698924726</v>
      </c>
    </row>
    <row r="125" spans="1:12" s="40" customFormat="1">
      <c r="A125" s="39"/>
      <c r="B125" s="39" t="s">
        <v>146</v>
      </c>
      <c r="C125" s="18"/>
      <c r="D125" s="18"/>
      <c r="E125" s="18">
        <v>104279</v>
      </c>
      <c r="F125" s="18"/>
      <c r="G125" s="31">
        <f t="shared" si="18"/>
        <v>104279</v>
      </c>
      <c r="H125" s="31"/>
      <c r="I125" s="31"/>
      <c r="J125" s="31">
        <v>161.18393817204299</v>
      </c>
      <c r="K125" s="31"/>
      <c r="L125" s="31">
        <f t="shared" si="19"/>
        <v>161.18393817204299</v>
      </c>
    </row>
    <row r="126" spans="1:12" s="40" customFormat="1">
      <c r="A126" s="39"/>
      <c r="B126" s="39" t="s">
        <v>147</v>
      </c>
      <c r="C126" s="18"/>
      <c r="D126" s="18"/>
      <c r="E126" s="18">
        <v>15675</v>
      </c>
      <c r="F126" s="18"/>
      <c r="G126" s="31">
        <f t="shared" si="18"/>
        <v>15675</v>
      </c>
      <c r="H126" s="31"/>
      <c r="I126" s="31"/>
      <c r="J126" s="31">
        <v>24.228830645161292</v>
      </c>
      <c r="K126" s="31"/>
      <c r="L126" s="31">
        <f t="shared" si="19"/>
        <v>24.228830645161292</v>
      </c>
    </row>
    <row r="127" spans="1:12" s="40" customFormat="1">
      <c r="A127" s="39"/>
      <c r="B127" s="39" t="s">
        <v>148</v>
      </c>
      <c r="C127" s="18"/>
      <c r="D127" s="18"/>
      <c r="E127" s="18">
        <v>39404</v>
      </c>
      <c r="F127" s="18">
        <v>27778</v>
      </c>
      <c r="G127" s="31">
        <f t="shared" si="18"/>
        <v>67182</v>
      </c>
      <c r="H127" s="31"/>
      <c r="I127" s="31"/>
      <c r="J127" s="31">
        <v>60.906720430107519</v>
      </c>
      <c r="K127" s="31">
        <v>42.93642473118279</v>
      </c>
      <c r="L127" s="31">
        <f t="shared" si="19"/>
        <v>103.84314516129031</v>
      </c>
    </row>
    <row r="128" spans="1:12" s="40" customFormat="1">
      <c r="A128" s="39"/>
      <c r="B128" s="39" t="s">
        <v>149</v>
      </c>
      <c r="C128" s="18"/>
      <c r="D128" s="18"/>
      <c r="E128" s="18">
        <v>33308</v>
      </c>
      <c r="F128" s="18">
        <v>42293</v>
      </c>
      <c r="G128" s="31">
        <f t="shared" si="18"/>
        <v>75601</v>
      </c>
      <c r="H128" s="31"/>
      <c r="I128" s="31"/>
      <c r="J128" s="31">
        <v>51.48413978494623</v>
      </c>
      <c r="K128" s="31">
        <v>65.372244623655902</v>
      </c>
      <c r="L128" s="31">
        <f t="shared" si="19"/>
        <v>116.85638440860214</v>
      </c>
    </row>
    <row r="129" spans="1:12" s="40" customFormat="1">
      <c r="A129" s="39"/>
      <c r="B129" s="39" t="s">
        <v>150</v>
      </c>
      <c r="C129" s="18"/>
      <c r="D129" s="18"/>
      <c r="E129" s="18">
        <v>64331</v>
      </c>
      <c r="F129" s="18">
        <v>109793</v>
      </c>
      <c r="G129" s="31">
        <f t="shared" si="18"/>
        <v>174124</v>
      </c>
      <c r="H129" s="31"/>
      <c r="I129" s="31"/>
      <c r="J129" s="31">
        <v>99.436357526881721</v>
      </c>
      <c r="K129" s="31">
        <v>169.70692204301074</v>
      </c>
      <c r="L129" s="31">
        <f t="shared" si="19"/>
        <v>269.14327956989246</v>
      </c>
    </row>
    <row r="130" spans="1:12" s="40" customFormat="1">
      <c r="A130" s="39"/>
      <c r="B130" s="39" t="s">
        <v>151</v>
      </c>
      <c r="C130" s="18"/>
      <c r="D130" s="18"/>
      <c r="E130" s="18">
        <v>511600</v>
      </c>
      <c r="F130" s="18">
        <v>70511</v>
      </c>
      <c r="G130" s="31">
        <f t="shared" si="18"/>
        <v>582111</v>
      </c>
      <c r="H130" s="31"/>
      <c r="I130" s="31"/>
      <c r="J130" s="31">
        <v>790.77956989247309</v>
      </c>
      <c r="K130" s="31">
        <v>108.98877688172041</v>
      </c>
      <c r="L130" s="31">
        <f t="shared" si="19"/>
        <v>899.76834677419356</v>
      </c>
    </row>
    <row r="131" spans="1:12" s="40" customFormat="1">
      <c r="A131" s="24">
        <v>40</v>
      </c>
      <c r="B131" s="44" t="s">
        <v>75</v>
      </c>
      <c r="C131" s="45">
        <v>0</v>
      </c>
      <c r="D131" s="45">
        <v>0</v>
      </c>
      <c r="E131" s="45">
        <v>505485</v>
      </c>
      <c r="F131" s="45">
        <v>62015</v>
      </c>
      <c r="G131" s="26">
        <f t="shared" si="18"/>
        <v>567500</v>
      </c>
      <c r="H131" s="46" t="s">
        <v>211</v>
      </c>
      <c r="I131" s="46" t="s">
        <v>211</v>
      </c>
      <c r="J131" s="27">
        <v>781.32762096774184</v>
      </c>
      <c r="K131" s="27">
        <v>95.856518817204304</v>
      </c>
      <c r="L131" s="27">
        <f>H131+I131+J131+K131</f>
        <v>877.18413978494618</v>
      </c>
    </row>
    <row r="132" spans="1:12" s="40" customFormat="1" ht="30">
      <c r="A132" s="39"/>
      <c r="B132" s="43" t="s">
        <v>152</v>
      </c>
      <c r="C132" s="18"/>
      <c r="D132" s="18"/>
      <c r="E132" s="18">
        <v>505485</v>
      </c>
      <c r="F132" s="18">
        <v>62015</v>
      </c>
      <c r="G132" s="31">
        <f t="shared" si="18"/>
        <v>567500</v>
      </c>
      <c r="H132" s="31"/>
      <c r="I132" s="31"/>
      <c r="J132" s="31">
        <v>781.32762096774184</v>
      </c>
      <c r="K132" s="31">
        <v>95.856518817204304</v>
      </c>
      <c r="L132" s="31">
        <f>SUM(H132:K132)</f>
        <v>877.18413978494618</v>
      </c>
    </row>
    <row r="133" spans="1:12" s="40" customFormat="1">
      <c r="A133" s="24">
        <v>41</v>
      </c>
      <c r="B133" s="25" t="s">
        <v>77</v>
      </c>
      <c r="C133" s="26">
        <v>111305</v>
      </c>
      <c r="D133" s="26">
        <v>0</v>
      </c>
      <c r="E133" s="26">
        <v>3808357</v>
      </c>
      <c r="F133" s="26">
        <v>2375206</v>
      </c>
      <c r="G133" s="26">
        <f t="shared" si="18"/>
        <v>6294868</v>
      </c>
      <c r="H133" s="27">
        <v>172.04401881720429</v>
      </c>
      <c r="I133" s="27" t="s">
        <v>211</v>
      </c>
      <c r="J133" s="27">
        <v>5886.5733198924727</v>
      </c>
      <c r="K133" s="27">
        <v>3671.3533602150533</v>
      </c>
      <c r="L133" s="27">
        <f>H133+I133+J133+K133</f>
        <v>9729.9706989247297</v>
      </c>
    </row>
    <row r="134" spans="1:12" s="40" customFormat="1">
      <c r="A134" s="39"/>
      <c r="B134" s="39" t="s">
        <v>153</v>
      </c>
      <c r="C134" s="18">
        <v>111305</v>
      </c>
      <c r="D134" s="18">
        <v>0</v>
      </c>
      <c r="E134" s="18">
        <v>3808357</v>
      </c>
      <c r="F134" s="18">
        <v>2375206</v>
      </c>
      <c r="G134" s="31">
        <f>C134+D134+E134+F134</f>
        <v>6294868</v>
      </c>
      <c r="H134" s="31">
        <v>172.04401881720429</v>
      </c>
      <c r="I134" s="31"/>
      <c r="J134" s="31">
        <v>5886.5733198924727</v>
      </c>
      <c r="K134" s="31">
        <v>3671.3533602150533</v>
      </c>
      <c r="L134" s="31">
        <f>H134+I134+J134+K134</f>
        <v>9729.9706989247297</v>
      </c>
    </row>
    <row r="135" spans="1:12" s="40" customFormat="1">
      <c r="A135" s="24">
        <v>42</v>
      </c>
      <c r="B135" s="25" t="s">
        <v>79</v>
      </c>
      <c r="C135" s="26">
        <v>0</v>
      </c>
      <c r="D135" s="26">
        <v>0</v>
      </c>
      <c r="E135" s="26">
        <v>188145</v>
      </c>
      <c r="F135" s="26">
        <v>0</v>
      </c>
      <c r="G135" s="26">
        <f t="shared" ref="G135:G136" si="20">SUM(C135:F135)</f>
        <v>188145</v>
      </c>
      <c r="H135" s="27" t="s">
        <v>211</v>
      </c>
      <c r="I135" s="27" t="s">
        <v>211</v>
      </c>
      <c r="J135" s="27">
        <v>290.81552419354836</v>
      </c>
      <c r="K135" s="27" t="s">
        <v>211</v>
      </c>
      <c r="L135" s="27">
        <f>H135+I135+J135+K135</f>
        <v>290.81552419354836</v>
      </c>
    </row>
    <row r="136" spans="1:12" s="40" customFormat="1">
      <c r="A136" s="39"/>
      <c r="B136" s="39" t="s">
        <v>154</v>
      </c>
      <c r="C136" s="18"/>
      <c r="D136" s="18"/>
      <c r="E136" s="18">
        <v>188145</v>
      </c>
      <c r="F136" s="18"/>
      <c r="G136" s="31">
        <f t="shared" si="20"/>
        <v>188145</v>
      </c>
      <c r="H136" s="31"/>
      <c r="I136" s="31"/>
      <c r="J136" s="31">
        <v>290.81552419354836</v>
      </c>
      <c r="K136" s="31"/>
      <c r="L136" s="31">
        <f>H136+I136+J136+K136</f>
        <v>290.81552419354836</v>
      </c>
    </row>
    <row r="137" spans="1:12" s="40" customFormat="1">
      <c r="A137" s="24">
        <v>43</v>
      </c>
      <c r="B137" s="25" t="s">
        <v>80</v>
      </c>
      <c r="C137" s="26">
        <v>632208</v>
      </c>
      <c r="D137" s="26">
        <v>0</v>
      </c>
      <c r="E137" s="26">
        <v>7180011</v>
      </c>
      <c r="F137" s="26">
        <v>3033056</v>
      </c>
      <c r="G137" s="26">
        <f>SUM(C137:F137)</f>
        <v>10845275</v>
      </c>
      <c r="H137" s="27">
        <v>977.20322580645154</v>
      </c>
      <c r="I137" s="27" t="s">
        <v>211</v>
      </c>
      <c r="J137" s="27">
        <v>11098.135282258065</v>
      </c>
      <c r="K137" s="27">
        <v>4688.1913978494622</v>
      </c>
      <c r="L137" s="27">
        <f>H137+I137+J137+K137</f>
        <v>16763.52990591398</v>
      </c>
    </row>
    <row r="138" spans="1:12" s="40" customFormat="1">
      <c r="A138" s="39"/>
      <c r="B138" s="39" t="s">
        <v>155</v>
      </c>
      <c r="C138" s="18">
        <v>632208</v>
      </c>
      <c r="D138" s="18"/>
      <c r="E138" s="18">
        <v>2943804.51</v>
      </c>
      <c r="F138" s="18">
        <v>1000908.4800000001</v>
      </c>
      <c r="G138" s="31">
        <f>SUM(C138:F138)</f>
        <v>4576920.99</v>
      </c>
      <c r="H138" s="31">
        <v>977.20322580645154</v>
      </c>
      <c r="I138" s="31"/>
      <c r="J138" s="31">
        <v>4550.2354657258056</v>
      </c>
      <c r="K138" s="31">
        <v>1547.1031612903228</v>
      </c>
      <c r="L138" s="31">
        <f>SUM(H138:K138)</f>
        <v>7074.54185282258</v>
      </c>
    </row>
    <row r="139" spans="1:12" s="40" customFormat="1">
      <c r="A139" s="39"/>
      <c r="B139" s="39" t="s">
        <v>156</v>
      </c>
      <c r="C139" s="18"/>
      <c r="D139" s="18"/>
      <c r="E139" s="18">
        <v>4236206.49</v>
      </c>
      <c r="F139" s="18">
        <v>2032147.52</v>
      </c>
      <c r="G139" s="31">
        <f>SUM(C139:F139)</f>
        <v>6268354.0099999998</v>
      </c>
      <c r="H139" s="31"/>
      <c r="I139" s="31"/>
      <c r="J139" s="31">
        <v>6547.8998165322582</v>
      </c>
      <c r="K139" s="31">
        <v>3141.0882365591397</v>
      </c>
      <c r="L139" s="31">
        <f>SUM(H139:K139)</f>
        <v>9688.9880530913979</v>
      </c>
    </row>
    <row r="140" spans="1:12" s="40" customFormat="1">
      <c r="A140" s="24">
        <v>44</v>
      </c>
      <c r="B140" s="25" t="s">
        <v>82</v>
      </c>
      <c r="C140" s="26">
        <v>10466</v>
      </c>
      <c r="D140" s="26">
        <v>0</v>
      </c>
      <c r="E140" s="26">
        <v>594435</v>
      </c>
      <c r="F140" s="26">
        <v>455420</v>
      </c>
      <c r="G140" s="26">
        <f>SUM(C140:F140)</f>
        <v>1060321</v>
      </c>
      <c r="H140" s="27">
        <v>16.177284946236558</v>
      </c>
      <c r="I140" s="27" t="s">
        <v>211</v>
      </c>
      <c r="J140" s="27">
        <v>918.81754032258061</v>
      </c>
      <c r="K140" s="27">
        <v>703.94220430107521</v>
      </c>
      <c r="L140" s="27">
        <f>H140+I140+J140+K140</f>
        <v>1638.9370295698923</v>
      </c>
    </row>
    <row r="141" spans="1:12" s="40" customFormat="1">
      <c r="A141" s="39"/>
      <c r="B141" s="39" t="s">
        <v>157</v>
      </c>
      <c r="C141" s="18"/>
      <c r="D141" s="18"/>
      <c r="E141" s="18">
        <v>594435</v>
      </c>
      <c r="F141" s="18">
        <v>455420</v>
      </c>
      <c r="G141" s="31">
        <f>F141+E141</f>
        <v>1049855</v>
      </c>
      <c r="H141" s="31"/>
      <c r="I141" s="31"/>
      <c r="J141" s="31">
        <v>918.81754032258061</v>
      </c>
      <c r="K141" s="31">
        <v>703.94220430107521</v>
      </c>
      <c r="L141" s="31">
        <f>H141+I141+J141+K141</f>
        <v>1622.7597446236559</v>
      </c>
    </row>
    <row r="142" spans="1:12" s="40" customFormat="1">
      <c r="A142" s="24">
        <v>45</v>
      </c>
      <c r="B142" s="25" t="s">
        <v>83</v>
      </c>
      <c r="C142" s="47">
        <v>450428</v>
      </c>
      <c r="D142" s="26"/>
      <c r="E142" s="47">
        <v>2439585</v>
      </c>
      <c r="F142" s="47">
        <v>2743882</v>
      </c>
      <c r="G142" s="26">
        <f>SUM(C142:F142)</f>
        <v>5633895</v>
      </c>
      <c r="H142" s="27">
        <v>696.22607526881711</v>
      </c>
      <c r="I142" s="27" t="s">
        <v>211</v>
      </c>
      <c r="J142" s="27">
        <v>3770.8639112903224</v>
      </c>
      <c r="K142" s="27">
        <v>4241.2154569892473</v>
      </c>
      <c r="L142" s="27">
        <f>H142+I142+J142+K142</f>
        <v>8708.3054435483864</v>
      </c>
    </row>
    <row r="143" spans="1:12" s="40" customFormat="1">
      <c r="A143" s="39"/>
      <c r="B143" s="39" t="s">
        <v>158</v>
      </c>
      <c r="C143" s="18">
        <v>450428</v>
      </c>
      <c r="D143" s="18"/>
      <c r="E143" s="18">
        <v>218099</v>
      </c>
      <c r="F143" s="18">
        <v>465362</v>
      </c>
      <c r="G143" s="31">
        <f t="shared" ref="G143:G148" si="21">SUM(C143:F143)</f>
        <v>1133889</v>
      </c>
      <c r="H143" s="31">
        <v>696.22607526881711</v>
      </c>
      <c r="I143" s="31"/>
      <c r="J143" s="31">
        <v>337.11538978494622</v>
      </c>
      <c r="K143" s="31">
        <v>719.30954301075269</v>
      </c>
      <c r="L143" s="31">
        <f t="shared" ref="L143:L148" si="22">SUM(H143:K143)</f>
        <v>1752.6510080645162</v>
      </c>
    </row>
    <row r="144" spans="1:12" s="40" customFormat="1">
      <c r="A144" s="39"/>
      <c r="B144" s="39" t="s">
        <v>159</v>
      </c>
      <c r="C144" s="18"/>
      <c r="D144" s="18"/>
      <c r="E144" s="18">
        <v>1049997</v>
      </c>
      <c r="F144" s="18">
        <v>1305265</v>
      </c>
      <c r="G144" s="31">
        <f t="shared" si="21"/>
        <v>2355262</v>
      </c>
      <c r="H144" s="31"/>
      <c r="I144" s="31"/>
      <c r="J144" s="31">
        <v>1622.9792338709676</v>
      </c>
      <c r="K144" s="31">
        <v>2017.5467069892472</v>
      </c>
      <c r="L144" s="31">
        <f t="shared" si="22"/>
        <v>3640.5259408602151</v>
      </c>
    </row>
    <row r="145" spans="1:12" s="40" customFormat="1">
      <c r="A145" s="39"/>
      <c r="B145" s="39" t="s">
        <v>160</v>
      </c>
      <c r="C145" s="18"/>
      <c r="D145" s="18"/>
      <c r="E145" s="18">
        <v>528170</v>
      </c>
      <c r="F145" s="18"/>
      <c r="G145" s="31">
        <f t="shared" si="21"/>
        <v>528170</v>
      </c>
      <c r="H145" s="31"/>
      <c r="I145" s="31"/>
      <c r="J145" s="31">
        <v>816.39180107526875</v>
      </c>
      <c r="K145" s="31"/>
      <c r="L145" s="31">
        <f t="shared" si="22"/>
        <v>816.39180107526875</v>
      </c>
    </row>
    <row r="146" spans="1:12" s="40" customFormat="1">
      <c r="A146" s="39"/>
      <c r="B146" s="39" t="s">
        <v>161</v>
      </c>
      <c r="C146" s="18"/>
      <c r="D146" s="18"/>
      <c r="E146" s="18">
        <v>352033</v>
      </c>
      <c r="F146" s="18">
        <v>831122</v>
      </c>
      <c r="G146" s="31">
        <f t="shared" si="21"/>
        <v>1183155</v>
      </c>
      <c r="H146" s="31"/>
      <c r="I146" s="31"/>
      <c r="J146" s="31">
        <v>544.13702956989243</v>
      </c>
      <c r="K146" s="31">
        <v>1284.6643817204299</v>
      </c>
      <c r="L146" s="31">
        <f t="shared" si="22"/>
        <v>1828.8014112903224</v>
      </c>
    </row>
    <row r="147" spans="1:12" s="40" customFormat="1">
      <c r="A147" s="39"/>
      <c r="B147" s="39" t="s">
        <v>162</v>
      </c>
      <c r="C147" s="18"/>
      <c r="D147" s="18"/>
      <c r="E147" s="18">
        <v>50743</v>
      </c>
      <c r="F147" s="18">
        <v>142133</v>
      </c>
      <c r="G147" s="31">
        <f t="shared" si="21"/>
        <v>192876</v>
      </c>
      <c r="H147" s="31"/>
      <c r="I147" s="31"/>
      <c r="J147" s="31">
        <v>78.433400537634398</v>
      </c>
      <c r="K147" s="31">
        <v>219.69482526881717</v>
      </c>
      <c r="L147" s="31">
        <f t="shared" si="22"/>
        <v>298.12822580645155</v>
      </c>
    </row>
    <row r="148" spans="1:12" s="40" customFormat="1">
      <c r="A148" s="39"/>
      <c r="B148" s="39" t="s">
        <v>163</v>
      </c>
      <c r="C148" s="18"/>
      <c r="D148" s="18"/>
      <c r="E148" s="18">
        <v>240543</v>
      </c>
      <c r="F148" s="18"/>
      <c r="G148" s="31">
        <f t="shared" si="21"/>
        <v>240543</v>
      </c>
      <c r="H148" s="31"/>
      <c r="I148" s="31"/>
      <c r="J148" s="31">
        <v>371.80705645161288</v>
      </c>
      <c r="K148" s="31"/>
      <c r="L148" s="31">
        <f t="shared" si="22"/>
        <v>371.80705645161288</v>
      </c>
    </row>
    <row r="149" spans="1:12" s="40" customFormat="1">
      <c r="A149" s="24">
        <v>46</v>
      </c>
      <c r="B149" s="25" t="s">
        <v>85</v>
      </c>
      <c r="C149" s="26">
        <v>822100</v>
      </c>
      <c r="D149" s="26">
        <v>126888</v>
      </c>
      <c r="E149" s="47">
        <v>3413444</v>
      </c>
      <c r="F149" s="26">
        <v>932461</v>
      </c>
      <c r="G149" s="26">
        <f>SUM(C149:F149)</f>
        <v>5294893</v>
      </c>
      <c r="H149" s="27">
        <v>1270.7190860215053</v>
      </c>
      <c r="I149" s="27">
        <v>196.13064516129032</v>
      </c>
      <c r="J149" s="27">
        <v>5276.1567204301064</v>
      </c>
      <c r="K149" s="27">
        <v>1441.3039650537635</v>
      </c>
      <c r="L149" s="27">
        <f>H149+I149+J149+K149</f>
        <v>8184.3104166666653</v>
      </c>
    </row>
    <row r="150" spans="1:12" s="40" customFormat="1">
      <c r="A150" s="39"/>
      <c r="B150" s="39" t="s">
        <v>164</v>
      </c>
      <c r="C150" s="18">
        <v>822100</v>
      </c>
      <c r="D150" s="18">
        <v>126888</v>
      </c>
      <c r="E150" s="18">
        <v>1995696</v>
      </c>
      <c r="F150" s="18">
        <v>689841</v>
      </c>
      <c r="G150" s="31">
        <f>C150+D150+E150+F150</f>
        <v>3634525</v>
      </c>
      <c r="H150" s="31">
        <v>1270.7190860215053</v>
      </c>
      <c r="I150" s="31">
        <v>196.13064516129032</v>
      </c>
      <c r="J150" s="31">
        <v>3084.7451612903224</v>
      </c>
      <c r="K150" s="31">
        <v>1066.2864919354838</v>
      </c>
      <c r="L150" s="31">
        <f>H150+I150+J150+K150</f>
        <v>5617.8813844086017</v>
      </c>
    </row>
    <row r="151" spans="1:12" s="40" customFormat="1">
      <c r="A151" s="39"/>
      <c r="B151" s="39" t="s">
        <v>165</v>
      </c>
      <c r="C151" s="18"/>
      <c r="D151" s="18"/>
      <c r="E151" s="18">
        <v>1380028</v>
      </c>
      <c r="F151" s="18">
        <v>231763</v>
      </c>
      <c r="G151" s="31">
        <f>C151+D151+E151+F151</f>
        <v>1611791</v>
      </c>
      <c r="H151" s="31"/>
      <c r="I151" s="31"/>
      <c r="J151" s="31">
        <v>2133.1077956989247</v>
      </c>
      <c r="K151" s="31">
        <v>358.2358198924731</v>
      </c>
      <c r="L151" s="31">
        <f>H151+I151+J151+K151</f>
        <v>2491.3436155913978</v>
      </c>
    </row>
    <row r="152" spans="1:12" s="40" customFormat="1">
      <c r="A152" s="39"/>
      <c r="B152" s="39" t="s">
        <v>166</v>
      </c>
      <c r="C152" s="18"/>
      <c r="D152" s="18"/>
      <c r="E152" s="18">
        <v>37720</v>
      </c>
      <c r="F152" s="18">
        <v>10857</v>
      </c>
      <c r="G152" s="31">
        <f>C152+D152+E152+F152</f>
        <v>48577</v>
      </c>
      <c r="H152" s="31"/>
      <c r="I152" s="31"/>
      <c r="J152" s="31">
        <v>58.303763440860209</v>
      </c>
      <c r="K152" s="31">
        <v>16.781653225806448</v>
      </c>
      <c r="L152" s="31">
        <f>H152+I152+J152+K152</f>
        <v>75.08541666666666</v>
      </c>
    </row>
    <row r="153" spans="1:12" s="40" customFormat="1">
      <c r="A153" s="24">
        <v>47</v>
      </c>
      <c r="B153" s="25" t="s">
        <v>86</v>
      </c>
      <c r="C153" s="26">
        <v>252172</v>
      </c>
      <c r="D153" s="26">
        <v>9256</v>
      </c>
      <c r="E153" s="48">
        <v>3268758</v>
      </c>
      <c r="F153" s="46">
        <v>2990529</v>
      </c>
      <c r="G153" s="26">
        <f>SUM(C153:F153)</f>
        <v>6520715</v>
      </c>
      <c r="H153" s="27">
        <v>389.7819892473118</v>
      </c>
      <c r="I153" s="27">
        <v>14.306989247311828</v>
      </c>
      <c r="J153" s="27">
        <v>5052.5157258064519</v>
      </c>
      <c r="K153" s="27">
        <v>4622.4574596774191</v>
      </c>
      <c r="L153" s="27">
        <f>H153+I153+J153+K153</f>
        <v>10079.062163978495</v>
      </c>
    </row>
    <row r="154" spans="1:12" s="40" customFormat="1">
      <c r="A154" s="39"/>
      <c r="B154" s="39" t="s">
        <v>167</v>
      </c>
      <c r="C154" s="18">
        <v>252172</v>
      </c>
      <c r="D154" s="18">
        <v>9256</v>
      </c>
      <c r="E154" s="18">
        <v>3268758</v>
      </c>
      <c r="F154" s="18">
        <v>2990529</v>
      </c>
      <c r="G154" s="18">
        <f>G153</f>
        <v>6520715</v>
      </c>
      <c r="H154" s="31"/>
      <c r="I154" s="31">
        <v>14.306989247311828</v>
      </c>
      <c r="J154" s="31">
        <v>5052.5157258064519</v>
      </c>
      <c r="K154" s="31">
        <v>4622.4574596774191</v>
      </c>
      <c r="L154" s="31">
        <f t="shared" ref="L154:L165" si="23">H154+I154+J154+K154</f>
        <v>9689.2801747311823</v>
      </c>
    </row>
    <row r="155" spans="1:12" s="40" customFormat="1">
      <c r="A155" s="24">
        <v>48</v>
      </c>
      <c r="B155" s="25" t="s">
        <v>88</v>
      </c>
      <c r="C155" s="26">
        <v>12490</v>
      </c>
      <c r="D155" s="26">
        <v>0</v>
      </c>
      <c r="E155" s="47">
        <v>790296</v>
      </c>
      <c r="F155" s="26">
        <v>592108</v>
      </c>
      <c r="G155" s="26">
        <f t="shared" ref="G155:G166" si="24">SUM(C155:F155)</f>
        <v>1394894</v>
      </c>
      <c r="H155" s="27">
        <v>19.305779569892472</v>
      </c>
      <c r="I155" s="27" t="s">
        <v>211</v>
      </c>
      <c r="J155" s="27">
        <v>1221.5596774193548</v>
      </c>
      <c r="K155" s="27">
        <v>915.2206989247311</v>
      </c>
      <c r="L155" s="27">
        <f t="shared" si="23"/>
        <v>2156.0861559139785</v>
      </c>
    </row>
    <row r="156" spans="1:12" s="40" customFormat="1">
      <c r="A156" s="39"/>
      <c r="B156" s="39" t="s">
        <v>168</v>
      </c>
      <c r="C156" s="18">
        <v>12490</v>
      </c>
      <c r="D156" s="18"/>
      <c r="E156" s="18">
        <v>790296</v>
      </c>
      <c r="F156" s="18">
        <v>592108</v>
      </c>
      <c r="G156" s="31">
        <f t="shared" si="24"/>
        <v>1394894</v>
      </c>
      <c r="H156" s="31">
        <v>19.305779569892472</v>
      </c>
      <c r="I156" s="31"/>
      <c r="J156" s="31">
        <v>1221.5596774193548</v>
      </c>
      <c r="K156" s="31">
        <v>915.2206989247311</v>
      </c>
      <c r="L156" s="31">
        <f t="shared" si="23"/>
        <v>2156.0861559139785</v>
      </c>
    </row>
    <row r="157" spans="1:12" s="40" customFormat="1">
      <c r="A157" s="24">
        <v>49</v>
      </c>
      <c r="B157" s="25" t="s">
        <v>90</v>
      </c>
      <c r="C157" s="26">
        <v>60543</v>
      </c>
      <c r="D157" s="26">
        <v>0</v>
      </c>
      <c r="E157" s="26">
        <v>2673177</v>
      </c>
      <c r="F157" s="26">
        <v>862152</v>
      </c>
      <c r="G157" s="26">
        <f t="shared" si="24"/>
        <v>3595872</v>
      </c>
      <c r="H157" s="27">
        <v>93.581249999999997</v>
      </c>
      <c r="I157" s="27" t="s">
        <v>211</v>
      </c>
      <c r="J157" s="27">
        <v>4131.9268145161286</v>
      </c>
      <c r="K157" s="27">
        <v>1332.6274193548386</v>
      </c>
      <c r="L157" s="27">
        <f t="shared" si="23"/>
        <v>5558.1354838709676</v>
      </c>
    </row>
    <row r="158" spans="1:12" s="40" customFormat="1">
      <c r="A158" s="39"/>
      <c r="B158" s="39" t="s">
        <v>169</v>
      </c>
      <c r="C158" s="18">
        <v>60543</v>
      </c>
      <c r="D158" s="18"/>
      <c r="E158" s="18">
        <v>173756.505</v>
      </c>
      <c r="F158" s="18">
        <v>102596.08799999999</v>
      </c>
      <c r="G158" s="31">
        <f t="shared" si="24"/>
        <v>336895.59299999999</v>
      </c>
      <c r="H158" s="31">
        <v>93.581249999999997</v>
      </c>
      <c r="I158" s="31"/>
      <c r="J158" s="31">
        <v>268.57524294354835</v>
      </c>
      <c r="K158" s="31">
        <v>158.58266290322578</v>
      </c>
      <c r="L158" s="31">
        <f t="shared" si="23"/>
        <v>520.73915584677411</v>
      </c>
    </row>
    <row r="159" spans="1:12" s="40" customFormat="1">
      <c r="A159" s="39"/>
      <c r="B159" s="39" t="s">
        <v>170</v>
      </c>
      <c r="C159" s="18"/>
      <c r="D159" s="18"/>
      <c r="E159" s="18">
        <v>69502.601999999999</v>
      </c>
      <c r="F159" s="18"/>
      <c r="G159" s="31">
        <f t="shared" si="24"/>
        <v>69502.601999999999</v>
      </c>
      <c r="H159" s="31"/>
      <c r="I159" s="31"/>
      <c r="J159" s="31">
        <v>107.43009717741934</v>
      </c>
      <c r="K159" s="31"/>
      <c r="L159" s="31">
        <f t="shared" si="23"/>
        <v>107.43009717741934</v>
      </c>
    </row>
    <row r="160" spans="1:12" s="40" customFormat="1">
      <c r="A160" s="39"/>
      <c r="B160" s="39" t="s">
        <v>171</v>
      </c>
      <c r="C160" s="18"/>
      <c r="D160" s="18"/>
      <c r="E160" s="18">
        <v>213854.16</v>
      </c>
      <c r="F160" s="18">
        <v>36210.384000000005</v>
      </c>
      <c r="G160" s="31">
        <f t="shared" si="24"/>
        <v>250064.54399999999</v>
      </c>
      <c r="H160" s="31"/>
      <c r="I160" s="31"/>
      <c r="J160" s="31">
        <v>330.55414516129031</v>
      </c>
      <c r="K160" s="31">
        <v>55.970351612903229</v>
      </c>
      <c r="L160" s="31">
        <f t="shared" si="23"/>
        <v>386.52449677419355</v>
      </c>
    </row>
    <row r="161" spans="1:12" s="40" customFormat="1">
      <c r="A161" s="39"/>
      <c r="B161" s="39" t="s">
        <v>172</v>
      </c>
      <c r="C161" s="18"/>
      <c r="D161" s="18"/>
      <c r="E161" s="18">
        <v>898187.47200000007</v>
      </c>
      <c r="F161" s="18">
        <v>190535.592</v>
      </c>
      <c r="G161" s="31">
        <f t="shared" si="24"/>
        <v>1088723.064</v>
      </c>
      <c r="H161" s="31"/>
      <c r="I161" s="31"/>
      <c r="J161" s="31">
        <v>1388.3274096774194</v>
      </c>
      <c r="K161" s="31">
        <v>294.51065967741937</v>
      </c>
      <c r="L161" s="31">
        <f t="shared" si="23"/>
        <v>1682.8380693548388</v>
      </c>
    </row>
    <row r="162" spans="1:12" s="40" customFormat="1">
      <c r="A162" s="39"/>
      <c r="B162" s="39" t="s">
        <v>173</v>
      </c>
      <c r="C162" s="18"/>
      <c r="D162" s="18"/>
      <c r="E162" s="18">
        <v>940958.30399999989</v>
      </c>
      <c r="F162" s="18">
        <v>350033.712</v>
      </c>
      <c r="G162" s="31">
        <f t="shared" si="24"/>
        <v>1290992.0159999998</v>
      </c>
      <c r="H162" s="31"/>
      <c r="I162" s="31"/>
      <c r="J162" s="31">
        <v>1454.4382387096771</v>
      </c>
      <c r="K162" s="31">
        <v>541.04673225806448</v>
      </c>
      <c r="L162" s="31">
        <f t="shared" si="23"/>
        <v>1995.4849709677414</v>
      </c>
    </row>
    <row r="163" spans="1:12" s="40" customFormat="1">
      <c r="A163" s="39"/>
      <c r="B163" s="39" t="s">
        <v>174</v>
      </c>
      <c r="C163" s="18"/>
      <c r="D163" s="18"/>
      <c r="E163" s="18">
        <v>149697.91200000001</v>
      </c>
      <c r="F163" s="18">
        <v>64661.399999999994</v>
      </c>
      <c r="G163" s="31">
        <f t="shared" si="24"/>
        <v>214359.31200000001</v>
      </c>
      <c r="H163" s="31"/>
      <c r="I163" s="31"/>
      <c r="J163" s="31">
        <v>231.38790161290325</v>
      </c>
      <c r="K163" s="31">
        <v>99.947056451612895</v>
      </c>
      <c r="L163" s="31">
        <f t="shared" si="23"/>
        <v>331.33495806451617</v>
      </c>
    </row>
    <row r="164" spans="1:12" s="40" customFormat="1">
      <c r="A164" s="39"/>
      <c r="B164" s="39" t="s">
        <v>175</v>
      </c>
      <c r="C164" s="18"/>
      <c r="D164" s="18"/>
      <c r="E164" s="18">
        <v>136332.027</v>
      </c>
      <c r="F164" s="18">
        <v>42245.448000000004</v>
      </c>
      <c r="G164" s="31">
        <f t="shared" si="24"/>
        <v>178577.47500000001</v>
      </c>
      <c r="H164" s="31"/>
      <c r="I164" s="31"/>
      <c r="J164" s="31">
        <v>210.72826754032258</v>
      </c>
      <c r="K164" s="31">
        <v>65.298743548387094</v>
      </c>
      <c r="L164" s="31">
        <f t="shared" si="23"/>
        <v>276.02701108870968</v>
      </c>
    </row>
    <row r="165" spans="1:12" s="40" customFormat="1">
      <c r="A165" s="39"/>
      <c r="B165" s="39" t="s">
        <v>176</v>
      </c>
      <c r="C165" s="18"/>
      <c r="D165" s="18"/>
      <c r="E165" s="18">
        <v>90888.018000000011</v>
      </c>
      <c r="F165" s="18">
        <v>75869.375999999989</v>
      </c>
      <c r="G165" s="31">
        <f t="shared" si="24"/>
        <v>166757.394</v>
      </c>
      <c r="H165" s="31"/>
      <c r="I165" s="31"/>
      <c r="J165" s="31">
        <v>140.4855116935484</v>
      </c>
      <c r="K165" s="31">
        <v>117.27121290322579</v>
      </c>
      <c r="L165" s="31">
        <f t="shared" si="23"/>
        <v>257.75672459677418</v>
      </c>
    </row>
    <row r="166" spans="1:12" s="40" customFormat="1">
      <c r="A166" s="24">
        <v>50</v>
      </c>
      <c r="B166" s="25" t="s">
        <v>92</v>
      </c>
      <c r="C166" s="26">
        <v>236677</v>
      </c>
      <c r="D166" s="26">
        <v>0</v>
      </c>
      <c r="E166" s="47">
        <v>1120251</v>
      </c>
      <c r="F166" s="26">
        <v>451163</v>
      </c>
      <c r="G166" s="26">
        <f t="shared" si="24"/>
        <v>1808091</v>
      </c>
      <c r="H166" s="27">
        <v>365.83138440860216</v>
      </c>
      <c r="I166" s="27" t="s">
        <v>211</v>
      </c>
      <c r="J166" s="27">
        <v>1731.5707661290321</v>
      </c>
      <c r="K166" s="27">
        <v>697.36216397849455</v>
      </c>
      <c r="L166" s="27">
        <f>H166+I166+J166+K166</f>
        <v>2794.7643145161287</v>
      </c>
    </row>
    <row r="167" spans="1:12" s="40" customFormat="1">
      <c r="A167" s="39"/>
      <c r="B167" s="39" t="s">
        <v>177</v>
      </c>
      <c r="C167" s="18">
        <v>236677</v>
      </c>
      <c r="D167" s="18">
        <v>0</v>
      </c>
      <c r="E167" s="18">
        <v>1120251</v>
      </c>
      <c r="F167" s="18">
        <v>451163</v>
      </c>
      <c r="G167" s="31">
        <f>G166*100%</f>
        <v>1808091</v>
      </c>
      <c r="H167" s="31">
        <v>365.83138440860216</v>
      </c>
      <c r="I167" s="31"/>
      <c r="J167" s="31">
        <v>1731.5707661290321</v>
      </c>
      <c r="K167" s="31">
        <v>697.36216397849455</v>
      </c>
      <c r="L167" s="31">
        <f>SUM(H167:K167)</f>
        <v>2794.7643145161287</v>
      </c>
    </row>
    <row r="168" spans="1:12" s="40" customFormat="1">
      <c r="A168" s="24">
        <v>51</v>
      </c>
      <c r="B168" s="25" t="s">
        <v>94</v>
      </c>
      <c r="C168" s="26">
        <v>10845</v>
      </c>
      <c r="D168" s="26">
        <v>19034</v>
      </c>
      <c r="E168" s="47">
        <v>1905261</v>
      </c>
      <c r="F168" s="26">
        <v>949939</v>
      </c>
      <c r="G168" s="26">
        <f>SUM(C168:F168)</f>
        <v>2885079</v>
      </c>
      <c r="H168" s="27">
        <v>16.763104838709676</v>
      </c>
      <c r="I168" s="27">
        <v>29.420833333333331</v>
      </c>
      <c r="J168" s="27">
        <v>2944.9598790322575</v>
      </c>
      <c r="K168" s="27">
        <v>1468.3196908602151</v>
      </c>
      <c r="L168" s="27">
        <f t="shared" ref="L168:L206" si="25">SUM(H168:K168)</f>
        <v>4459.4635080645157</v>
      </c>
    </row>
    <row r="169" spans="1:12" s="40" customFormat="1">
      <c r="A169" s="39"/>
      <c r="B169" s="39" t="s">
        <v>178</v>
      </c>
      <c r="C169" s="18"/>
      <c r="D169" s="18">
        <v>19034</v>
      </c>
      <c r="E169" s="18">
        <v>1905261</v>
      </c>
      <c r="F169" s="18">
        <v>949939</v>
      </c>
      <c r="G169" s="31">
        <f>G168*100%</f>
        <v>2885079</v>
      </c>
      <c r="H169" s="31"/>
      <c r="I169" s="31">
        <v>29.420833333333331</v>
      </c>
      <c r="J169" s="31">
        <v>2944.9598790322575</v>
      </c>
      <c r="K169" s="31">
        <v>1468.3196908602151</v>
      </c>
      <c r="L169" s="31">
        <f t="shared" si="25"/>
        <v>4442.7004032258055</v>
      </c>
    </row>
    <row r="170" spans="1:12" s="40" customFormat="1">
      <c r="A170" s="24">
        <v>52</v>
      </c>
      <c r="B170" s="25" t="s">
        <v>96</v>
      </c>
      <c r="C170" s="26">
        <v>0</v>
      </c>
      <c r="D170" s="26">
        <v>0</v>
      </c>
      <c r="E170" s="47">
        <v>113621</v>
      </c>
      <c r="F170" s="26">
        <v>193379</v>
      </c>
      <c r="G170" s="26">
        <f>SUM(C170:F170)</f>
        <v>307000</v>
      </c>
      <c r="H170" s="27" t="s">
        <v>211</v>
      </c>
      <c r="I170" s="27" t="s">
        <v>211</v>
      </c>
      <c r="J170" s="27">
        <v>175.62385752688172</v>
      </c>
      <c r="K170" s="27">
        <v>298.9057123655914</v>
      </c>
      <c r="L170" s="27">
        <f t="shared" si="25"/>
        <v>474.52956989247309</v>
      </c>
    </row>
    <row r="171" spans="1:12" s="40" customFormat="1">
      <c r="A171" s="39"/>
      <c r="B171" s="39" t="s">
        <v>179</v>
      </c>
      <c r="C171" s="18"/>
      <c r="D171" s="18"/>
      <c r="E171" s="18">
        <v>113621</v>
      </c>
      <c r="F171" s="18">
        <v>193379</v>
      </c>
      <c r="G171" s="31">
        <f>G170</f>
        <v>307000</v>
      </c>
      <c r="H171" s="31"/>
      <c r="I171" s="31"/>
      <c r="J171" s="31">
        <v>175.62385752688172</v>
      </c>
      <c r="K171" s="31">
        <v>298.9057123655914</v>
      </c>
      <c r="L171" s="31">
        <f t="shared" si="25"/>
        <v>474.52956989247309</v>
      </c>
    </row>
    <row r="172" spans="1:12" s="40" customFormat="1">
      <c r="A172" s="24">
        <v>53</v>
      </c>
      <c r="B172" s="25" t="s">
        <v>98</v>
      </c>
      <c r="C172" s="26">
        <v>1831</v>
      </c>
      <c r="D172" s="26">
        <v>0</v>
      </c>
      <c r="E172" s="47">
        <v>4742079</v>
      </c>
      <c r="F172" s="26">
        <v>643288</v>
      </c>
      <c r="G172" s="26">
        <f>SUM(C172:F172)</f>
        <v>5387198</v>
      </c>
      <c r="H172" s="27">
        <v>2.8301747311827956</v>
      </c>
      <c r="I172" s="27" t="s">
        <v>211</v>
      </c>
      <c r="J172" s="27">
        <v>7329.8264112903216</v>
      </c>
      <c r="K172" s="27">
        <v>994.32956989247305</v>
      </c>
      <c r="L172" s="27">
        <f t="shared" si="25"/>
        <v>8326.9861559139772</v>
      </c>
    </row>
    <row r="173" spans="1:12" s="40" customFormat="1">
      <c r="A173" s="39"/>
      <c r="B173" s="39" t="s">
        <v>180</v>
      </c>
      <c r="C173" s="18">
        <v>1831</v>
      </c>
      <c r="D173" s="18">
        <v>0</v>
      </c>
      <c r="E173" s="18">
        <v>4742079</v>
      </c>
      <c r="F173" s="18">
        <v>643288</v>
      </c>
      <c r="G173" s="31">
        <f>G172*100%</f>
        <v>5387198</v>
      </c>
      <c r="H173" s="31">
        <v>2.8301747311827956</v>
      </c>
      <c r="I173" s="31"/>
      <c r="J173" s="31">
        <v>7329.8264112903216</v>
      </c>
      <c r="K173" s="31">
        <v>994.32956989247305</v>
      </c>
      <c r="L173" s="31">
        <f t="shared" si="25"/>
        <v>8326.9861559139772</v>
      </c>
    </row>
    <row r="174" spans="1:12" s="40" customFormat="1">
      <c r="A174" s="24">
        <v>54</v>
      </c>
      <c r="B174" s="25" t="s">
        <v>99</v>
      </c>
      <c r="C174" s="26">
        <v>706732</v>
      </c>
      <c r="D174" s="26">
        <v>0</v>
      </c>
      <c r="E174" s="26">
        <v>1807814</v>
      </c>
      <c r="F174" s="26">
        <v>2039082</v>
      </c>
      <c r="G174" s="26">
        <f t="shared" ref="G174:G202" si="26">SUM(C174:F174)</f>
        <v>4553628</v>
      </c>
      <c r="H174" s="27">
        <v>1092.3948924731183</v>
      </c>
      <c r="I174" s="27" t="s">
        <v>211</v>
      </c>
      <c r="J174" s="27">
        <v>2794.336155913978</v>
      </c>
      <c r="K174" s="27">
        <v>3151.8068548387096</v>
      </c>
      <c r="L174" s="27">
        <f t="shared" si="25"/>
        <v>7038.5379032258061</v>
      </c>
    </row>
    <row r="175" spans="1:12" s="40" customFormat="1">
      <c r="A175" s="39"/>
      <c r="B175" s="39" t="s">
        <v>181</v>
      </c>
      <c r="C175" s="18">
        <v>706732</v>
      </c>
      <c r="D175" s="18"/>
      <c r="E175" s="18">
        <v>1519829</v>
      </c>
      <c r="F175" s="18">
        <v>1805754</v>
      </c>
      <c r="G175" s="31">
        <f>SUM(C175:F175)</f>
        <v>4032315</v>
      </c>
      <c r="H175" s="31">
        <v>1092.3948924731183</v>
      </c>
      <c r="I175" s="31"/>
      <c r="J175" s="31">
        <v>2349.1980510752687</v>
      </c>
      <c r="K175" s="31">
        <v>2791.1520161290323</v>
      </c>
      <c r="L175" s="31">
        <f t="shared" si="25"/>
        <v>6232.7449596774186</v>
      </c>
    </row>
    <row r="176" spans="1:12" s="40" customFormat="1">
      <c r="A176" s="39"/>
      <c r="B176" s="39" t="s">
        <v>182</v>
      </c>
      <c r="C176" s="18"/>
      <c r="D176" s="18"/>
      <c r="E176" s="18">
        <v>287985</v>
      </c>
      <c r="F176" s="18">
        <v>184141</v>
      </c>
      <c r="G176" s="31">
        <f t="shared" si="26"/>
        <v>472126</v>
      </c>
      <c r="H176" s="31"/>
      <c r="I176" s="31"/>
      <c r="J176" s="31">
        <v>445.13810483870964</v>
      </c>
      <c r="K176" s="31">
        <v>284.6265456989247</v>
      </c>
      <c r="L176" s="31">
        <f t="shared" si="25"/>
        <v>729.76465053763434</v>
      </c>
    </row>
    <row r="177" spans="1:12" s="40" customFormat="1">
      <c r="A177" s="39"/>
      <c r="B177" s="39" t="s">
        <v>183</v>
      </c>
      <c r="C177" s="18"/>
      <c r="D177" s="18"/>
      <c r="E177" s="18"/>
      <c r="F177" s="18">
        <v>49187</v>
      </c>
      <c r="G177" s="31">
        <f t="shared" si="26"/>
        <v>49187</v>
      </c>
      <c r="H177" s="31"/>
      <c r="I177" s="31"/>
      <c r="J177" s="31"/>
      <c r="K177" s="31">
        <v>76.028293010752677</v>
      </c>
      <c r="L177" s="31">
        <f t="shared" si="25"/>
        <v>76.028293010752677</v>
      </c>
    </row>
    <row r="178" spans="1:12" s="40" customFormat="1">
      <c r="A178" s="24">
        <v>55</v>
      </c>
      <c r="B178" s="25" t="s">
        <v>101</v>
      </c>
      <c r="C178" s="26">
        <v>619838</v>
      </c>
      <c r="D178" s="26"/>
      <c r="E178" s="26">
        <v>1522292</v>
      </c>
      <c r="F178" s="26">
        <v>1206704</v>
      </c>
      <c r="G178" s="26">
        <f t="shared" si="26"/>
        <v>3348834</v>
      </c>
      <c r="H178" s="27">
        <v>958.08293010752686</v>
      </c>
      <c r="I178" s="27" t="s">
        <v>211</v>
      </c>
      <c r="J178" s="27">
        <v>2353.0051075268816</v>
      </c>
      <c r="K178" s="27">
        <v>1865.2010752688172</v>
      </c>
      <c r="L178" s="27">
        <f t="shared" si="25"/>
        <v>5176.2891129032259</v>
      </c>
    </row>
    <row r="179" spans="1:12" s="40" customFormat="1">
      <c r="A179" s="39"/>
      <c r="B179" s="39" t="s">
        <v>184</v>
      </c>
      <c r="C179" s="18">
        <v>619838</v>
      </c>
      <c r="D179" s="18"/>
      <c r="E179" s="18">
        <v>1522292</v>
      </c>
      <c r="F179" s="18">
        <v>1206704</v>
      </c>
      <c r="G179" s="31">
        <f t="shared" si="26"/>
        <v>3348834</v>
      </c>
      <c r="H179" s="31">
        <v>958.08293010752686</v>
      </c>
      <c r="I179" s="31"/>
      <c r="J179" s="31">
        <v>2353.0051075268816</v>
      </c>
      <c r="K179" s="31">
        <v>1865.2010752688172</v>
      </c>
      <c r="L179" s="31">
        <f t="shared" si="25"/>
        <v>5176.2891129032259</v>
      </c>
    </row>
    <row r="180" spans="1:12" s="40" customFormat="1">
      <c r="A180" s="24">
        <v>56</v>
      </c>
      <c r="B180" s="25" t="s">
        <v>102</v>
      </c>
      <c r="C180" s="26">
        <v>120643</v>
      </c>
      <c r="D180" s="26">
        <v>0</v>
      </c>
      <c r="E180" s="26">
        <v>1534240</v>
      </c>
      <c r="F180" s="26">
        <v>804771</v>
      </c>
      <c r="G180" s="26">
        <f t="shared" si="26"/>
        <v>2459654</v>
      </c>
      <c r="H180" s="27">
        <v>186.47775537634408</v>
      </c>
      <c r="I180" s="27" t="s">
        <v>211</v>
      </c>
      <c r="J180" s="27">
        <v>2371.4731182795695</v>
      </c>
      <c r="K180" s="27">
        <v>1243.9336693548385</v>
      </c>
      <c r="L180" s="27">
        <f t="shared" si="25"/>
        <v>3801.8845430107522</v>
      </c>
    </row>
    <row r="181" spans="1:12" s="40" customFormat="1">
      <c r="A181" s="39"/>
      <c r="B181" s="39" t="s">
        <v>185</v>
      </c>
      <c r="C181" s="18"/>
      <c r="D181" s="18"/>
      <c r="E181" s="18">
        <v>264384</v>
      </c>
      <c r="F181" s="18">
        <v>167841</v>
      </c>
      <c r="G181" s="31">
        <f t="shared" si="26"/>
        <v>432225</v>
      </c>
      <c r="H181" s="31"/>
      <c r="I181" s="31"/>
      <c r="J181" s="31">
        <v>408.658064516129</v>
      </c>
      <c r="K181" s="31">
        <v>259.43165322580643</v>
      </c>
      <c r="L181" s="31">
        <f t="shared" si="25"/>
        <v>668.08971774193537</v>
      </c>
    </row>
    <row r="182" spans="1:12" s="40" customFormat="1">
      <c r="A182" s="39"/>
      <c r="B182" s="39" t="s">
        <v>186</v>
      </c>
      <c r="C182" s="18"/>
      <c r="D182" s="18"/>
      <c r="E182" s="18">
        <v>97292</v>
      </c>
      <c r="F182" s="18">
        <v>117201</v>
      </c>
      <c r="G182" s="31">
        <f t="shared" si="26"/>
        <v>214493</v>
      </c>
      <c r="H182" s="31"/>
      <c r="I182" s="31"/>
      <c r="J182" s="31">
        <v>150.38413978494623</v>
      </c>
      <c r="K182" s="31">
        <v>181.15745967741935</v>
      </c>
      <c r="L182" s="31">
        <f t="shared" si="25"/>
        <v>331.54159946236558</v>
      </c>
    </row>
    <row r="183" spans="1:12" s="40" customFormat="1">
      <c r="A183" s="39"/>
      <c r="B183" s="39" t="s">
        <v>187</v>
      </c>
      <c r="C183" s="18"/>
      <c r="D183" s="18"/>
      <c r="E183" s="18">
        <v>29816</v>
      </c>
      <c r="F183" s="18">
        <v>1123</v>
      </c>
      <c r="G183" s="31">
        <f t="shared" si="26"/>
        <v>30939</v>
      </c>
      <c r="H183" s="31"/>
      <c r="I183" s="31"/>
      <c r="J183" s="31">
        <v>46.086559139784946</v>
      </c>
      <c r="K183" s="31">
        <v>1.7358198924731183</v>
      </c>
      <c r="L183" s="31">
        <f t="shared" si="25"/>
        <v>47.822379032258063</v>
      </c>
    </row>
    <row r="184" spans="1:12" s="40" customFormat="1">
      <c r="A184" s="39"/>
      <c r="B184" s="39" t="s">
        <v>188</v>
      </c>
      <c r="C184" s="18"/>
      <c r="D184" s="18"/>
      <c r="E184" s="18"/>
      <c r="F184" s="18">
        <v>5940</v>
      </c>
      <c r="G184" s="31">
        <f t="shared" si="26"/>
        <v>5940</v>
      </c>
      <c r="H184" s="31"/>
      <c r="I184" s="31"/>
      <c r="J184" s="31"/>
      <c r="K184" s="31">
        <v>9.1814516129032242</v>
      </c>
      <c r="L184" s="31">
        <f t="shared" si="25"/>
        <v>9.1814516129032242</v>
      </c>
    </row>
    <row r="185" spans="1:12" s="40" customFormat="1">
      <c r="A185" s="39"/>
      <c r="B185" s="39" t="s">
        <v>189</v>
      </c>
      <c r="C185" s="18"/>
      <c r="D185" s="18"/>
      <c r="E185" s="18">
        <v>326507</v>
      </c>
      <c r="F185" s="18"/>
      <c r="G185" s="31">
        <f t="shared" si="26"/>
        <v>326507</v>
      </c>
      <c r="H185" s="31"/>
      <c r="I185" s="31"/>
      <c r="J185" s="31">
        <v>504.68151881720428</v>
      </c>
      <c r="K185" s="31"/>
      <c r="L185" s="31">
        <f t="shared" si="25"/>
        <v>504.68151881720428</v>
      </c>
    </row>
    <row r="186" spans="1:12" s="40" customFormat="1">
      <c r="A186" s="39"/>
      <c r="B186" s="39" t="s">
        <v>190</v>
      </c>
      <c r="C186" s="18">
        <v>120643</v>
      </c>
      <c r="D186" s="18"/>
      <c r="E186" s="18">
        <v>76971</v>
      </c>
      <c r="F186" s="18">
        <v>13107</v>
      </c>
      <c r="G186" s="31">
        <f t="shared" si="26"/>
        <v>210721</v>
      </c>
      <c r="H186" s="31">
        <v>186.47775537634408</v>
      </c>
      <c r="I186" s="31"/>
      <c r="J186" s="31">
        <v>118.97399193548387</v>
      </c>
      <c r="K186" s="31">
        <v>20.259475806451611</v>
      </c>
      <c r="L186" s="31">
        <f t="shared" si="25"/>
        <v>325.71122311827958</v>
      </c>
    </row>
    <row r="187" spans="1:12" s="40" customFormat="1">
      <c r="A187" s="39"/>
      <c r="B187" s="39" t="s">
        <v>191</v>
      </c>
      <c r="C187" s="18"/>
      <c r="D187" s="18"/>
      <c r="E187" s="18">
        <v>556363</v>
      </c>
      <c r="F187" s="18">
        <v>487799</v>
      </c>
      <c r="G187" s="31">
        <f t="shared" si="26"/>
        <v>1044162</v>
      </c>
      <c r="H187" s="31"/>
      <c r="I187" s="31"/>
      <c r="J187" s="31">
        <v>859.96969086021488</v>
      </c>
      <c r="K187" s="31">
        <v>753.99038978494616</v>
      </c>
      <c r="L187" s="31">
        <f t="shared" si="25"/>
        <v>1613.960080645161</v>
      </c>
    </row>
    <row r="188" spans="1:12" s="40" customFormat="1">
      <c r="A188" s="39"/>
      <c r="B188" s="39" t="s">
        <v>192</v>
      </c>
      <c r="C188" s="18"/>
      <c r="D188" s="18"/>
      <c r="E188" s="18">
        <v>182907</v>
      </c>
      <c r="F188" s="18">
        <v>11760</v>
      </c>
      <c r="G188" s="31">
        <f t="shared" si="26"/>
        <v>194667</v>
      </c>
      <c r="H188" s="31"/>
      <c r="I188" s="31"/>
      <c r="J188" s="31">
        <v>282.71915322580645</v>
      </c>
      <c r="K188" s="31"/>
      <c r="L188" s="31">
        <f t="shared" si="25"/>
        <v>282.71915322580645</v>
      </c>
    </row>
    <row r="189" spans="1:12" s="40" customFormat="1">
      <c r="A189" s="19">
        <v>57</v>
      </c>
      <c r="B189" s="49" t="s">
        <v>104</v>
      </c>
      <c r="C189" s="21">
        <v>0</v>
      </c>
      <c r="D189" s="21">
        <v>57736</v>
      </c>
      <c r="E189" s="21">
        <v>3403561</v>
      </c>
      <c r="F189" s="21">
        <v>721367</v>
      </c>
      <c r="G189" s="21">
        <f t="shared" si="26"/>
        <v>4182664</v>
      </c>
      <c r="H189" s="22" t="s">
        <v>211</v>
      </c>
      <c r="I189" s="22">
        <v>89.242473118279577</v>
      </c>
      <c r="J189" s="22">
        <v>5260.8805779569884</v>
      </c>
      <c r="K189" s="22">
        <v>1115.0161962365592</v>
      </c>
      <c r="L189" s="22">
        <f t="shared" si="25"/>
        <v>6465.1392473118276</v>
      </c>
    </row>
    <row r="190" spans="1:12" s="40" customFormat="1">
      <c r="A190" s="39"/>
      <c r="B190" s="39" t="s">
        <v>193</v>
      </c>
      <c r="C190" s="18"/>
      <c r="D190" s="18"/>
      <c r="E190" s="18">
        <v>1017550</v>
      </c>
      <c r="F190" s="18">
        <v>324033</v>
      </c>
      <c r="G190" s="31">
        <f t="shared" si="26"/>
        <v>1341583</v>
      </c>
      <c r="H190" s="31"/>
      <c r="I190" s="31"/>
      <c r="J190" s="31">
        <v>1572.825940860215</v>
      </c>
      <c r="K190" s="31">
        <v>500.85745967741929</v>
      </c>
      <c r="L190" s="31">
        <f t="shared" si="25"/>
        <v>2073.6834005376345</v>
      </c>
    </row>
    <row r="191" spans="1:12" s="40" customFormat="1">
      <c r="A191" s="39"/>
      <c r="B191" s="39" t="s">
        <v>194</v>
      </c>
      <c r="C191" s="18"/>
      <c r="D191" s="18"/>
      <c r="E191" s="18">
        <v>804867</v>
      </c>
      <c r="F191" s="18">
        <v>45696</v>
      </c>
      <c r="G191" s="31">
        <f t="shared" si="26"/>
        <v>850563</v>
      </c>
      <c r="H191" s="31"/>
      <c r="I191" s="31"/>
      <c r="J191" s="31">
        <v>1244.082056451613</v>
      </c>
      <c r="K191" s="31">
        <v>70.632258064516122</v>
      </c>
      <c r="L191" s="31">
        <f t="shared" si="25"/>
        <v>1314.714314516129</v>
      </c>
    </row>
    <row r="192" spans="1:12" s="40" customFormat="1">
      <c r="A192" s="39"/>
      <c r="B192" s="39" t="s">
        <v>195</v>
      </c>
      <c r="C192" s="18"/>
      <c r="D192" s="18">
        <v>57736</v>
      </c>
      <c r="E192" s="18">
        <v>471924</v>
      </c>
      <c r="F192" s="18">
        <v>146838</v>
      </c>
      <c r="G192" s="31">
        <f t="shared" si="26"/>
        <v>676498</v>
      </c>
      <c r="H192" s="31"/>
      <c r="I192" s="31">
        <v>89.242473118279577</v>
      </c>
      <c r="J192" s="31">
        <v>729.45241935483864</v>
      </c>
      <c r="K192" s="31">
        <v>226.96733870967742</v>
      </c>
      <c r="L192" s="31">
        <f t="shared" si="25"/>
        <v>1045.6622311827957</v>
      </c>
    </row>
    <row r="193" spans="1:12" s="40" customFormat="1">
      <c r="A193" s="39"/>
      <c r="B193" s="39" t="s">
        <v>196</v>
      </c>
      <c r="C193" s="18"/>
      <c r="D193" s="18"/>
      <c r="E193" s="18">
        <v>261251</v>
      </c>
      <c r="F193" s="18">
        <v>27902</v>
      </c>
      <c r="G193" s="31">
        <f t="shared" si="26"/>
        <v>289153</v>
      </c>
      <c r="H193" s="31"/>
      <c r="I193" s="31"/>
      <c r="J193" s="31">
        <v>403.81538978494621</v>
      </c>
      <c r="K193" s="31">
        <v>43.12809139784946</v>
      </c>
      <c r="L193" s="31">
        <f t="shared" si="25"/>
        <v>446.94348118279567</v>
      </c>
    </row>
    <row r="194" spans="1:12" s="40" customFormat="1">
      <c r="A194" s="39"/>
      <c r="B194" s="39" t="s">
        <v>197</v>
      </c>
      <c r="C194" s="18"/>
      <c r="D194" s="18"/>
      <c r="E194" s="18"/>
      <c r="F194" s="18">
        <v>11158</v>
      </c>
      <c r="G194" s="31">
        <f t="shared" si="26"/>
        <v>11158</v>
      </c>
      <c r="H194" s="31"/>
      <c r="I194" s="31"/>
      <c r="J194" s="31"/>
      <c r="K194" s="31">
        <v>17.246908602150537</v>
      </c>
      <c r="L194" s="31">
        <f t="shared" si="25"/>
        <v>17.246908602150537</v>
      </c>
    </row>
    <row r="195" spans="1:12" s="40" customFormat="1" ht="30">
      <c r="A195" s="39"/>
      <c r="B195" s="43" t="s">
        <v>198</v>
      </c>
      <c r="C195" s="18"/>
      <c r="D195" s="18"/>
      <c r="E195" s="18">
        <v>156271</v>
      </c>
      <c r="F195" s="18"/>
      <c r="G195" s="31">
        <f t="shared" si="26"/>
        <v>156271</v>
      </c>
      <c r="H195" s="31"/>
      <c r="I195" s="31"/>
      <c r="J195" s="31">
        <v>241.54791666666662</v>
      </c>
      <c r="K195" s="31"/>
      <c r="L195" s="31">
        <f t="shared" si="25"/>
        <v>241.54791666666662</v>
      </c>
    </row>
    <row r="196" spans="1:12" s="40" customFormat="1">
      <c r="A196" s="39"/>
      <c r="B196" s="39" t="s">
        <v>199</v>
      </c>
      <c r="C196" s="18"/>
      <c r="D196" s="18"/>
      <c r="E196" s="18">
        <v>643494</v>
      </c>
      <c r="F196" s="18">
        <v>154541</v>
      </c>
      <c r="G196" s="31">
        <f t="shared" si="26"/>
        <v>798035</v>
      </c>
      <c r="H196" s="31"/>
      <c r="I196" s="31"/>
      <c r="J196" s="31">
        <v>994.64798387096766</v>
      </c>
      <c r="K196" s="31">
        <v>238.87385752688169</v>
      </c>
      <c r="L196" s="31">
        <f t="shared" si="25"/>
        <v>1233.5218413978494</v>
      </c>
    </row>
    <row r="197" spans="1:12" s="40" customFormat="1">
      <c r="A197" s="39"/>
      <c r="B197" s="39" t="s">
        <v>200</v>
      </c>
      <c r="C197" s="18"/>
      <c r="D197" s="18"/>
      <c r="E197" s="18">
        <v>17266</v>
      </c>
      <c r="F197" s="18"/>
      <c r="G197" s="31">
        <f t="shared" si="26"/>
        <v>17266</v>
      </c>
      <c r="H197" s="31"/>
      <c r="I197" s="31"/>
      <c r="J197" s="31">
        <v>26.688037634408602</v>
      </c>
      <c r="K197" s="31"/>
      <c r="L197" s="31">
        <f t="shared" si="25"/>
        <v>26.688037634408602</v>
      </c>
    </row>
    <row r="198" spans="1:12">
      <c r="A198" s="39"/>
      <c r="B198" s="39" t="s">
        <v>201</v>
      </c>
      <c r="C198" s="18"/>
      <c r="D198" s="18"/>
      <c r="E198" s="18">
        <v>30938</v>
      </c>
      <c r="F198" s="18">
        <v>11199</v>
      </c>
      <c r="G198" s="31">
        <f t="shared" si="26"/>
        <v>42137</v>
      </c>
      <c r="H198" s="31"/>
      <c r="I198" s="31"/>
      <c r="J198" s="31">
        <v>47.820833333333333</v>
      </c>
      <c r="K198" s="31">
        <v>17.310282258064515</v>
      </c>
      <c r="L198" s="31">
        <f t="shared" si="25"/>
        <v>65.131115591397844</v>
      </c>
    </row>
    <row r="199" spans="1:12">
      <c r="A199" s="50">
        <v>58</v>
      </c>
      <c r="B199" s="51" t="s">
        <v>105</v>
      </c>
      <c r="C199" s="52">
        <v>102042</v>
      </c>
      <c r="D199" s="52">
        <v>0</v>
      </c>
      <c r="E199" s="52">
        <v>2591000</v>
      </c>
      <c r="F199" s="52">
        <v>2129533</v>
      </c>
      <c r="G199" s="52">
        <f t="shared" si="26"/>
        <v>4822575</v>
      </c>
      <c r="H199" s="53">
        <v>157.72620967741935</v>
      </c>
      <c r="I199" s="53" t="s">
        <v>211</v>
      </c>
      <c r="J199" s="53">
        <v>4004.9059139784945</v>
      </c>
      <c r="K199" s="53">
        <v>3291.6168682795696</v>
      </c>
      <c r="L199" s="53">
        <f t="shared" si="25"/>
        <v>7454.2489919354839</v>
      </c>
    </row>
    <row r="200" spans="1:12">
      <c r="A200" s="54"/>
      <c r="B200" s="55" t="s">
        <v>202</v>
      </c>
      <c r="C200" s="56"/>
      <c r="D200" s="56">
        <v>0</v>
      </c>
      <c r="E200" s="56">
        <v>1790202</v>
      </c>
      <c r="F200" s="56">
        <v>1418390</v>
      </c>
      <c r="G200" s="56">
        <f t="shared" si="26"/>
        <v>3208592</v>
      </c>
      <c r="H200" s="57"/>
      <c r="I200" s="57" t="s">
        <v>211</v>
      </c>
      <c r="J200" s="57">
        <v>2767.113306451613</v>
      </c>
      <c r="K200" s="57">
        <v>2192.4038978494623</v>
      </c>
      <c r="L200" s="57">
        <f t="shared" si="25"/>
        <v>4959.5172043010753</v>
      </c>
    </row>
    <row r="201" spans="1:12">
      <c r="A201" s="54"/>
      <c r="B201" s="55" t="s">
        <v>203</v>
      </c>
      <c r="C201" s="56">
        <v>102042</v>
      </c>
      <c r="D201" s="56"/>
      <c r="E201" s="56">
        <v>800798</v>
      </c>
      <c r="F201" s="56">
        <v>711143</v>
      </c>
      <c r="G201" s="56">
        <f t="shared" si="26"/>
        <v>1613983</v>
      </c>
      <c r="H201" s="57">
        <v>157.72620967741935</v>
      </c>
      <c r="I201" s="57"/>
      <c r="J201" s="57">
        <v>1237.7926075268815</v>
      </c>
      <c r="K201" s="57">
        <v>1099.2129704301076</v>
      </c>
      <c r="L201" s="57">
        <f t="shared" si="25"/>
        <v>2494.7317876344086</v>
      </c>
    </row>
    <row r="202" spans="1:12">
      <c r="A202" s="58">
        <v>59</v>
      </c>
      <c r="B202" s="59" t="s">
        <v>107</v>
      </c>
      <c r="C202" s="60">
        <v>370513</v>
      </c>
      <c r="D202" s="60">
        <v>0</v>
      </c>
      <c r="E202" s="60">
        <v>627669</v>
      </c>
      <c r="F202" s="60">
        <v>684964</v>
      </c>
      <c r="G202" s="60">
        <f t="shared" si="26"/>
        <v>1683146</v>
      </c>
      <c r="H202" s="61">
        <v>572.70154569892463</v>
      </c>
      <c r="I202" s="61" t="s">
        <v>211</v>
      </c>
      <c r="J202" s="61">
        <v>970.18729838709669</v>
      </c>
      <c r="K202" s="61">
        <v>1058.7481182795698</v>
      </c>
      <c r="L202" s="61">
        <f t="shared" si="25"/>
        <v>2601.636962365591</v>
      </c>
    </row>
    <row r="203" spans="1:12">
      <c r="A203" s="62"/>
      <c r="B203" s="63" t="s">
        <v>204</v>
      </c>
      <c r="C203" s="64">
        <v>370513</v>
      </c>
      <c r="D203" s="64"/>
      <c r="E203" s="64">
        <v>69043.59</v>
      </c>
      <c r="F203" s="64">
        <v>82195.679999999993</v>
      </c>
      <c r="G203" s="64">
        <f>SUM(C203:F203)</f>
        <v>521752.26999999996</v>
      </c>
      <c r="H203" s="10">
        <v>572.70154569892463</v>
      </c>
      <c r="I203" s="10"/>
      <c r="J203" s="10">
        <v>106.72060282258063</v>
      </c>
      <c r="K203" s="10">
        <v>127.04977419354837</v>
      </c>
      <c r="L203" s="10">
        <f t="shared" si="25"/>
        <v>806.47192271505367</v>
      </c>
    </row>
    <row r="204" spans="1:12">
      <c r="A204" s="65"/>
      <c r="B204" s="63" t="s">
        <v>205</v>
      </c>
      <c r="C204" s="66"/>
      <c r="D204" s="66"/>
      <c r="E204" s="66">
        <v>558625.41</v>
      </c>
      <c r="F204" s="66">
        <v>602768.31999999995</v>
      </c>
      <c r="G204" s="64">
        <f>SUM(C204:F204)</f>
        <v>1161393.73</v>
      </c>
      <c r="H204" s="67"/>
      <c r="I204" s="67"/>
      <c r="J204" s="67">
        <v>863.46669556451616</v>
      </c>
      <c r="K204" s="67">
        <v>931.69834408602139</v>
      </c>
      <c r="L204" s="10">
        <f t="shared" si="25"/>
        <v>1795.1650396505374</v>
      </c>
    </row>
    <row r="205" spans="1:12">
      <c r="A205" s="68">
        <v>60</v>
      </c>
      <c r="B205" s="69" t="s">
        <v>108</v>
      </c>
      <c r="C205" s="70">
        <v>1128392</v>
      </c>
      <c r="D205" s="70">
        <v>0</v>
      </c>
      <c r="E205" s="70">
        <v>2419357</v>
      </c>
      <c r="F205" s="70">
        <v>1696187</v>
      </c>
      <c r="G205" s="70">
        <f>SUM(C205:F205)</f>
        <v>5243936</v>
      </c>
      <c r="H205" s="14">
        <v>1744.1543010752687</v>
      </c>
      <c r="I205" s="14" t="s">
        <v>211</v>
      </c>
      <c r="J205" s="14">
        <v>3739.5975134408595</v>
      </c>
      <c r="K205" s="14">
        <v>2621.7944220430104</v>
      </c>
      <c r="L205" s="14">
        <f t="shared" si="25"/>
        <v>8105.5462365591393</v>
      </c>
    </row>
    <row r="206" spans="1:12">
      <c r="A206" s="71"/>
      <c r="B206" s="72" t="s">
        <v>206</v>
      </c>
      <c r="C206" s="73">
        <v>1128392</v>
      </c>
      <c r="D206" s="73">
        <v>0</v>
      </c>
      <c r="E206" s="73">
        <v>2419357</v>
      </c>
      <c r="F206" s="73">
        <v>1696187</v>
      </c>
      <c r="G206" s="73">
        <f>SUM(C206:F206)</f>
        <v>5243936</v>
      </c>
      <c r="H206" s="35">
        <v>1744.1543010752687</v>
      </c>
      <c r="I206" s="35" t="s">
        <v>211</v>
      </c>
      <c r="J206" s="35">
        <v>3739.5975134408595</v>
      </c>
      <c r="K206" s="35">
        <v>2621.7944220430104</v>
      </c>
      <c r="L206" s="35">
        <f t="shared" si="25"/>
        <v>8105.5462365591393</v>
      </c>
    </row>
    <row r="207" spans="1:12">
      <c r="B207" s="74" t="s">
        <v>110</v>
      </c>
      <c r="C207" s="75">
        <f>C9+C11+C16+C18+C21+C26+C32+C34+C36+C44+C46+C49+C51+C53+C60+C62+C64+C66+C70+C72+C75+C78+C80+C83+C85+C92+C99+C101+C104+C106+C108+C110+C112+C114+C116+C119+C121+C123+C131+C133+C135+C137+C140+C142+C149+C153+C155+C157+C166+C168+C170+C172+C174+C178+C180+C189+C199+C202+C205</f>
        <v>18617935</v>
      </c>
      <c r="D207" s="75">
        <f>D9+D11+D16+D18+D21+D26+D32+D34+D36+D44+D46+D49+D51+D53+D60+D62+D64+D66+D70+D72+D75+D78+D80+D83+D85+D92+D99+D101+D104+D106+D108+D110+D112+D114+D116+D119+D121+D123+D131+D133+D135+D137+D140+D142+D149+D153+D155+D157+D166+D168+D170+D172+D174+D178+D180+D189+D199+D202+D205</f>
        <v>3225527</v>
      </c>
      <c r="E207" s="75">
        <f>E9+E11+E16+E18+E21+E26+E32+E34+E36+E44+E46+E49+E51+E53+E60+E62+E64+E66+E70+E72+E75+E78+E80+E83+E85+E92+E99+E101+E104+E106+E108+E110+E112+E114+E116+E119+E121+E123+E131+E133+E135+E137+E140+E142+E149+E153+E155+E157+E166+E168+E170+E172+E174+E178+E180+E189+E199+E202+E205</f>
        <v>116583591.45100001</v>
      </c>
      <c r="F207" s="75">
        <f>F9+F11+F16+F18+F21+F26+F32+F34+F36+F44+F46+F49+F51+F53+F60+F62+F64+F66+F70+F72+F75+F78+F80+F83+F85+F92+F99+F101+F104+F106+F108+F110+F112+F114+F116+F119+F121+F123+F131+F133+F135+F137+F140+F142+F149+F153+F155+F157+F166+F168+F170+F172+F174+F178+F180+F189+F199+F202+F205</f>
        <v>57569814.483500004</v>
      </c>
      <c r="G207" s="76">
        <f>C207+D207+E207+F207</f>
        <v>195996867.93450001</v>
      </c>
      <c r="H207" s="77">
        <f>H9+H11+H16+H18+H21+H26+H32+H34+H36+H44+H46+H49+H51+H53+H60+H62+H64+H66+H70+H72+H75+H78+H80+H83+H85+H92+H99+H101+H104+H106+H108+H110+H112+H114+H116+H119+H121+H123+H131+H133+H135+H137+H140+H142+H149+H153+H155+H157+H166+H168+H170+H172+H174+H178+H180+H189+H199+H202+H205</f>
        <v>28777.722110215047</v>
      </c>
      <c r="I207" s="77">
        <f>I9+I11+I16+I18+I21+I26+I32+I34+I36+I44+I46+I49+I51+I53+I60+I62+I64+I66+I70+I72+I75+I78+I80+I83+I85+I92+I99+I101+I104+I106+I108+I110+I112+I114+I116+I119+I121+I123+I131+I133+I135+I137+I140+I142+I149+I153+I155+I157+I166+I168+I170+I172+I174+I178+I180+I189+I199+I202+I205</f>
        <v>4985.6936155913991</v>
      </c>
      <c r="J207" s="77">
        <f>J9+J11+J16+J18+J21+J26+J32+J34+J36+J44+J46+J49+J51+J53+J60+J62+J64+J66+J70+J72+J75+J78+J80+J83+J85+J92+J99+J101+J104+J106+J108+J110+J112+J114+J116+J119+J121+J123+J131+J133+J135+J137+J140+J142+J149+J153+J155+J157+J166+J168+J170+J172+J174+J178+J180+J189+J199+J202+J205</f>
        <v>180203.13194711017</v>
      </c>
      <c r="K207" s="77">
        <f>K9+K11+K16+K18+K21+K26+K32+K34+K36+K44+K46+K49+K51+K53+K60+K62+K64+K66+K70+K72+K75+K78+K80+K83+K85+K92+K99+K101+K104+K106+K108+K110+K112+K114+K116+K119+K121+K123+K131+K133+K135+K137+K140+K142+K149+K153+K155+K157+K166+K168+K170+K172+K174+K178+K180+K189+K199+K202+K205</f>
        <v>88985.600344119652</v>
      </c>
      <c r="L207" s="77">
        <f>H207+I207+J207+K207</f>
        <v>302952.14801703626</v>
      </c>
    </row>
    <row r="208" spans="1:12">
      <c r="C208" s="2" t="s">
        <v>207</v>
      </c>
    </row>
    <row r="210" spans="3:6">
      <c r="C210" s="1"/>
      <c r="D210" s="1"/>
      <c r="E210" s="1"/>
      <c r="F210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M211" sqref="M2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2" t="s">
        <v>10</v>
      </c>
      <c r="H6" s="82" t="s">
        <v>6</v>
      </c>
      <c r="I6" s="82" t="s">
        <v>7</v>
      </c>
      <c r="J6" s="82" t="s">
        <v>8</v>
      </c>
      <c r="K6" s="82" t="s">
        <v>9</v>
      </c>
      <c r="L6" s="82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24090</v>
      </c>
      <c r="F7" s="13">
        <v>0</v>
      </c>
      <c r="G7" s="13">
        <f>SUM(C7:F7)</f>
        <v>24090</v>
      </c>
      <c r="H7" s="14" t="s">
        <v>211</v>
      </c>
      <c r="I7" s="14" t="s">
        <v>211</v>
      </c>
      <c r="J7" s="14">
        <v>37.235887096774192</v>
      </c>
      <c r="K7" s="14" t="s">
        <v>211</v>
      </c>
      <c r="L7" s="14">
        <f>H7+I7+J7+K7</f>
        <v>37.235887096774192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24090</v>
      </c>
      <c r="F8" s="18">
        <v>0</v>
      </c>
      <c r="G8" s="18">
        <f t="shared" ref="G8:L10" si="0">G7</f>
        <v>24090</v>
      </c>
      <c r="H8" s="18">
        <v>0</v>
      </c>
      <c r="I8" s="18"/>
      <c r="J8" s="18">
        <v>37.235887096774192</v>
      </c>
      <c r="K8" s="18">
        <v>0</v>
      </c>
      <c r="L8" s="18">
        <f t="shared" si="0"/>
        <v>37.235887096774192</v>
      </c>
    </row>
    <row r="9" spans="1:13" s="15" customFormat="1">
      <c r="A9" s="11">
        <v>2</v>
      </c>
      <c r="B9" s="12" t="s">
        <v>11</v>
      </c>
      <c r="C9" s="13">
        <v>520786</v>
      </c>
      <c r="D9" s="13">
        <v>119472</v>
      </c>
      <c r="E9" s="13">
        <v>1409606</v>
      </c>
      <c r="F9" s="13">
        <v>358125</v>
      </c>
      <c r="G9" s="13">
        <f>SUM(C9:F9)</f>
        <v>2407989</v>
      </c>
      <c r="H9" s="14">
        <v>804.97836021505373</v>
      </c>
      <c r="I9" s="14">
        <v>184.66774193548386</v>
      </c>
      <c r="J9" s="14">
        <v>2178.8264784946236</v>
      </c>
      <c r="K9" s="14">
        <v>553.55342741935488</v>
      </c>
      <c r="L9" s="14">
        <f>H9+I9+J9+K9</f>
        <v>3722.0260080645157</v>
      </c>
    </row>
    <row r="10" spans="1:13" s="15" customFormat="1">
      <c r="A10" s="16"/>
      <c r="B10" s="17" t="s">
        <v>13</v>
      </c>
      <c r="C10" s="18">
        <v>520786</v>
      </c>
      <c r="D10" s="18">
        <v>119472</v>
      </c>
      <c r="E10" s="18">
        <v>1409606</v>
      </c>
      <c r="F10" s="18">
        <v>358125</v>
      </c>
      <c r="G10" s="18">
        <f t="shared" si="0"/>
        <v>2407989</v>
      </c>
      <c r="H10" s="18">
        <v>804.97836021505373</v>
      </c>
      <c r="I10" s="18"/>
      <c r="J10" s="18">
        <v>2178.8264784946236</v>
      </c>
      <c r="K10" s="18">
        <v>553.55342741935488</v>
      </c>
      <c r="L10" s="18">
        <f t="shared" si="0"/>
        <v>3722.0260080645157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361532</v>
      </c>
      <c r="F11" s="21">
        <v>608218</v>
      </c>
      <c r="G11" s="21">
        <f>SUM(C11:F11)</f>
        <v>969750</v>
      </c>
      <c r="H11" s="22" t="s">
        <v>211</v>
      </c>
      <c r="I11" s="22" t="s">
        <v>211</v>
      </c>
      <c r="J11" s="22">
        <v>558.81962365591392</v>
      </c>
      <c r="K11" s="22">
        <v>940.12190860215048</v>
      </c>
      <c r="L11" s="22">
        <f t="shared" ref="L11:L32" si="1">H11+I11+J11+K11</f>
        <v>1498.9415322580644</v>
      </c>
    </row>
    <row r="12" spans="1:13" s="15" customFormat="1">
      <c r="A12" s="17"/>
      <c r="B12" s="17" t="s">
        <v>16</v>
      </c>
      <c r="C12" s="18"/>
      <c r="D12" s="18"/>
      <c r="E12" s="18">
        <v>19884.259999999998</v>
      </c>
      <c r="F12" s="18">
        <v>304109</v>
      </c>
      <c r="G12" s="18">
        <f>E12+F12</f>
        <v>323993.26</v>
      </c>
      <c r="H12" s="18"/>
      <c r="I12" s="18"/>
      <c r="J12" s="18">
        <v>30.735079301075263</v>
      </c>
      <c r="K12" s="18">
        <v>470.06095430107524</v>
      </c>
      <c r="L12" s="18">
        <f t="shared" si="1"/>
        <v>500.79603360215049</v>
      </c>
    </row>
    <row r="13" spans="1:13" s="15" customFormat="1">
      <c r="A13" s="17"/>
      <c r="B13" s="17" t="s">
        <v>18</v>
      </c>
      <c r="C13" s="18"/>
      <c r="D13" s="18"/>
      <c r="E13" s="18">
        <v>209688.56</v>
      </c>
      <c r="F13" s="18">
        <v>298026.82</v>
      </c>
      <c r="G13" s="18">
        <f>E13+F13</f>
        <v>507715.38</v>
      </c>
      <c r="H13" s="18"/>
      <c r="I13" s="18"/>
      <c r="J13" s="18">
        <v>324.11538172043004</v>
      </c>
      <c r="K13" s="18">
        <v>460.65973521505373</v>
      </c>
      <c r="L13" s="18">
        <f t="shared" si="1"/>
        <v>784.77511693548377</v>
      </c>
    </row>
    <row r="14" spans="1:13" s="15" customFormat="1">
      <c r="A14" s="17"/>
      <c r="B14" s="17" t="s">
        <v>20</v>
      </c>
      <c r="C14" s="18"/>
      <c r="D14" s="18"/>
      <c r="E14" s="18">
        <v>39768.519999999997</v>
      </c>
      <c r="F14" s="18">
        <v>6082.18</v>
      </c>
      <c r="G14" s="18">
        <f>E14+F14</f>
        <v>45850.7</v>
      </c>
      <c r="H14" s="18"/>
      <c r="I14" s="18"/>
      <c r="J14" s="18">
        <v>61.470158602150526</v>
      </c>
      <c r="K14" s="18">
        <v>9.4012190860215057</v>
      </c>
      <c r="L14" s="18">
        <f t="shared" si="1"/>
        <v>70.871377688172032</v>
      </c>
    </row>
    <row r="15" spans="1:13" s="15" customFormat="1">
      <c r="A15" s="23"/>
      <c r="B15" s="23" t="s">
        <v>22</v>
      </c>
      <c r="C15" s="18"/>
      <c r="D15" s="18"/>
      <c r="E15" s="18">
        <v>92190.66</v>
      </c>
      <c r="F15" s="18"/>
      <c r="G15" s="18">
        <f>E15+F15</f>
        <v>92190.66</v>
      </c>
      <c r="H15" s="18"/>
      <c r="I15" s="18"/>
      <c r="J15" s="18">
        <v>142.49900403225806</v>
      </c>
      <c r="K15" s="18"/>
      <c r="L15" s="18">
        <f t="shared" si="1"/>
        <v>142.49900403225806</v>
      </c>
    </row>
    <row r="16" spans="1:13" s="15" customFormat="1">
      <c r="A16" s="24">
        <v>4</v>
      </c>
      <c r="B16" s="25" t="s">
        <v>14</v>
      </c>
      <c r="C16" s="26">
        <v>4402</v>
      </c>
      <c r="D16" s="26">
        <v>0</v>
      </c>
      <c r="E16" s="26">
        <v>947491</v>
      </c>
      <c r="F16" s="26">
        <v>1032950</v>
      </c>
      <c r="G16" s="26">
        <f>SUM(C16:F16)</f>
        <v>1984843</v>
      </c>
      <c r="H16" s="27">
        <v>6.8041666666666663</v>
      </c>
      <c r="I16" s="27" t="s">
        <v>211</v>
      </c>
      <c r="J16" s="27">
        <v>1464.5358198924732</v>
      </c>
      <c r="K16" s="27">
        <v>1596.629704301075</v>
      </c>
      <c r="L16" s="27">
        <f t="shared" si="1"/>
        <v>3067.9696908602145</v>
      </c>
    </row>
    <row r="17" spans="1:12" s="15" customFormat="1">
      <c r="A17" s="17"/>
      <c r="B17" s="17" t="s">
        <v>25</v>
      </c>
      <c r="C17" s="18"/>
      <c r="D17" s="18"/>
      <c r="E17" s="18">
        <v>947491</v>
      </c>
      <c r="F17" s="18">
        <v>1032950</v>
      </c>
      <c r="G17" s="18">
        <f>F17+E17</f>
        <v>1980441</v>
      </c>
      <c r="H17" s="18"/>
      <c r="I17" s="18"/>
      <c r="J17" s="18">
        <v>1464.5358198924732</v>
      </c>
      <c r="K17" s="18">
        <v>1596.629704301075</v>
      </c>
      <c r="L17" s="18">
        <f t="shared" si="1"/>
        <v>3061.1655241935482</v>
      </c>
    </row>
    <row r="18" spans="1:12" s="15" customFormat="1">
      <c r="A18" s="24">
        <v>5</v>
      </c>
      <c r="B18" s="25" t="s">
        <v>15</v>
      </c>
      <c r="C18" s="26">
        <v>640835</v>
      </c>
      <c r="D18" s="26">
        <v>8830</v>
      </c>
      <c r="E18" s="26">
        <v>1682155</v>
      </c>
      <c r="F18" s="26">
        <v>486248</v>
      </c>
      <c r="G18" s="26">
        <f>SUM(C18:F18)</f>
        <v>2818068</v>
      </c>
      <c r="H18" s="27">
        <v>990.53797043010752</v>
      </c>
      <c r="I18" s="27">
        <v>13.648521505376344</v>
      </c>
      <c r="J18" s="27">
        <v>2600.1051747311826</v>
      </c>
      <c r="K18" s="27">
        <v>751.59301075268809</v>
      </c>
      <c r="L18" s="27">
        <f t="shared" si="1"/>
        <v>4355.8846774193544</v>
      </c>
    </row>
    <row r="19" spans="1:12" s="15" customFormat="1">
      <c r="A19" s="17"/>
      <c r="B19" s="17" t="s">
        <v>28</v>
      </c>
      <c r="C19" s="18">
        <v>640835</v>
      </c>
      <c r="D19" s="18">
        <v>8830</v>
      </c>
      <c r="E19" s="18">
        <v>788935</v>
      </c>
      <c r="F19" s="18">
        <v>92800</v>
      </c>
      <c r="G19" s="18">
        <f>SUM(C19:F19)</f>
        <v>1531400</v>
      </c>
      <c r="H19" s="18">
        <v>990.53797043010752</v>
      </c>
      <c r="I19" s="18"/>
      <c r="J19" s="18">
        <v>1219.4559811827955</v>
      </c>
      <c r="K19" s="18">
        <v>143.44086021505376</v>
      </c>
      <c r="L19" s="18">
        <f t="shared" si="1"/>
        <v>2353.4348118279568</v>
      </c>
    </row>
    <row r="20" spans="1:12" s="15" customFormat="1">
      <c r="A20" s="17"/>
      <c r="B20" s="17" t="s">
        <v>30</v>
      </c>
      <c r="C20" s="18"/>
      <c r="D20" s="18"/>
      <c r="E20" s="18">
        <v>893220</v>
      </c>
      <c r="F20" s="18">
        <v>393448</v>
      </c>
      <c r="G20" s="18">
        <f t="shared" ref="G20:G32" si="2">SUM(C20:F20)</f>
        <v>1286668</v>
      </c>
      <c r="H20" s="18"/>
      <c r="I20" s="18"/>
      <c r="J20" s="18">
        <v>1380.6491935483868</v>
      </c>
      <c r="K20" s="18">
        <v>608.15215053763438</v>
      </c>
      <c r="L20" s="18">
        <f t="shared" si="1"/>
        <v>1988.8013440860213</v>
      </c>
    </row>
    <row r="21" spans="1:12" s="15" customFormat="1">
      <c r="A21" s="24">
        <v>6</v>
      </c>
      <c r="B21" s="25" t="s">
        <v>17</v>
      </c>
      <c r="C21" s="26">
        <v>263622</v>
      </c>
      <c r="D21" s="26">
        <v>114351</v>
      </c>
      <c r="E21" s="26">
        <v>4039243</v>
      </c>
      <c r="F21" s="26">
        <v>1672913</v>
      </c>
      <c r="G21" s="26">
        <f t="shared" si="2"/>
        <v>6090129</v>
      </c>
      <c r="H21" s="27">
        <v>407.48024193548383</v>
      </c>
      <c r="I21" s="27">
        <v>176.75221774193545</v>
      </c>
      <c r="J21" s="27">
        <v>6243.453561827956</v>
      </c>
      <c r="K21" s="27">
        <v>2585.8198252688171</v>
      </c>
      <c r="L21" s="27">
        <f t="shared" si="1"/>
        <v>9413.505846774191</v>
      </c>
    </row>
    <row r="22" spans="1:12" s="15" customFormat="1">
      <c r="A22" s="17"/>
      <c r="B22" s="17" t="s">
        <v>33</v>
      </c>
      <c r="C22" s="18">
        <v>263622</v>
      </c>
      <c r="D22" s="18">
        <v>114351</v>
      </c>
      <c r="E22" s="18">
        <v>1292558</v>
      </c>
      <c r="F22" s="18">
        <v>100374</v>
      </c>
      <c r="G22" s="18">
        <f t="shared" si="2"/>
        <v>1770905</v>
      </c>
      <c r="H22" s="18">
        <v>407.48024193548383</v>
      </c>
      <c r="I22" s="18">
        <v>176.75221774193545</v>
      </c>
      <c r="J22" s="18">
        <v>1997.9055107526879</v>
      </c>
      <c r="K22" s="18">
        <v>155.14798387096772</v>
      </c>
      <c r="L22" s="18">
        <f t="shared" si="1"/>
        <v>2737.285954301075</v>
      </c>
    </row>
    <row r="23" spans="1:12" s="15" customFormat="1">
      <c r="A23" s="17"/>
      <c r="B23" s="17" t="s">
        <v>35</v>
      </c>
      <c r="C23" s="18"/>
      <c r="D23" s="18"/>
      <c r="E23" s="18">
        <v>1171380</v>
      </c>
      <c r="F23" s="18">
        <v>869915</v>
      </c>
      <c r="G23" s="18">
        <f t="shared" si="2"/>
        <v>2041295</v>
      </c>
      <c r="H23" s="18"/>
      <c r="I23" s="18"/>
      <c r="J23" s="18">
        <v>1810.6008064516129</v>
      </c>
      <c r="K23" s="18">
        <v>1344.6266801075267</v>
      </c>
      <c r="L23" s="18">
        <f t="shared" si="1"/>
        <v>3155.2274865591398</v>
      </c>
    </row>
    <row r="24" spans="1:12" s="15" customFormat="1">
      <c r="A24" s="17"/>
      <c r="B24" s="17" t="s">
        <v>37</v>
      </c>
      <c r="C24" s="18"/>
      <c r="D24" s="18"/>
      <c r="E24" s="18">
        <v>1332950</v>
      </c>
      <c r="F24" s="18">
        <v>451687</v>
      </c>
      <c r="G24" s="18">
        <f t="shared" si="2"/>
        <v>1784637</v>
      </c>
      <c r="H24" s="18"/>
      <c r="I24" s="18"/>
      <c r="J24" s="18">
        <v>2060.3393817204296</v>
      </c>
      <c r="K24" s="18">
        <v>698.17211021505375</v>
      </c>
      <c r="L24" s="18">
        <f t="shared" si="1"/>
        <v>2758.5114919354833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242355</v>
      </c>
      <c r="F25" s="18">
        <v>250937</v>
      </c>
      <c r="G25" s="18">
        <f t="shared" si="2"/>
        <v>493292</v>
      </c>
      <c r="H25" s="18"/>
      <c r="I25" s="18"/>
      <c r="J25" s="18">
        <v>374.60786290322579</v>
      </c>
      <c r="K25" s="18">
        <v>387.87305107526873</v>
      </c>
      <c r="L25" s="18">
        <f t="shared" si="1"/>
        <v>762.48091397849453</v>
      </c>
    </row>
    <row r="26" spans="1:12" s="15" customFormat="1">
      <c r="A26" s="24">
        <v>7</v>
      </c>
      <c r="B26" s="25" t="s">
        <v>19</v>
      </c>
      <c r="C26" s="26">
        <v>7051</v>
      </c>
      <c r="D26" s="26">
        <v>0</v>
      </c>
      <c r="E26" s="26">
        <v>954559</v>
      </c>
      <c r="F26" s="26">
        <v>1036892</v>
      </c>
      <c r="G26" s="26">
        <f t="shared" si="2"/>
        <v>1998502</v>
      </c>
      <c r="H26" s="27">
        <v>10.898723118279568</v>
      </c>
      <c r="I26" s="27" t="s">
        <v>211</v>
      </c>
      <c r="J26" s="27">
        <v>1475.4608198924732</v>
      </c>
      <c r="K26" s="27">
        <v>1602.7228494623655</v>
      </c>
      <c r="L26" s="27">
        <f t="shared" si="1"/>
        <v>3089.0823924731185</v>
      </c>
    </row>
    <row r="27" spans="1:12" s="15" customFormat="1">
      <c r="A27" s="17"/>
      <c r="B27" s="17" t="s">
        <v>42</v>
      </c>
      <c r="C27" s="18">
        <v>7051</v>
      </c>
      <c r="D27" s="18"/>
      <c r="E27" s="18">
        <v>44864.273000000001</v>
      </c>
      <c r="F27" s="18">
        <v>72582.44</v>
      </c>
      <c r="G27" s="18">
        <f t="shared" si="2"/>
        <v>124497.713</v>
      </c>
      <c r="H27" s="18">
        <v>10.898723118279568</v>
      </c>
      <c r="I27" s="18"/>
      <c r="J27" s="18">
        <v>69.346658534946229</v>
      </c>
      <c r="K27" s="18">
        <v>112.19059946236558</v>
      </c>
      <c r="L27" s="18">
        <f t="shared" si="1"/>
        <v>192.43598111559137</v>
      </c>
    </row>
    <row r="28" spans="1:12" s="15" customFormat="1">
      <c r="A28" s="17"/>
      <c r="B28" s="17" t="s">
        <v>44</v>
      </c>
      <c r="C28" s="18"/>
      <c r="D28" s="18"/>
      <c r="E28" s="18">
        <v>321686.38300000003</v>
      </c>
      <c r="F28" s="18">
        <v>277887.05600000004</v>
      </c>
      <c r="G28" s="18">
        <f t="shared" si="2"/>
        <v>599573.43900000001</v>
      </c>
      <c r="H28" s="18"/>
      <c r="I28" s="18"/>
      <c r="J28" s="18">
        <v>497.23029630376345</v>
      </c>
      <c r="K28" s="18">
        <v>429.52972365591404</v>
      </c>
      <c r="L28" s="18">
        <f t="shared" si="1"/>
        <v>926.76001995967749</v>
      </c>
    </row>
    <row r="29" spans="1:12" s="15" customFormat="1">
      <c r="A29" s="17"/>
      <c r="B29" s="17" t="s">
        <v>46</v>
      </c>
      <c r="C29" s="18"/>
      <c r="D29" s="18"/>
      <c r="E29" s="18">
        <v>53455.304000000004</v>
      </c>
      <c r="F29" s="18">
        <v>35254.328000000001</v>
      </c>
      <c r="G29" s="18">
        <f t="shared" si="2"/>
        <v>88709.632000000012</v>
      </c>
      <c r="H29" s="18"/>
      <c r="I29" s="18"/>
      <c r="J29" s="18">
        <v>82.625805913978496</v>
      </c>
      <c r="K29" s="18">
        <v>54.492576881720431</v>
      </c>
      <c r="L29" s="18">
        <f t="shared" si="1"/>
        <v>137.11838279569892</v>
      </c>
    </row>
    <row r="30" spans="1:12" s="15" customFormat="1">
      <c r="A30" s="17"/>
      <c r="B30" s="17" t="s">
        <v>48</v>
      </c>
      <c r="C30" s="18"/>
      <c r="D30" s="18"/>
      <c r="E30" s="18">
        <v>16227.503000000001</v>
      </c>
      <c r="F30" s="18">
        <v>24885.407999999999</v>
      </c>
      <c r="G30" s="18">
        <f t="shared" si="2"/>
        <v>41112.911</v>
      </c>
      <c r="H30" s="18"/>
      <c r="I30" s="18"/>
      <c r="J30" s="18">
        <v>25.082833938172044</v>
      </c>
      <c r="K30" s="18">
        <v>38.465348387096775</v>
      </c>
      <c r="L30" s="18">
        <f t="shared" si="1"/>
        <v>63.548182325268819</v>
      </c>
    </row>
    <row r="31" spans="1:12" s="15" customFormat="1">
      <c r="A31" s="17"/>
      <c r="B31" s="17" t="s">
        <v>50</v>
      </c>
      <c r="C31" s="18"/>
      <c r="D31" s="18"/>
      <c r="E31" s="18">
        <v>518325.53699999989</v>
      </c>
      <c r="F31" s="18">
        <v>626282.76799999992</v>
      </c>
      <c r="G31" s="18">
        <f t="shared" si="2"/>
        <v>1144608.3049999997</v>
      </c>
      <c r="H31" s="18"/>
      <c r="I31" s="18"/>
      <c r="J31" s="18">
        <v>801.17522520161276</v>
      </c>
      <c r="K31" s="18">
        <v>968.0446010752687</v>
      </c>
      <c r="L31" s="18">
        <f t="shared" si="1"/>
        <v>1769.2198262768816</v>
      </c>
    </row>
    <row r="32" spans="1:12" s="15" customFormat="1">
      <c r="A32" s="24">
        <v>8</v>
      </c>
      <c r="B32" s="25" t="s">
        <v>21</v>
      </c>
      <c r="C32" s="26">
        <v>772284</v>
      </c>
      <c r="D32" s="26">
        <v>0</v>
      </c>
      <c r="E32" s="26">
        <v>1651758</v>
      </c>
      <c r="F32" s="26">
        <v>1747974</v>
      </c>
      <c r="G32" s="26">
        <f t="shared" si="2"/>
        <v>4172016</v>
      </c>
      <c r="H32" s="27">
        <v>1193.7185483870967</v>
      </c>
      <c r="I32" s="27" t="s">
        <v>211</v>
      </c>
      <c r="J32" s="27">
        <v>2553.120564516129</v>
      </c>
      <c r="K32" s="27">
        <v>2701.841532258064</v>
      </c>
      <c r="L32" s="27">
        <f t="shared" si="1"/>
        <v>6448.6806451612902</v>
      </c>
    </row>
    <row r="33" spans="1:12" s="15" customFormat="1" ht="14.25" customHeight="1">
      <c r="A33" s="17"/>
      <c r="B33" s="17" t="s">
        <v>53</v>
      </c>
      <c r="C33" s="18">
        <v>772284</v>
      </c>
      <c r="D33" s="18">
        <v>0</v>
      </c>
      <c r="E33" s="18">
        <v>1651758</v>
      </c>
      <c r="F33" s="18">
        <v>1747974</v>
      </c>
      <c r="G33" s="18">
        <f t="shared" ref="G33:L33" si="3">G32</f>
        <v>4172016</v>
      </c>
      <c r="H33" s="18">
        <v>1193.7185483870967</v>
      </c>
      <c r="I33" s="18"/>
      <c r="J33" s="18">
        <v>2553.120564516129</v>
      </c>
      <c r="K33" s="18">
        <v>2701.841532258064</v>
      </c>
      <c r="L33" s="18">
        <f t="shared" si="3"/>
        <v>6448.6806451612902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1620148</v>
      </c>
      <c r="F34" s="26">
        <v>552359</v>
      </c>
      <c r="G34" s="26">
        <f>SUM(C34:F34)</f>
        <v>2172507</v>
      </c>
      <c r="H34" s="27" t="s">
        <v>211</v>
      </c>
      <c r="I34" s="27" t="s">
        <v>211</v>
      </c>
      <c r="J34" s="27">
        <v>2504.261021505376</v>
      </c>
      <c r="K34" s="27">
        <v>853.78071236559128</v>
      </c>
      <c r="L34" s="27">
        <f>H34+I34+J34+K34</f>
        <v>3358.0417338709672</v>
      </c>
    </row>
    <row r="35" spans="1:12" s="15" customFormat="1">
      <c r="A35" s="17"/>
      <c r="B35" s="17" t="s">
        <v>56</v>
      </c>
      <c r="C35" s="18"/>
      <c r="D35" s="18"/>
      <c r="E35" s="18">
        <v>1620148</v>
      </c>
      <c r="F35" s="18">
        <v>552359</v>
      </c>
      <c r="G35" s="18">
        <f>G34</f>
        <v>2172507</v>
      </c>
      <c r="H35" s="18"/>
      <c r="I35" s="18"/>
      <c r="J35" s="18">
        <v>2504.261021505376</v>
      </c>
      <c r="K35" s="18">
        <v>853.78071236559128</v>
      </c>
      <c r="L35" s="18">
        <f>K35+J35</f>
        <v>3358.0417338709672</v>
      </c>
    </row>
    <row r="36" spans="1:12" s="15" customFormat="1">
      <c r="A36" s="24">
        <v>10</v>
      </c>
      <c r="B36" s="25" t="s">
        <v>24</v>
      </c>
      <c r="C36" s="26">
        <v>2382939</v>
      </c>
      <c r="D36" s="26">
        <v>374315</v>
      </c>
      <c r="E36" s="26">
        <v>1883546</v>
      </c>
      <c r="F36" s="26">
        <v>1101979</v>
      </c>
      <c r="G36" s="26">
        <f t="shared" ref="G36:G42" si="4">SUM(C36:F36)</f>
        <v>5742779</v>
      </c>
      <c r="H36" s="27">
        <v>3683.3062499999996</v>
      </c>
      <c r="I36" s="27">
        <v>578.57829301075265</v>
      </c>
      <c r="J36" s="27">
        <v>2911.3950268817202</v>
      </c>
      <c r="K36" s="27">
        <v>1703.3277553763439</v>
      </c>
      <c r="L36" s="27">
        <f t="shared" ref="L36:L48" si="5">H36+I36+J36+K36</f>
        <v>8876.6073252688166</v>
      </c>
    </row>
    <row r="37" spans="1:12" s="15" customFormat="1">
      <c r="A37" s="17"/>
      <c r="B37" s="17" t="s">
        <v>59</v>
      </c>
      <c r="C37" s="18">
        <v>2382939</v>
      </c>
      <c r="D37" s="18">
        <v>374315</v>
      </c>
      <c r="E37" s="18">
        <v>1883546</v>
      </c>
      <c r="F37" s="18">
        <v>1101979</v>
      </c>
      <c r="G37" s="18">
        <f>SUM(C37:F37)</f>
        <v>5742779</v>
      </c>
      <c r="H37" s="18"/>
      <c r="I37" s="18"/>
      <c r="J37" s="18">
        <v>2911.3950268817202</v>
      </c>
      <c r="K37" s="18">
        <v>1703.3277553763439</v>
      </c>
      <c r="L37" s="18">
        <f t="shared" si="5"/>
        <v>4614.7227822580644</v>
      </c>
    </row>
    <row r="38" spans="1:12" s="15" customFormat="1">
      <c r="A38" s="17"/>
      <c r="B38" s="17" t="s">
        <v>61</v>
      </c>
      <c r="C38" s="18"/>
      <c r="D38" s="18"/>
      <c r="E38" s="18">
        <v>0</v>
      </c>
      <c r="F38" s="18">
        <v>0</v>
      </c>
      <c r="G38" s="18">
        <f t="shared" si="4"/>
        <v>0</v>
      </c>
      <c r="H38" s="18"/>
      <c r="I38" s="18"/>
      <c r="J38" s="31" t="s">
        <v>211</v>
      </c>
      <c r="K38" s="18" t="s">
        <v>211</v>
      </c>
      <c r="L38" s="18">
        <f t="shared" si="5"/>
        <v>0</v>
      </c>
    </row>
    <row r="39" spans="1:12" s="15" customFormat="1">
      <c r="A39" s="17"/>
      <c r="B39" s="17" t="s">
        <v>63</v>
      </c>
      <c r="C39" s="18"/>
      <c r="D39" s="18"/>
      <c r="E39" s="18">
        <v>0</v>
      </c>
      <c r="F39" s="18">
        <v>0</v>
      </c>
      <c r="G39" s="18">
        <f t="shared" si="4"/>
        <v>0</v>
      </c>
      <c r="H39" s="18"/>
      <c r="I39" s="18"/>
      <c r="J39" s="18" t="s">
        <v>211</v>
      </c>
      <c r="K39" s="18" t="s">
        <v>211</v>
      </c>
      <c r="L39" s="18">
        <f t="shared" si="5"/>
        <v>0</v>
      </c>
    </row>
    <row r="40" spans="1:12" s="15" customFormat="1">
      <c r="A40" s="17"/>
      <c r="B40" s="17" t="s">
        <v>65</v>
      </c>
      <c r="C40" s="18"/>
      <c r="D40" s="18"/>
      <c r="E40" s="18">
        <v>0</v>
      </c>
      <c r="F40" s="18">
        <v>0</v>
      </c>
      <c r="G40" s="18">
        <f t="shared" ref="G40" si="6">SUM(C40:F40)</f>
        <v>0</v>
      </c>
      <c r="H40" s="18"/>
      <c r="I40" s="18"/>
      <c r="J40" s="18" t="s">
        <v>211</v>
      </c>
      <c r="K40" s="18" t="s">
        <v>211</v>
      </c>
      <c r="L40" s="18">
        <f t="shared" si="5"/>
        <v>0</v>
      </c>
    </row>
    <row r="41" spans="1:12" s="15" customFormat="1">
      <c r="A41" s="17"/>
      <c r="B41" s="17" t="s">
        <v>65</v>
      </c>
      <c r="C41" s="18"/>
      <c r="D41" s="18"/>
      <c r="E41" s="18">
        <v>0</v>
      </c>
      <c r="F41" s="18">
        <v>0</v>
      </c>
      <c r="G41" s="18">
        <f t="shared" si="4"/>
        <v>0</v>
      </c>
      <c r="H41" s="18"/>
      <c r="I41" s="18"/>
      <c r="J41" s="18" t="s">
        <v>211</v>
      </c>
      <c r="K41" s="18" t="s">
        <v>211</v>
      </c>
      <c r="L41" s="18">
        <f t="shared" si="5"/>
        <v>0</v>
      </c>
    </row>
    <row r="42" spans="1:12" s="15" customFormat="1">
      <c r="A42" s="17"/>
      <c r="B42" s="17" t="s">
        <v>68</v>
      </c>
      <c r="C42" s="18"/>
      <c r="D42" s="18"/>
      <c r="E42" s="18">
        <v>0</v>
      </c>
      <c r="F42" s="18">
        <v>0</v>
      </c>
      <c r="G42" s="18">
        <f t="shared" si="4"/>
        <v>0</v>
      </c>
      <c r="H42" s="18"/>
      <c r="I42" s="18"/>
      <c r="J42" s="18" t="s">
        <v>211</v>
      </c>
      <c r="K42" s="18" t="s">
        <v>211</v>
      </c>
      <c r="L42" s="18">
        <f t="shared" si="5"/>
        <v>0</v>
      </c>
    </row>
    <row r="43" spans="1:12" s="15" customFormat="1">
      <c r="A43" s="17"/>
      <c r="B43" s="17" t="s">
        <v>70</v>
      </c>
      <c r="C43" s="18"/>
      <c r="D43" s="18"/>
      <c r="E43" s="18">
        <v>0</v>
      </c>
      <c r="F43" s="18">
        <v>0</v>
      </c>
      <c r="G43" s="18">
        <v>0</v>
      </c>
      <c r="H43" s="18"/>
      <c r="I43" s="18"/>
      <c r="J43" s="18" t="s">
        <v>211</v>
      </c>
      <c r="K43" s="18" t="s">
        <v>211</v>
      </c>
      <c r="L43" s="18">
        <f t="shared" si="5"/>
        <v>0</v>
      </c>
    </row>
    <row r="44" spans="1:12" s="15" customFormat="1">
      <c r="A44" s="24">
        <v>11</v>
      </c>
      <c r="B44" s="25" t="s">
        <v>26</v>
      </c>
      <c r="C44" s="26">
        <v>0</v>
      </c>
      <c r="D44" s="26">
        <v>8351</v>
      </c>
      <c r="E44" s="26">
        <v>930151</v>
      </c>
      <c r="F44" s="26">
        <v>1372822</v>
      </c>
      <c r="G44" s="26">
        <f>SUM(C44:F44)</f>
        <v>2311324</v>
      </c>
      <c r="H44" s="27" t="s">
        <v>211</v>
      </c>
      <c r="I44" s="27">
        <v>12.908131720430106</v>
      </c>
      <c r="J44" s="27">
        <v>1437.7334005376342</v>
      </c>
      <c r="K44" s="27">
        <v>2121.9694892473117</v>
      </c>
      <c r="L44" s="27">
        <f t="shared" si="5"/>
        <v>3572.6110215053759</v>
      </c>
    </row>
    <row r="45" spans="1:12" s="15" customFormat="1">
      <c r="A45" s="17"/>
      <c r="B45" s="17" t="s">
        <v>73</v>
      </c>
      <c r="C45" s="18">
        <v>0</v>
      </c>
      <c r="D45" s="18">
        <v>8351</v>
      </c>
      <c r="E45" s="18">
        <v>930151</v>
      </c>
      <c r="F45" s="18">
        <v>1372822</v>
      </c>
      <c r="G45" s="18">
        <f>C45+D45+E45+F45</f>
        <v>2311324</v>
      </c>
      <c r="H45" s="18"/>
      <c r="I45" s="18">
        <v>12.908131720430106</v>
      </c>
      <c r="J45" s="18">
        <v>1437.7334005376342</v>
      </c>
      <c r="K45" s="18">
        <v>2121.9694892473117</v>
      </c>
      <c r="L45" s="18">
        <f t="shared" si="5"/>
        <v>3572.6110215053759</v>
      </c>
    </row>
    <row r="46" spans="1:12" s="33" customFormat="1" ht="16.5" customHeight="1">
      <c r="A46" s="24">
        <v>12</v>
      </c>
      <c r="B46" s="25" t="s">
        <v>27</v>
      </c>
      <c r="C46" s="26">
        <v>5463288</v>
      </c>
      <c r="D46" s="26">
        <v>1115704</v>
      </c>
      <c r="E46" s="26">
        <v>18458232</v>
      </c>
      <c r="F46" s="26">
        <v>3629981</v>
      </c>
      <c r="G46" s="26">
        <f t="shared" ref="G46:G48" si="7">SUM(C46:F46)</f>
        <v>28667205</v>
      </c>
      <c r="H46" s="32">
        <v>8444.5983870967739</v>
      </c>
      <c r="I46" s="32">
        <v>1724.5424731182793</v>
      </c>
      <c r="J46" s="27">
        <v>28530.869354838709</v>
      </c>
      <c r="K46" s="27">
        <v>5610.8577284946232</v>
      </c>
      <c r="L46" s="27">
        <f t="shared" si="5"/>
        <v>44310.867943548386</v>
      </c>
    </row>
    <row r="47" spans="1:12" s="15" customFormat="1">
      <c r="A47" s="23"/>
      <c r="B47" s="23" t="s">
        <v>76</v>
      </c>
      <c r="C47" s="18">
        <v>5463288</v>
      </c>
      <c r="D47" s="18">
        <v>1115704</v>
      </c>
      <c r="E47" s="18">
        <v>18458232</v>
      </c>
      <c r="F47" s="18">
        <v>3629981</v>
      </c>
      <c r="G47" s="18">
        <f>G46-G48</f>
        <v>28667205</v>
      </c>
      <c r="H47" s="18">
        <v>8444.5983870967739</v>
      </c>
      <c r="I47" s="18">
        <v>1724.5424731182793</v>
      </c>
      <c r="J47" s="18">
        <v>28530.869354838709</v>
      </c>
      <c r="K47" s="18">
        <v>5610.8577284946232</v>
      </c>
      <c r="L47" s="18">
        <f t="shared" si="5"/>
        <v>44310.867943548386</v>
      </c>
    </row>
    <row r="48" spans="1:12" s="15" customFormat="1">
      <c r="A48" s="23"/>
      <c r="B48" s="23" t="s">
        <v>78</v>
      </c>
      <c r="C48" s="18"/>
      <c r="D48" s="18"/>
      <c r="E48" s="34"/>
      <c r="F48" s="34"/>
      <c r="G48" s="18">
        <f t="shared" si="7"/>
        <v>0</v>
      </c>
      <c r="H48" s="35"/>
      <c r="I48" s="35"/>
      <c r="J48" s="35"/>
      <c r="K48" s="35"/>
      <c r="L48" s="35">
        <f t="shared" si="5"/>
        <v>0</v>
      </c>
    </row>
    <row r="49" spans="1:12" s="15" customFormat="1">
      <c r="A49" s="24">
        <v>13</v>
      </c>
      <c r="B49" s="25" t="s">
        <v>29</v>
      </c>
      <c r="C49" s="36">
        <v>0</v>
      </c>
      <c r="D49" s="36">
        <v>0</v>
      </c>
      <c r="E49" s="36">
        <v>0</v>
      </c>
      <c r="F49" s="36">
        <v>12942</v>
      </c>
      <c r="G49" s="36">
        <f>SUM(C49:F49)</f>
        <v>12942</v>
      </c>
      <c r="H49" s="37" t="s">
        <v>211</v>
      </c>
      <c r="I49" s="37" t="s">
        <v>211</v>
      </c>
      <c r="J49" s="37" t="s">
        <v>211</v>
      </c>
      <c r="K49" s="37">
        <v>20.004435483870967</v>
      </c>
      <c r="L49" s="37">
        <f>H49+I49+J49+K49</f>
        <v>20.004435483870967</v>
      </c>
    </row>
    <row r="50" spans="1:12" s="15" customFormat="1">
      <c r="A50" s="23"/>
      <c r="B50" s="23" t="s">
        <v>81</v>
      </c>
      <c r="C50" s="18"/>
      <c r="D50" s="18"/>
      <c r="E50" s="18"/>
      <c r="F50" s="18">
        <v>12942</v>
      </c>
      <c r="G50" s="18">
        <f>G49</f>
        <v>12942</v>
      </c>
      <c r="H50" s="18"/>
      <c r="I50" s="18"/>
      <c r="J50" s="18"/>
      <c r="K50" s="18"/>
      <c r="L50" s="18"/>
    </row>
    <row r="51" spans="1:12" s="15" customFormat="1">
      <c r="A51" s="24">
        <v>14</v>
      </c>
      <c r="B51" s="25" t="s">
        <v>31</v>
      </c>
      <c r="C51" s="26">
        <v>0</v>
      </c>
      <c r="D51" s="26">
        <v>0</v>
      </c>
      <c r="E51" s="26">
        <v>872263</v>
      </c>
      <c r="F51" s="26">
        <v>559292</v>
      </c>
      <c r="G51" s="26">
        <f>SUM(C51:F51)</f>
        <v>1431555</v>
      </c>
      <c r="H51" s="32" t="s">
        <v>211</v>
      </c>
      <c r="I51" s="32" t="s">
        <v>211</v>
      </c>
      <c r="J51" s="27">
        <v>1348.2559811827955</v>
      </c>
      <c r="K51" s="27">
        <v>864.49704301075269</v>
      </c>
      <c r="L51" s="27">
        <f t="shared" ref="L51:L73" si="8">H51+I51+J51+K51</f>
        <v>2212.7530241935483</v>
      </c>
    </row>
    <row r="52" spans="1:12" s="15" customFormat="1">
      <c r="A52" s="23"/>
      <c r="B52" s="23" t="s">
        <v>84</v>
      </c>
      <c r="C52" s="18"/>
      <c r="D52" s="18"/>
      <c r="E52" s="18">
        <v>872263</v>
      </c>
      <c r="F52" s="18">
        <v>559292</v>
      </c>
      <c r="G52" s="18">
        <f t="shared" ref="G52" si="9">G51</f>
        <v>1431555</v>
      </c>
      <c r="H52" s="18"/>
      <c r="I52" s="18"/>
      <c r="J52" s="18">
        <v>1348.2559811827955</v>
      </c>
      <c r="K52" s="18">
        <v>864.49704301075269</v>
      </c>
      <c r="L52" s="18">
        <f t="shared" si="8"/>
        <v>2212.7530241935483</v>
      </c>
    </row>
    <row r="53" spans="1:12" s="15" customFormat="1">
      <c r="A53" s="24">
        <v>15</v>
      </c>
      <c r="B53" s="25" t="s">
        <v>32</v>
      </c>
      <c r="C53" s="26">
        <v>0</v>
      </c>
      <c r="D53" s="26">
        <v>0</v>
      </c>
      <c r="E53" s="26">
        <v>2030689</v>
      </c>
      <c r="F53" s="26">
        <v>473382</v>
      </c>
      <c r="G53" s="26">
        <f t="shared" ref="G53:G60" si="10">SUM(C53:F53)</f>
        <v>2504071</v>
      </c>
      <c r="H53" s="27" t="s">
        <v>211</v>
      </c>
      <c r="I53" s="27" t="s">
        <v>211</v>
      </c>
      <c r="J53" s="27">
        <v>3138.8338037634408</v>
      </c>
      <c r="K53" s="27">
        <v>731.70604838709676</v>
      </c>
      <c r="L53" s="27">
        <f t="shared" si="8"/>
        <v>3870.5398521505376</v>
      </c>
    </row>
    <row r="54" spans="1:12" s="15" customFormat="1" ht="14.25" customHeight="1">
      <c r="A54" s="23"/>
      <c r="B54" s="23" t="s">
        <v>87</v>
      </c>
      <c r="C54" s="18"/>
      <c r="D54" s="18"/>
      <c r="E54" s="18">
        <v>812276</v>
      </c>
      <c r="F54" s="18">
        <v>14201</v>
      </c>
      <c r="G54" s="18">
        <f t="shared" si="10"/>
        <v>826477</v>
      </c>
      <c r="H54" s="18"/>
      <c r="I54" s="18"/>
      <c r="J54" s="18">
        <v>1255.5341397849461</v>
      </c>
      <c r="K54" s="18">
        <v>21.950470430107522</v>
      </c>
      <c r="L54" s="18">
        <f t="shared" si="8"/>
        <v>1277.4846102150536</v>
      </c>
    </row>
    <row r="55" spans="1:12" s="15" customFormat="1">
      <c r="A55" s="23"/>
      <c r="B55" s="23" t="s">
        <v>89</v>
      </c>
      <c r="C55" s="18"/>
      <c r="D55" s="18"/>
      <c r="E55" s="18">
        <v>203069</v>
      </c>
      <c r="F55" s="18">
        <v>331368</v>
      </c>
      <c r="G55" s="18">
        <f t="shared" si="10"/>
        <v>534437</v>
      </c>
      <c r="H55" s="18"/>
      <c r="I55" s="18"/>
      <c r="J55" s="18">
        <v>314</v>
      </c>
      <c r="K55" s="18">
        <v>511.75557795698921</v>
      </c>
      <c r="L55" s="18">
        <f t="shared" si="8"/>
        <v>825.75557795698921</v>
      </c>
    </row>
    <row r="56" spans="1:12" s="15" customFormat="1">
      <c r="A56" s="23"/>
      <c r="B56" s="23" t="s">
        <v>91</v>
      </c>
      <c r="C56" s="18"/>
      <c r="D56" s="18"/>
      <c r="E56" s="18">
        <v>162455</v>
      </c>
      <c r="F56" s="18">
        <v>127813</v>
      </c>
      <c r="G56" s="18">
        <f t="shared" si="10"/>
        <v>290268</v>
      </c>
      <c r="H56" s="18"/>
      <c r="I56" s="18"/>
      <c r="J56" s="18">
        <v>251</v>
      </c>
      <c r="K56" s="18">
        <v>198</v>
      </c>
      <c r="L56" s="18">
        <f t="shared" si="8"/>
        <v>449</v>
      </c>
    </row>
    <row r="57" spans="1:12" s="15" customFormat="1">
      <c r="A57" s="23"/>
      <c r="B57" s="23" t="s">
        <v>93</v>
      </c>
      <c r="C57" s="18"/>
      <c r="D57" s="18"/>
      <c r="E57" s="18">
        <v>609207</v>
      </c>
      <c r="F57" s="18">
        <v>0</v>
      </c>
      <c r="G57" s="18">
        <f t="shared" si="10"/>
        <v>609207</v>
      </c>
      <c r="H57" s="18"/>
      <c r="I57" s="18"/>
      <c r="J57" s="18">
        <v>942</v>
      </c>
      <c r="K57" s="18">
        <v>0</v>
      </c>
      <c r="L57" s="18">
        <f t="shared" si="8"/>
        <v>942</v>
      </c>
    </row>
    <row r="58" spans="1:12" s="15" customFormat="1">
      <c r="A58" s="23"/>
      <c r="B58" s="23" t="s">
        <v>95</v>
      </c>
      <c r="C58" s="18"/>
      <c r="D58" s="18"/>
      <c r="E58" s="18">
        <v>101534</v>
      </c>
      <c r="F58" s="18">
        <v>0</v>
      </c>
      <c r="G58" s="18">
        <f t="shared" si="10"/>
        <v>101534</v>
      </c>
      <c r="H58" s="18"/>
      <c r="I58" s="18"/>
      <c r="J58" s="18">
        <v>157</v>
      </c>
      <c r="K58" s="18">
        <v>0</v>
      </c>
      <c r="L58" s="18">
        <f t="shared" si="8"/>
        <v>157</v>
      </c>
    </row>
    <row r="59" spans="1:12" s="15" customFormat="1">
      <c r="A59" s="23"/>
      <c r="B59" s="23" t="s">
        <v>97</v>
      </c>
      <c r="C59" s="18"/>
      <c r="D59" s="18"/>
      <c r="E59" s="18">
        <v>142148</v>
      </c>
      <c r="F59" s="18">
        <v>0</v>
      </c>
      <c r="G59" s="18">
        <f t="shared" si="10"/>
        <v>142148</v>
      </c>
      <c r="H59" s="18"/>
      <c r="I59" s="18"/>
      <c r="J59" s="18">
        <v>220</v>
      </c>
      <c r="K59" s="18">
        <v>0</v>
      </c>
      <c r="L59" s="18">
        <f t="shared" si="8"/>
        <v>220</v>
      </c>
    </row>
    <row r="60" spans="1:12" s="15" customFormat="1">
      <c r="A60" s="19">
        <v>16</v>
      </c>
      <c r="B60" s="20" t="s">
        <v>34</v>
      </c>
      <c r="C60" s="21">
        <v>0</v>
      </c>
      <c r="D60" s="21">
        <v>0</v>
      </c>
      <c r="E60" s="21">
        <v>153255</v>
      </c>
      <c r="F60" s="21">
        <v>324197</v>
      </c>
      <c r="G60" s="21">
        <f t="shared" si="10"/>
        <v>477452</v>
      </c>
      <c r="H60" s="22" t="s">
        <v>211</v>
      </c>
      <c r="I60" s="22" t="s">
        <v>211</v>
      </c>
      <c r="J60" s="22">
        <v>236.88608870967741</v>
      </c>
      <c r="K60" s="22">
        <v>501.11095430107525</v>
      </c>
      <c r="L60" s="38">
        <f t="shared" si="8"/>
        <v>737.99704301075269</v>
      </c>
    </row>
    <row r="61" spans="1:12" s="15" customFormat="1">
      <c r="A61" s="23"/>
      <c r="B61" s="23" t="s">
        <v>100</v>
      </c>
      <c r="C61" s="18"/>
      <c r="D61" s="18"/>
      <c r="E61" s="18">
        <v>153255</v>
      </c>
      <c r="F61" s="18">
        <v>324197</v>
      </c>
      <c r="G61" s="18">
        <f>G60</f>
        <v>477452</v>
      </c>
      <c r="H61" s="18"/>
      <c r="I61" s="18"/>
      <c r="J61" s="18">
        <v>236.88608870967741</v>
      </c>
      <c r="K61" s="18">
        <v>501.11095430107525</v>
      </c>
      <c r="L61" s="18">
        <f t="shared" si="8"/>
        <v>737.99704301075269</v>
      </c>
    </row>
    <row r="62" spans="1:12" s="15" customFormat="1">
      <c r="A62" s="24">
        <v>17</v>
      </c>
      <c r="B62" s="25" t="s">
        <v>36</v>
      </c>
      <c r="C62" s="26">
        <v>0</v>
      </c>
      <c r="D62" s="26">
        <v>0</v>
      </c>
      <c r="E62" s="26">
        <v>458682</v>
      </c>
      <c r="F62" s="26">
        <v>299133</v>
      </c>
      <c r="G62" s="26">
        <f>SUM(C62:F62)</f>
        <v>757815</v>
      </c>
      <c r="H62" s="27" t="s">
        <v>211</v>
      </c>
      <c r="I62" s="27" t="s">
        <v>211</v>
      </c>
      <c r="J62" s="27">
        <v>708.98427419354834</v>
      </c>
      <c r="K62" s="27">
        <v>462.36955645161288</v>
      </c>
      <c r="L62" s="27">
        <f t="shared" si="8"/>
        <v>1171.3538306451612</v>
      </c>
    </row>
    <row r="63" spans="1:12" s="15" customFormat="1">
      <c r="A63" s="23"/>
      <c r="B63" s="17" t="s">
        <v>103</v>
      </c>
      <c r="C63" s="18"/>
      <c r="D63" s="18"/>
      <c r="E63" s="18">
        <v>458682</v>
      </c>
      <c r="F63" s="18">
        <v>299133</v>
      </c>
      <c r="G63" s="18">
        <f>G62</f>
        <v>757815</v>
      </c>
      <c r="H63" s="18"/>
      <c r="I63" s="18"/>
      <c r="J63" s="18">
        <v>708.98427419354834</v>
      </c>
      <c r="K63" s="18">
        <v>462.36955645161288</v>
      </c>
      <c r="L63" s="18">
        <f t="shared" si="8"/>
        <v>1171.3538306451612</v>
      </c>
    </row>
    <row r="64" spans="1:12" s="15" customFormat="1">
      <c r="A64" s="24">
        <v>18</v>
      </c>
      <c r="B64" s="25" t="s">
        <v>38</v>
      </c>
      <c r="C64" s="26">
        <v>0</v>
      </c>
      <c r="D64" s="26">
        <v>0</v>
      </c>
      <c r="E64" s="26">
        <v>523986</v>
      </c>
      <c r="F64" s="26">
        <v>506883</v>
      </c>
      <c r="G64" s="26">
        <f>SUM(C64:F64)</f>
        <v>1030869</v>
      </c>
      <c r="H64" s="27" t="s">
        <v>211</v>
      </c>
      <c r="I64" s="27" t="s">
        <v>211</v>
      </c>
      <c r="J64" s="27">
        <v>809.92459677419345</v>
      </c>
      <c r="K64" s="27">
        <v>783.48850806451605</v>
      </c>
      <c r="L64" s="27">
        <f t="shared" si="8"/>
        <v>1593.4131048387094</v>
      </c>
    </row>
    <row r="65" spans="1:13" s="15" customFormat="1" ht="15" customHeight="1">
      <c r="A65" s="23"/>
      <c r="B65" s="23" t="s">
        <v>106</v>
      </c>
      <c r="C65" s="18"/>
      <c r="D65" s="18"/>
      <c r="E65" s="18">
        <v>523986</v>
      </c>
      <c r="F65" s="18">
        <v>506883</v>
      </c>
      <c r="G65" s="18">
        <f>G64</f>
        <v>1030869</v>
      </c>
      <c r="H65" s="18"/>
      <c r="I65" s="18"/>
      <c r="J65" s="18">
        <v>809.92459677419345</v>
      </c>
      <c r="K65" s="18">
        <v>783.48850806451605</v>
      </c>
      <c r="L65" s="18">
        <f t="shared" si="8"/>
        <v>1593.4131048387094</v>
      </c>
    </row>
    <row r="66" spans="1:13" s="15" customFormat="1">
      <c r="A66" s="24">
        <v>19</v>
      </c>
      <c r="B66" s="25" t="s">
        <v>40</v>
      </c>
      <c r="C66" s="26">
        <v>0</v>
      </c>
      <c r="D66" s="26">
        <v>0</v>
      </c>
      <c r="E66" s="26">
        <v>2413106.0193825006</v>
      </c>
      <c r="F66" s="26">
        <v>2506113.6457524998</v>
      </c>
      <c r="G66" s="26">
        <f>SUM(C66:F66)</f>
        <v>4919219.6651349999</v>
      </c>
      <c r="H66" s="27" t="s">
        <v>211</v>
      </c>
      <c r="I66" s="27" t="s">
        <v>211</v>
      </c>
      <c r="J66" s="27">
        <v>3729.9353794218755</v>
      </c>
      <c r="K66" s="27">
        <v>3873.6971674937831</v>
      </c>
      <c r="L66" s="27">
        <f t="shared" si="8"/>
        <v>7603.6325469156582</v>
      </c>
    </row>
    <row r="67" spans="1:13" s="15" customFormat="1">
      <c r="A67" s="39"/>
      <c r="B67" s="39" t="s">
        <v>109</v>
      </c>
      <c r="C67" s="18"/>
      <c r="D67" s="18"/>
      <c r="E67" s="18">
        <v>465246.01938250056</v>
      </c>
      <c r="F67" s="18">
        <v>483178.64575249981</v>
      </c>
      <c r="G67" s="31">
        <f>SUM(C67:F67)</f>
        <v>948424.66513500037</v>
      </c>
      <c r="H67" s="31"/>
      <c r="I67" s="31"/>
      <c r="J67" s="31">
        <v>719.13027189499405</v>
      </c>
      <c r="K67" s="31">
        <v>746.84871319270803</v>
      </c>
      <c r="L67" s="31">
        <f t="shared" si="8"/>
        <v>1465.9789850877021</v>
      </c>
    </row>
    <row r="68" spans="1:13" s="15" customFormat="1">
      <c r="A68" s="39"/>
      <c r="B68" s="39" t="s">
        <v>111</v>
      </c>
      <c r="C68" s="18"/>
      <c r="D68" s="18"/>
      <c r="E68" s="18">
        <v>1015918</v>
      </c>
      <c r="F68" s="18">
        <v>1055074</v>
      </c>
      <c r="G68" s="31">
        <f>SUM(C68:F68)</f>
        <v>2070992</v>
      </c>
      <c r="H68" s="31"/>
      <c r="I68" s="31"/>
      <c r="J68" s="31">
        <v>1570.3033602150538</v>
      </c>
      <c r="K68" s="31">
        <v>1630.8267473118276</v>
      </c>
      <c r="L68" s="31">
        <f t="shared" si="8"/>
        <v>3201.1301075268811</v>
      </c>
    </row>
    <row r="69" spans="1:13" s="40" customFormat="1">
      <c r="A69" s="39"/>
      <c r="B69" s="39" t="s">
        <v>112</v>
      </c>
      <c r="C69" s="18"/>
      <c r="D69" s="18"/>
      <c r="E69" s="18">
        <v>931942</v>
      </c>
      <c r="F69" s="18">
        <v>967861</v>
      </c>
      <c r="G69" s="31">
        <f>SUM(C69:F69)</f>
        <v>1899803</v>
      </c>
      <c r="H69" s="31"/>
      <c r="I69" s="31"/>
      <c r="J69" s="31">
        <v>1440.5017473118278</v>
      </c>
      <c r="K69" s="31">
        <v>1496.0217069892471</v>
      </c>
      <c r="L69" s="31">
        <f t="shared" si="8"/>
        <v>2936.5234543010747</v>
      </c>
      <c r="M69" s="15"/>
    </row>
    <row r="70" spans="1:13" s="40" customFormat="1">
      <c r="A70" s="24">
        <v>20</v>
      </c>
      <c r="B70" s="25" t="s">
        <v>41</v>
      </c>
      <c r="C70" s="26">
        <v>182285</v>
      </c>
      <c r="D70" s="26">
        <v>5780</v>
      </c>
      <c r="E70" s="26">
        <v>567743</v>
      </c>
      <c r="F70" s="26">
        <v>564396</v>
      </c>
      <c r="G70" s="26">
        <f>SUM(C70:F70)</f>
        <v>1320204</v>
      </c>
      <c r="H70" s="27">
        <v>281.75772849462362</v>
      </c>
      <c r="I70" s="27">
        <v>8.9341397849462361</v>
      </c>
      <c r="J70" s="27">
        <v>877.55974462365589</v>
      </c>
      <c r="K70" s="27">
        <v>872.38629032258063</v>
      </c>
      <c r="L70" s="27">
        <f t="shared" si="8"/>
        <v>2040.6379032258064</v>
      </c>
      <c r="M70" s="15"/>
    </row>
    <row r="71" spans="1:13" s="40" customFormat="1" ht="15" customHeight="1">
      <c r="A71" s="39"/>
      <c r="B71" s="39" t="s">
        <v>113</v>
      </c>
      <c r="C71" s="18">
        <v>182285</v>
      </c>
      <c r="D71" s="18">
        <v>5780</v>
      </c>
      <c r="E71" s="18">
        <v>567743</v>
      </c>
      <c r="F71" s="18">
        <v>564396</v>
      </c>
      <c r="G71" s="18">
        <f t="shared" ref="G71" si="11">G70</f>
        <v>1320204</v>
      </c>
      <c r="H71" s="18">
        <v>281.75772849462362</v>
      </c>
      <c r="I71" s="18">
        <v>8.9341397849462361</v>
      </c>
      <c r="J71" s="18">
        <v>877.55974462365589</v>
      </c>
      <c r="K71" s="18">
        <v>872.38629032258063</v>
      </c>
      <c r="L71" s="18">
        <f t="shared" si="8"/>
        <v>2040.6379032258064</v>
      </c>
      <c r="M71" s="15"/>
    </row>
    <row r="72" spans="1:13" s="40" customFormat="1">
      <c r="A72" s="24">
        <v>21</v>
      </c>
      <c r="B72" s="25" t="s">
        <v>43</v>
      </c>
      <c r="C72" s="26">
        <v>10841</v>
      </c>
      <c r="D72" s="26">
        <v>0</v>
      </c>
      <c r="E72" s="26">
        <v>7322473</v>
      </c>
      <c r="F72" s="26">
        <v>2933466</v>
      </c>
      <c r="G72" s="26">
        <f>SUM(C72:F72)</f>
        <v>10266780</v>
      </c>
      <c r="H72" s="27">
        <v>16.75692204301075</v>
      </c>
      <c r="I72" s="27" t="s">
        <v>211</v>
      </c>
      <c r="J72" s="27">
        <v>11318.338642473116</v>
      </c>
      <c r="K72" s="27">
        <v>4534.2552419354834</v>
      </c>
      <c r="L72" s="27">
        <f t="shared" si="8"/>
        <v>15869.35080645161</v>
      </c>
    </row>
    <row r="73" spans="1:13" s="40" customFormat="1">
      <c r="A73" s="39"/>
      <c r="B73" s="39" t="s">
        <v>114</v>
      </c>
      <c r="C73" s="18"/>
      <c r="D73" s="18"/>
      <c r="E73" s="18">
        <v>7322473</v>
      </c>
      <c r="F73" s="18">
        <v>2921732.1359999999</v>
      </c>
      <c r="G73" s="31">
        <f>F73+E73</f>
        <v>10244205.136</v>
      </c>
      <c r="H73" s="31"/>
      <c r="I73" s="31"/>
      <c r="J73" s="31">
        <v>11318.338642473116</v>
      </c>
      <c r="K73" s="31">
        <v>4534.2552419354834</v>
      </c>
      <c r="L73" s="31">
        <f t="shared" si="8"/>
        <v>15852.593884408599</v>
      </c>
    </row>
    <row r="74" spans="1:13" s="40" customFormat="1">
      <c r="A74" s="39"/>
      <c r="B74" s="39" t="s">
        <v>115</v>
      </c>
      <c r="C74" s="18"/>
      <c r="D74" s="18"/>
      <c r="E74" s="18"/>
      <c r="F74" s="18">
        <v>11733.864</v>
      </c>
      <c r="G74" s="31">
        <f>F74+E74</f>
        <v>11733.864</v>
      </c>
      <c r="H74" s="31"/>
      <c r="I74" s="31"/>
      <c r="J74" s="31"/>
      <c r="K74" s="31"/>
      <c r="L74" s="31"/>
    </row>
    <row r="75" spans="1:13" s="40" customFormat="1">
      <c r="A75" s="24">
        <v>22</v>
      </c>
      <c r="B75" s="25" t="s">
        <v>45</v>
      </c>
      <c r="C75" s="26">
        <v>0</v>
      </c>
      <c r="D75" s="26">
        <v>417501</v>
      </c>
      <c r="E75" s="26">
        <v>656758</v>
      </c>
      <c r="F75" s="26">
        <v>538163</v>
      </c>
      <c r="G75" s="26">
        <f>SUM(C75:F75)</f>
        <v>1612422</v>
      </c>
      <c r="H75" s="27" t="s">
        <v>211</v>
      </c>
      <c r="I75" s="27">
        <v>645.33084677419345</v>
      </c>
      <c r="J75" s="27">
        <v>1015.1501344086021</v>
      </c>
      <c r="K75" s="27">
        <v>831.83797043010748</v>
      </c>
      <c r="L75" s="27">
        <f>H75+I75+J75+K75</f>
        <v>2492.3189516129028</v>
      </c>
    </row>
    <row r="76" spans="1:13" s="40" customFormat="1">
      <c r="A76" s="39"/>
      <c r="B76" s="39" t="s">
        <v>116</v>
      </c>
      <c r="C76" s="18"/>
      <c r="D76" s="18"/>
      <c r="E76" s="18">
        <v>656758</v>
      </c>
      <c r="F76" s="18">
        <v>236791.72</v>
      </c>
      <c r="G76" s="31">
        <f>E76+F76</f>
        <v>893549.72</v>
      </c>
      <c r="H76" s="31"/>
      <c r="I76" s="31"/>
      <c r="J76" s="31">
        <v>1015.1501344086021</v>
      </c>
      <c r="K76" s="31">
        <v>366.00870698924729</v>
      </c>
      <c r="L76" s="31">
        <f>H76+I76+J76+K76</f>
        <v>1381.1588413978493</v>
      </c>
    </row>
    <row r="77" spans="1:13" s="40" customFormat="1">
      <c r="A77" s="39"/>
      <c r="B77" s="39" t="s">
        <v>114</v>
      </c>
      <c r="C77" s="18"/>
      <c r="D77" s="18"/>
      <c r="E77" s="18">
        <v>0</v>
      </c>
      <c r="F77" s="18">
        <v>301371.28000000003</v>
      </c>
      <c r="G77" s="31">
        <f>E77+F77</f>
        <v>301371.28000000003</v>
      </c>
      <c r="H77" s="31"/>
      <c r="I77" s="31"/>
      <c r="J77" s="31"/>
      <c r="K77" s="31">
        <v>465.82926344086025</v>
      </c>
      <c r="L77" s="31">
        <f>H77+I77+J77+K77</f>
        <v>465.82926344086025</v>
      </c>
    </row>
    <row r="78" spans="1:13" s="40" customFormat="1">
      <c r="A78" s="19">
        <v>23</v>
      </c>
      <c r="B78" s="20" t="s">
        <v>47</v>
      </c>
      <c r="C78" s="21">
        <v>14251</v>
      </c>
      <c r="D78" s="21">
        <v>518962</v>
      </c>
      <c r="E78" s="21">
        <v>2792713</v>
      </c>
      <c r="F78" s="21">
        <v>886751</v>
      </c>
      <c r="G78" s="21">
        <f>SUM(C78:F78)</f>
        <v>4212677</v>
      </c>
      <c r="H78" s="22">
        <v>22.027755376344086</v>
      </c>
      <c r="I78" s="22">
        <v>802.159005376344</v>
      </c>
      <c r="J78" s="22">
        <v>4316.693481182795</v>
      </c>
      <c r="K78" s="22">
        <v>1370.650067204301</v>
      </c>
      <c r="L78" s="22">
        <f>H78+I78+J78+K78</f>
        <v>6511.5303091397845</v>
      </c>
    </row>
    <row r="79" spans="1:13" s="40" customFormat="1">
      <c r="A79" s="39"/>
      <c r="B79" s="39" t="s">
        <v>117</v>
      </c>
      <c r="C79" s="18">
        <v>14251</v>
      </c>
      <c r="D79" s="18">
        <v>518962</v>
      </c>
      <c r="E79" s="18">
        <v>2792713</v>
      </c>
      <c r="F79" s="18">
        <v>886751</v>
      </c>
      <c r="G79" s="31">
        <f>F79+E79+C79</f>
        <v>3693715</v>
      </c>
      <c r="H79" s="31">
        <v>22.027755376344086</v>
      </c>
      <c r="I79" s="31"/>
      <c r="J79" s="31">
        <v>4316.693481182795</v>
      </c>
      <c r="K79" s="31">
        <v>1370.650067204301</v>
      </c>
      <c r="L79" s="31">
        <f>L78</f>
        <v>6511.5303091397845</v>
      </c>
    </row>
    <row r="80" spans="1:13" s="40" customFormat="1">
      <c r="A80" s="24">
        <v>24</v>
      </c>
      <c r="B80" s="25" t="s">
        <v>49</v>
      </c>
      <c r="C80" s="26">
        <v>727138</v>
      </c>
      <c r="D80" s="26">
        <v>4382</v>
      </c>
      <c r="E80" s="26">
        <v>440965</v>
      </c>
      <c r="F80" s="26">
        <v>432975</v>
      </c>
      <c r="G80" s="26">
        <f>SUM(C80:F80)</f>
        <v>1605460</v>
      </c>
      <c r="H80" s="27">
        <v>1123.9364247311828</v>
      </c>
      <c r="I80" s="27">
        <v>6.7732526881720423</v>
      </c>
      <c r="J80" s="27">
        <v>681.59912634408602</v>
      </c>
      <c r="K80" s="27">
        <v>669.2489919354839</v>
      </c>
      <c r="L80" s="27">
        <f>H80+I80+J80+K80</f>
        <v>2481.5577956989246</v>
      </c>
    </row>
    <row r="81" spans="1:12" s="40" customFormat="1">
      <c r="A81" s="39"/>
      <c r="B81" s="39" t="s">
        <v>118</v>
      </c>
      <c r="C81" s="18">
        <v>727138</v>
      </c>
      <c r="D81" s="18">
        <v>4382</v>
      </c>
      <c r="E81" s="18">
        <v>79373.7</v>
      </c>
      <c r="F81" s="18">
        <v>37235.85</v>
      </c>
      <c r="G81" s="31">
        <f>C81+D81+E81+F81</f>
        <v>848129.54999999993</v>
      </c>
      <c r="H81" s="31">
        <v>1123.9364247311828</v>
      </c>
      <c r="I81" s="31">
        <v>6.7732526881720423</v>
      </c>
      <c r="J81" s="31">
        <v>122.68784274193548</v>
      </c>
      <c r="K81" s="31">
        <v>57.555413306451605</v>
      </c>
      <c r="L81" s="31">
        <f>SUM(H81:K81)</f>
        <v>1310.952933467742</v>
      </c>
    </row>
    <row r="82" spans="1:12" s="40" customFormat="1">
      <c r="A82" s="39"/>
      <c r="B82" s="39" t="s">
        <v>119</v>
      </c>
      <c r="C82" s="18"/>
      <c r="D82" s="18"/>
      <c r="E82" s="18">
        <v>361591.3</v>
      </c>
      <c r="F82" s="18">
        <v>395739.15</v>
      </c>
      <c r="G82" s="31">
        <f>C82+D82+E82+F82</f>
        <v>757330.45</v>
      </c>
      <c r="H82" s="31"/>
      <c r="I82" s="31"/>
      <c r="J82" s="31">
        <v>558.91128360215043</v>
      </c>
      <c r="K82" s="31">
        <v>611.69357862903223</v>
      </c>
      <c r="L82" s="31">
        <f>SUM(H82:K82)</f>
        <v>1170.6048622311828</v>
      </c>
    </row>
    <row r="83" spans="1:12" s="40" customFormat="1">
      <c r="A83" s="24">
        <v>25</v>
      </c>
      <c r="B83" s="25" t="s">
        <v>51</v>
      </c>
      <c r="C83" s="26">
        <v>0</v>
      </c>
      <c r="D83" s="26">
        <v>0</v>
      </c>
      <c r="E83" s="26">
        <v>650276</v>
      </c>
      <c r="F83" s="26">
        <v>566818</v>
      </c>
      <c r="G83" s="26">
        <f>SUM(C83:F83)</f>
        <v>1217094</v>
      </c>
      <c r="H83" s="27" t="s">
        <v>211</v>
      </c>
      <c r="I83" s="27" t="s">
        <v>211</v>
      </c>
      <c r="J83" s="27">
        <v>1005.1309139784945</v>
      </c>
      <c r="K83" s="27">
        <v>876.12997311827951</v>
      </c>
      <c r="L83" s="27">
        <f t="shared" ref="L83:L98" si="12">H83+I83+J83+K83</f>
        <v>1881.260887096774</v>
      </c>
    </row>
    <row r="84" spans="1:12" s="40" customFormat="1">
      <c r="A84" s="39"/>
      <c r="B84" s="39" t="s">
        <v>120</v>
      </c>
      <c r="C84" s="18"/>
      <c r="D84" s="18"/>
      <c r="E84" s="18">
        <v>650276</v>
      </c>
      <c r="F84" s="18">
        <v>566818</v>
      </c>
      <c r="G84" s="18">
        <f>SUM(C84:F84)</f>
        <v>1217094</v>
      </c>
      <c r="H84" s="31"/>
      <c r="I84" s="31"/>
      <c r="J84" s="31">
        <v>1005.1309139784945</v>
      </c>
      <c r="K84" s="31">
        <v>876.12997311827951</v>
      </c>
      <c r="L84" s="31">
        <f t="shared" si="12"/>
        <v>1881.260887096774</v>
      </c>
    </row>
    <row r="85" spans="1:12" s="40" customFormat="1">
      <c r="A85" s="24">
        <v>26</v>
      </c>
      <c r="B85" s="25" t="s">
        <v>52</v>
      </c>
      <c r="C85" s="26">
        <v>338859</v>
      </c>
      <c r="D85" s="26">
        <v>0</v>
      </c>
      <c r="E85" s="26">
        <v>1878201</v>
      </c>
      <c r="F85" s="26">
        <v>874417</v>
      </c>
      <c r="G85" s="26">
        <f t="shared" ref="G85:G92" si="13">SUM(C85:F85)</f>
        <v>3091477</v>
      </c>
      <c r="H85" s="27">
        <v>523.77399193548376</v>
      </c>
      <c r="I85" s="27" t="s">
        <v>211</v>
      </c>
      <c r="J85" s="27">
        <v>2903.1332661290321</v>
      </c>
      <c r="K85" s="27">
        <v>1351.5854166666666</v>
      </c>
      <c r="L85" s="27">
        <f t="shared" si="12"/>
        <v>4778.4926747311829</v>
      </c>
    </row>
    <row r="86" spans="1:12" s="40" customFormat="1">
      <c r="A86" s="39"/>
      <c r="B86" s="39" t="s">
        <v>121</v>
      </c>
      <c r="C86" s="18">
        <v>338859</v>
      </c>
      <c r="D86" s="18"/>
      <c r="E86" s="18">
        <v>343711</v>
      </c>
      <c r="F86" s="18">
        <v>447702</v>
      </c>
      <c r="G86" s="31">
        <f t="shared" si="13"/>
        <v>1130272</v>
      </c>
      <c r="H86" s="31">
        <v>523.77399193548376</v>
      </c>
      <c r="I86" s="31"/>
      <c r="J86" s="31">
        <v>531.27372311827958</v>
      </c>
      <c r="K86" s="31">
        <v>692.01249999999993</v>
      </c>
      <c r="L86" s="31">
        <f t="shared" si="12"/>
        <v>1747.0602150537634</v>
      </c>
    </row>
    <row r="87" spans="1:12" s="40" customFormat="1">
      <c r="A87" s="39"/>
      <c r="B87" s="39" t="s">
        <v>122</v>
      </c>
      <c r="C87" s="18"/>
      <c r="D87" s="18"/>
      <c r="E87" s="18">
        <v>1094992</v>
      </c>
      <c r="F87" s="18">
        <v>426715</v>
      </c>
      <c r="G87" s="31">
        <f t="shared" si="13"/>
        <v>1521707</v>
      </c>
      <c r="H87" s="31"/>
      <c r="I87" s="31"/>
      <c r="J87" s="31">
        <v>1692.5279569892471</v>
      </c>
      <c r="K87" s="31">
        <v>659.57291666666663</v>
      </c>
      <c r="L87" s="31">
        <f t="shared" si="12"/>
        <v>2352.1008736559138</v>
      </c>
    </row>
    <row r="88" spans="1:12" s="40" customFormat="1">
      <c r="A88" s="39"/>
      <c r="B88" s="39" t="s">
        <v>123</v>
      </c>
      <c r="C88" s="18"/>
      <c r="D88" s="18"/>
      <c r="E88" s="18">
        <v>22538</v>
      </c>
      <c r="F88" s="18"/>
      <c r="G88" s="31">
        <f t="shared" si="13"/>
        <v>22538</v>
      </c>
      <c r="H88" s="31"/>
      <c r="I88" s="31"/>
      <c r="J88" s="31">
        <v>34.836962365591397</v>
      </c>
      <c r="K88" s="31"/>
      <c r="L88" s="31">
        <f t="shared" si="12"/>
        <v>34.836962365591397</v>
      </c>
    </row>
    <row r="89" spans="1:12" s="40" customFormat="1">
      <c r="A89" s="39"/>
      <c r="B89" s="39" t="s">
        <v>124</v>
      </c>
      <c r="C89" s="18"/>
      <c r="D89" s="18"/>
      <c r="E89" s="18">
        <v>405691</v>
      </c>
      <c r="F89" s="18"/>
      <c r="G89" s="31">
        <f t="shared" si="13"/>
        <v>405691</v>
      </c>
      <c r="H89" s="31"/>
      <c r="I89" s="31"/>
      <c r="J89" s="31">
        <v>627.07614247311824</v>
      </c>
      <c r="K89" s="31"/>
      <c r="L89" s="31">
        <f t="shared" si="12"/>
        <v>627.07614247311824</v>
      </c>
    </row>
    <row r="90" spans="1:12" s="40" customFormat="1">
      <c r="A90" s="39"/>
      <c r="B90" s="39" t="s">
        <v>125</v>
      </c>
      <c r="C90" s="18"/>
      <c r="D90" s="18"/>
      <c r="E90" s="18">
        <v>9391</v>
      </c>
      <c r="F90" s="18"/>
      <c r="G90" s="31">
        <f t="shared" si="13"/>
        <v>9391</v>
      </c>
      <c r="H90" s="31"/>
      <c r="I90" s="31"/>
      <c r="J90" s="31">
        <v>14.515658602150538</v>
      </c>
      <c r="K90" s="31"/>
      <c r="L90" s="31">
        <f t="shared" si="12"/>
        <v>14.515658602150538</v>
      </c>
    </row>
    <row r="91" spans="1:12" s="40" customFormat="1">
      <c r="A91" s="39"/>
      <c r="B91" s="39" t="s">
        <v>126</v>
      </c>
      <c r="C91" s="18"/>
      <c r="D91" s="18"/>
      <c r="E91" s="18">
        <v>1878</v>
      </c>
      <c r="F91" s="18"/>
      <c r="G91" s="31"/>
      <c r="H91" s="31"/>
      <c r="I91" s="31"/>
      <c r="J91" s="31">
        <v>2.9028225806451613</v>
      </c>
      <c r="K91" s="31"/>
      <c r="L91" s="31">
        <f t="shared" si="12"/>
        <v>2.9028225806451613</v>
      </c>
    </row>
    <row r="92" spans="1:12" s="40" customFormat="1">
      <c r="A92" s="24">
        <v>27</v>
      </c>
      <c r="B92" s="25" t="s">
        <v>54</v>
      </c>
      <c r="C92" s="26">
        <v>611352</v>
      </c>
      <c r="D92" s="26">
        <v>0</v>
      </c>
      <c r="E92" s="26">
        <v>2154861</v>
      </c>
      <c r="F92" s="26">
        <v>742025</v>
      </c>
      <c r="G92" s="26">
        <f t="shared" si="13"/>
        <v>3508238</v>
      </c>
      <c r="H92" s="27">
        <v>944.96612903225798</v>
      </c>
      <c r="I92" s="27" t="s">
        <v>211</v>
      </c>
      <c r="J92" s="27">
        <v>3330.7663306451609</v>
      </c>
      <c r="K92" s="27">
        <v>1146.9472446236559</v>
      </c>
      <c r="L92" s="27">
        <f t="shared" si="12"/>
        <v>5422.6797043010747</v>
      </c>
    </row>
    <row r="93" spans="1:12" s="40" customFormat="1">
      <c r="A93" s="39"/>
      <c r="B93" s="39" t="s">
        <v>127</v>
      </c>
      <c r="C93" s="18"/>
      <c r="D93" s="18"/>
      <c r="E93" s="18">
        <v>1082172</v>
      </c>
      <c r="F93" s="18">
        <v>482465</v>
      </c>
      <c r="G93" s="31">
        <f t="shared" ref="G93:G99" si="14">SUM(C93:F93)</f>
        <v>1564637</v>
      </c>
      <c r="H93" s="31"/>
      <c r="I93" s="31"/>
      <c r="J93" s="31">
        <v>1672.7120967741935</v>
      </c>
      <c r="K93" s="31">
        <v>745.74563172043008</v>
      </c>
      <c r="L93" s="31">
        <f t="shared" si="12"/>
        <v>2418.4577284946236</v>
      </c>
    </row>
    <row r="94" spans="1:12" s="40" customFormat="1">
      <c r="A94" s="39"/>
      <c r="B94" s="39" t="s">
        <v>128</v>
      </c>
      <c r="C94" s="18"/>
      <c r="D94" s="18"/>
      <c r="E94" s="18">
        <v>738040</v>
      </c>
      <c r="F94" s="18">
        <v>201831</v>
      </c>
      <c r="G94" s="31">
        <f t="shared" si="14"/>
        <v>939871</v>
      </c>
      <c r="H94" s="31"/>
      <c r="I94" s="31"/>
      <c r="J94" s="31">
        <v>1140.7876344086021</v>
      </c>
      <c r="K94" s="31">
        <v>311.9699596774193</v>
      </c>
      <c r="L94" s="31">
        <f t="shared" si="12"/>
        <v>1452.7575940860215</v>
      </c>
    </row>
    <row r="95" spans="1:12" s="40" customFormat="1">
      <c r="A95" s="39"/>
      <c r="B95" s="39" t="s">
        <v>129</v>
      </c>
      <c r="C95" s="18"/>
      <c r="D95" s="18"/>
      <c r="E95" s="18">
        <v>225829</v>
      </c>
      <c r="F95" s="18">
        <v>2078</v>
      </c>
      <c r="G95" s="31">
        <f t="shared" si="14"/>
        <v>227907</v>
      </c>
      <c r="H95" s="31"/>
      <c r="I95" s="31"/>
      <c r="J95" s="31">
        <v>349.06364247311831</v>
      </c>
      <c r="K95" s="31">
        <v>3.2119623655913974</v>
      </c>
      <c r="L95" s="31">
        <f t="shared" si="12"/>
        <v>352.27560483870968</v>
      </c>
    </row>
    <row r="96" spans="1:12" s="40" customFormat="1">
      <c r="A96" s="39"/>
      <c r="B96" s="39" t="s">
        <v>130</v>
      </c>
      <c r="C96" s="18"/>
      <c r="D96" s="18"/>
      <c r="E96" s="18">
        <v>18747</v>
      </c>
      <c r="F96" s="18"/>
      <c r="G96" s="31">
        <f t="shared" si="14"/>
        <v>18747</v>
      </c>
      <c r="H96" s="31"/>
      <c r="I96" s="31"/>
      <c r="J96" s="31">
        <v>28.977217741935483</v>
      </c>
      <c r="K96" s="31"/>
      <c r="L96" s="31">
        <f t="shared" si="12"/>
        <v>28.977217741935483</v>
      </c>
    </row>
    <row r="97" spans="1:12" s="40" customFormat="1">
      <c r="A97" s="39"/>
      <c r="B97" s="39" t="s">
        <v>131</v>
      </c>
      <c r="C97" s="18"/>
      <c r="D97" s="18"/>
      <c r="E97" s="18">
        <v>33185</v>
      </c>
      <c r="F97" s="18">
        <v>30200</v>
      </c>
      <c r="G97" s="31">
        <f t="shared" si="14"/>
        <v>63385</v>
      </c>
      <c r="H97" s="31"/>
      <c r="I97" s="31"/>
      <c r="J97" s="31">
        <v>51.294018817204297</v>
      </c>
      <c r="K97" s="31">
        <v>46.68010752688172</v>
      </c>
      <c r="L97" s="31">
        <f t="shared" si="12"/>
        <v>97.974126344086017</v>
      </c>
    </row>
    <row r="98" spans="1:12" s="40" customFormat="1">
      <c r="A98" s="39"/>
      <c r="B98" s="39" t="s">
        <v>132</v>
      </c>
      <c r="C98" s="18"/>
      <c r="D98" s="18"/>
      <c r="E98" s="18">
        <v>56888</v>
      </c>
      <c r="F98" s="18">
        <v>25451</v>
      </c>
      <c r="G98" s="31">
        <f t="shared" si="14"/>
        <v>82339</v>
      </c>
      <c r="H98" s="31"/>
      <c r="I98" s="31"/>
      <c r="J98" s="31">
        <v>87.931720430107532</v>
      </c>
      <c r="K98" s="31">
        <v>39.33958333333333</v>
      </c>
      <c r="L98" s="31">
        <f t="shared" si="12"/>
        <v>127.27130376344087</v>
      </c>
    </row>
    <row r="99" spans="1:12" s="40" customFormat="1">
      <c r="A99" s="24">
        <v>28</v>
      </c>
      <c r="B99" s="25" t="s">
        <v>55</v>
      </c>
      <c r="C99" s="26">
        <v>418573</v>
      </c>
      <c r="D99" s="26">
        <v>0</v>
      </c>
      <c r="E99" s="26">
        <v>776791</v>
      </c>
      <c r="F99" s="26">
        <v>525835</v>
      </c>
      <c r="G99" s="26">
        <f t="shared" si="14"/>
        <v>1721199</v>
      </c>
      <c r="H99" s="27">
        <v>646.98783602150536</v>
      </c>
      <c r="I99" s="27" t="s">
        <v>211</v>
      </c>
      <c r="J99" s="27">
        <v>1200.6850134408601</v>
      </c>
      <c r="K99" s="27">
        <v>812.78259408602139</v>
      </c>
      <c r="L99" s="27">
        <f>H99+I99+J99+K99</f>
        <v>2660.4554435483869</v>
      </c>
    </row>
    <row r="100" spans="1:12" s="40" customFormat="1">
      <c r="A100" s="39"/>
      <c r="B100" s="39" t="s">
        <v>133</v>
      </c>
      <c r="C100" s="18">
        <v>418573</v>
      </c>
      <c r="D100" s="18">
        <v>0</v>
      </c>
      <c r="E100" s="18">
        <v>776791</v>
      </c>
      <c r="F100" s="18">
        <v>525835</v>
      </c>
      <c r="G100" s="31">
        <f>C100+D100+E100+F100</f>
        <v>1721199</v>
      </c>
      <c r="H100" s="31">
        <v>646.98783602150536</v>
      </c>
      <c r="I100" s="31"/>
      <c r="J100" s="31">
        <v>1200.6850134408601</v>
      </c>
      <c r="K100" s="31">
        <v>812.78259408602139</v>
      </c>
      <c r="L100" s="31">
        <f>H100+I100+J100+K100</f>
        <v>2660.4554435483869</v>
      </c>
    </row>
    <row r="101" spans="1:12" s="40" customFormat="1">
      <c r="A101" s="24">
        <v>29</v>
      </c>
      <c r="B101" s="25" t="s">
        <v>57</v>
      </c>
      <c r="C101" s="26">
        <v>210465</v>
      </c>
      <c r="D101" s="26">
        <v>0</v>
      </c>
      <c r="E101" s="26">
        <v>1111363</v>
      </c>
      <c r="F101" s="26">
        <v>558822</v>
      </c>
      <c r="G101" s="26">
        <f>SUM(C101:F101)</f>
        <v>1880650</v>
      </c>
      <c r="H101" s="27">
        <v>325.31552419354836</v>
      </c>
      <c r="I101" s="27" t="s">
        <v>211</v>
      </c>
      <c r="J101" s="27">
        <v>1717.8325940860216</v>
      </c>
      <c r="K101" s="27">
        <v>863.77056451612896</v>
      </c>
      <c r="L101" s="27">
        <f>H101+I101+J101+K101</f>
        <v>2906.9186827956987</v>
      </c>
    </row>
    <row r="102" spans="1:12" s="40" customFormat="1">
      <c r="A102" s="39"/>
      <c r="B102" s="39" t="s">
        <v>134</v>
      </c>
      <c r="C102" s="18">
        <v>210465</v>
      </c>
      <c r="D102" s="18"/>
      <c r="E102" s="18">
        <v>1041347</v>
      </c>
      <c r="F102" s="18">
        <v>558822</v>
      </c>
      <c r="G102" s="31">
        <f>SUM(C102:F102)</f>
        <v>1810634</v>
      </c>
      <c r="H102" s="31">
        <v>325.31552419354836</v>
      </c>
      <c r="I102" s="31"/>
      <c r="J102" s="31">
        <v>1609.6089381720428</v>
      </c>
      <c r="K102" s="31">
        <v>863.77056451612896</v>
      </c>
      <c r="L102" s="31">
        <f t="shared" ref="L102:L118" si="15">H102+I102+J102+K102</f>
        <v>2798.69502688172</v>
      </c>
    </row>
    <row r="103" spans="1:12" s="40" customFormat="1">
      <c r="A103" s="39"/>
      <c r="B103" s="39" t="s">
        <v>78</v>
      </c>
      <c r="C103" s="18"/>
      <c r="D103" s="18"/>
      <c r="E103" s="18">
        <v>70016</v>
      </c>
      <c r="F103" s="18"/>
      <c r="G103" s="31">
        <f>SUM(C103:F103)</f>
        <v>70016</v>
      </c>
      <c r="H103" s="31"/>
      <c r="I103" s="31"/>
      <c r="J103" s="31">
        <v>108.22365591397849</v>
      </c>
      <c r="K103" s="31"/>
      <c r="L103" s="31">
        <f t="shared" si="15"/>
        <v>108.22365591397849</v>
      </c>
    </row>
    <row r="104" spans="1:12" s="40" customFormat="1">
      <c r="A104" s="24">
        <v>30</v>
      </c>
      <c r="B104" s="25" t="s">
        <v>58</v>
      </c>
      <c r="C104" s="26">
        <v>16532</v>
      </c>
      <c r="D104" s="26">
        <v>0</v>
      </c>
      <c r="E104" s="26">
        <v>2957162</v>
      </c>
      <c r="F104" s="26">
        <v>1530855</v>
      </c>
      <c r="G104" s="26">
        <f>SUM(C104:F104)</f>
        <v>4504549</v>
      </c>
      <c r="H104" s="27">
        <v>25.553494623655912</v>
      </c>
      <c r="I104" s="27" t="s">
        <v>211</v>
      </c>
      <c r="J104" s="27">
        <v>4570.8821236559133</v>
      </c>
      <c r="K104" s="27">
        <v>2366.2409274193542</v>
      </c>
      <c r="L104" s="27">
        <f>H104+I104+J104+K104</f>
        <v>6962.6765456989233</v>
      </c>
    </row>
    <row r="105" spans="1:12" s="40" customFormat="1">
      <c r="A105" s="39"/>
      <c r="B105" s="39" t="s">
        <v>135</v>
      </c>
      <c r="C105" s="18"/>
      <c r="D105" s="18"/>
      <c r="E105" s="18">
        <v>2957162</v>
      </c>
      <c r="F105" s="18">
        <v>1530855</v>
      </c>
      <c r="G105" s="18">
        <f>G104</f>
        <v>4504549</v>
      </c>
      <c r="H105" s="31"/>
      <c r="I105" s="31"/>
      <c r="J105" s="31">
        <v>4570.8821236559133</v>
      </c>
      <c r="K105" s="31">
        <v>2366.2409274193542</v>
      </c>
      <c r="L105" s="31">
        <f t="shared" si="15"/>
        <v>6937.1230510752675</v>
      </c>
    </row>
    <row r="106" spans="1:12" s="40" customFormat="1">
      <c r="A106" s="24">
        <v>31</v>
      </c>
      <c r="B106" s="25" t="s">
        <v>60</v>
      </c>
      <c r="C106" s="26">
        <v>4032</v>
      </c>
      <c r="D106" s="26">
        <v>0</v>
      </c>
      <c r="E106" s="26">
        <v>408365</v>
      </c>
      <c r="F106" s="41">
        <v>548321</v>
      </c>
      <c r="G106" s="26">
        <f>SUM(C106:F106)</f>
        <v>960718</v>
      </c>
      <c r="H106" s="27">
        <v>6.2322580645161283</v>
      </c>
      <c r="I106" s="27" t="s">
        <v>211</v>
      </c>
      <c r="J106" s="27">
        <v>631.20934139784936</v>
      </c>
      <c r="K106" s="27">
        <v>847.53918010752682</v>
      </c>
      <c r="L106" s="27">
        <f t="shared" si="15"/>
        <v>1484.9807795698923</v>
      </c>
    </row>
    <row r="107" spans="1:12" s="40" customFormat="1">
      <c r="A107" s="39"/>
      <c r="B107" s="39" t="s">
        <v>136</v>
      </c>
      <c r="C107" s="18"/>
      <c r="D107" s="18"/>
      <c r="E107" s="18">
        <v>408365</v>
      </c>
      <c r="F107" s="18">
        <v>548321</v>
      </c>
      <c r="G107" s="31">
        <f>E107+F107</f>
        <v>956686</v>
      </c>
      <c r="H107" s="31"/>
      <c r="I107" s="31"/>
      <c r="J107" s="31">
        <v>631.20934139784936</v>
      </c>
      <c r="K107" s="31">
        <v>847.53918010752682</v>
      </c>
      <c r="L107" s="31">
        <f t="shared" si="15"/>
        <v>1478.7485215053762</v>
      </c>
    </row>
    <row r="108" spans="1:12" s="40" customFormat="1">
      <c r="A108" s="19">
        <v>32</v>
      </c>
      <c r="B108" s="20" t="s">
        <v>64</v>
      </c>
      <c r="C108" s="21">
        <v>0</v>
      </c>
      <c r="D108" s="21">
        <v>0</v>
      </c>
      <c r="E108" s="21">
        <v>0</v>
      </c>
      <c r="F108" s="21">
        <v>28075</v>
      </c>
      <c r="G108" s="21">
        <f>SUM(C108:F108)</f>
        <v>28075</v>
      </c>
      <c r="H108" s="22" t="s">
        <v>211</v>
      </c>
      <c r="I108" s="22" t="s">
        <v>211</v>
      </c>
      <c r="J108" s="22" t="s">
        <v>211</v>
      </c>
      <c r="K108" s="22">
        <v>43.395497311827953</v>
      </c>
      <c r="L108" s="22">
        <f t="shared" si="15"/>
        <v>43.395497311827953</v>
      </c>
    </row>
    <row r="109" spans="1:12" s="40" customFormat="1">
      <c r="A109" s="39"/>
      <c r="B109" s="39" t="s">
        <v>137</v>
      </c>
      <c r="C109" s="18">
        <v>0</v>
      </c>
      <c r="D109" s="18">
        <v>0</v>
      </c>
      <c r="E109" s="18">
        <v>0</v>
      </c>
      <c r="F109" s="18">
        <v>28075</v>
      </c>
      <c r="G109" s="31">
        <f>C109+D109+E109+F109</f>
        <v>28075</v>
      </c>
      <c r="H109" s="31" t="s">
        <v>211</v>
      </c>
      <c r="I109" s="31"/>
      <c r="J109" s="31" t="s">
        <v>211</v>
      </c>
      <c r="K109" s="31">
        <v>43.395497311827953</v>
      </c>
      <c r="L109" s="31">
        <f t="shared" si="15"/>
        <v>43.395497311827953</v>
      </c>
    </row>
    <row r="110" spans="1:12" s="40" customFormat="1">
      <c r="A110" s="19">
        <v>33</v>
      </c>
      <c r="B110" s="20" t="s">
        <v>62</v>
      </c>
      <c r="C110" s="21">
        <v>473127</v>
      </c>
      <c r="D110" s="21">
        <v>77693</v>
      </c>
      <c r="E110" s="21">
        <v>4233177</v>
      </c>
      <c r="F110" s="21">
        <v>1602408</v>
      </c>
      <c r="G110" s="21">
        <f>SUM(C110:F110)</f>
        <v>6386405</v>
      </c>
      <c r="H110" s="22">
        <v>731.31189516129018</v>
      </c>
      <c r="I110" s="22">
        <v>120.08998655913977</v>
      </c>
      <c r="J110" s="22">
        <v>6543.2171370967735</v>
      </c>
      <c r="K110" s="22">
        <v>2476.8403225806451</v>
      </c>
      <c r="L110" s="22">
        <f t="shared" si="15"/>
        <v>9871.4593413978473</v>
      </c>
    </row>
    <row r="111" spans="1:12" s="40" customFormat="1">
      <c r="A111" s="39"/>
      <c r="B111" s="39" t="s">
        <v>138</v>
      </c>
      <c r="C111" s="18">
        <v>473127</v>
      </c>
      <c r="D111" s="18">
        <v>77693</v>
      </c>
      <c r="E111" s="18">
        <v>4233177</v>
      </c>
      <c r="F111" s="18">
        <v>1602408</v>
      </c>
      <c r="G111" s="31">
        <f>C111+D111+E111+F111</f>
        <v>6386405</v>
      </c>
      <c r="H111" s="31">
        <v>731.31189516129018</v>
      </c>
      <c r="I111" s="31"/>
      <c r="J111" s="31">
        <v>6543.2171370967735</v>
      </c>
      <c r="K111" s="31">
        <v>2476.8403225806451</v>
      </c>
      <c r="L111" s="31">
        <f t="shared" si="15"/>
        <v>9751.3693548387091</v>
      </c>
    </row>
    <row r="112" spans="1:12" s="40" customFormat="1">
      <c r="A112" s="24">
        <v>34</v>
      </c>
      <c r="B112" s="25" t="s">
        <v>66</v>
      </c>
      <c r="C112" s="26">
        <v>0</v>
      </c>
      <c r="D112" s="26">
        <v>0</v>
      </c>
      <c r="E112" s="26">
        <v>354647</v>
      </c>
      <c r="F112" s="42">
        <v>70566</v>
      </c>
      <c r="G112" s="26">
        <f>SUM(C112:F112)</f>
        <v>425213</v>
      </c>
      <c r="H112" s="27" t="s">
        <v>211</v>
      </c>
      <c r="I112" s="27" t="s">
        <v>211</v>
      </c>
      <c r="J112" s="27">
        <v>548.17748655913977</v>
      </c>
      <c r="K112" s="27">
        <v>109.07379032258063</v>
      </c>
      <c r="L112" s="27">
        <f t="shared" si="15"/>
        <v>657.2512768817204</v>
      </c>
    </row>
    <row r="113" spans="1:12" s="40" customFormat="1" ht="30">
      <c r="A113" s="39"/>
      <c r="B113" s="43" t="s">
        <v>139</v>
      </c>
      <c r="C113" s="18"/>
      <c r="D113" s="18"/>
      <c r="E113" s="18">
        <v>354647</v>
      </c>
      <c r="F113" s="18">
        <v>70566</v>
      </c>
      <c r="G113" s="31">
        <f>SUM(C113:F113)</f>
        <v>425213</v>
      </c>
      <c r="H113" s="31"/>
      <c r="I113" s="31"/>
      <c r="J113" s="31">
        <v>548.17748655913977</v>
      </c>
      <c r="K113" s="31">
        <v>109.07379032258063</v>
      </c>
      <c r="L113" s="31">
        <f t="shared" si="15"/>
        <v>657.2512768817204</v>
      </c>
    </row>
    <row r="114" spans="1:12" s="40" customFormat="1">
      <c r="A114" s="19">
        <v>35</v>
      </c>
      <c r="B114" s="20" t="s">
        <v>67</v>
      </c>
      <c r="C114" s="21">
        <v>184496</v>
      </c>
      <c r="D114" s="21">
        <v>0</v>
      </c>
      <c r="E114" s="21">
        <v>82380</v>
      </c>
      <c r="F114" s="21">
        <v>82646</v>
      </c>
      <c r="G114" s="21">
        <f>SUM(C114:F114)</f>
        <v>349522</v>
      </c>
      <c r="H114" s="22">
        <v>285.17526881720426</v>
      </c>
      <c r="I114" s="22" t="s">
        <v>211</v>
      </c>
      <c r="J114" s="22">
        <v>127.33467741935482</v>
      </c>
      <c r="K114" s="22">
        <v>127.74583333333332</v>
      </c>
      <c r="L114" s="22">
        <f t="shared" si="15"/>
        <v>540.25577956989241</v>
      </c>
    </row>
    <row r="115" spans="1:12" s="40" customFormat="1">
      <c r="A115" s="39"/>
      <c r="B115" s="39" t="s">
        <v>140</v>
      </c>
      <c r="C115" s="18">
        <v>184496</v>
      </c>
      <c r="D115" s="18"/>
      <c r="E115" s="18">
        <v>82380</v>
      </c>
      <c r="F115" s="18">
        <v>82646</v>
      </c>
      <c r="G115" s="31">
        <f t="shared" ref="G115" si="16">G114</f>
        <v>349522</v>
      </c>
      <c r="H115" s="31">
        <v>285.17526881720426</v>
      </c>
      <c r="I115" s="31"/>
      <c r="J115" s="31">
        <v>127.33467741935482</v>
      </c>
      <c r="K115" s="31">
        <v>127.74583333333332</v>
      </c>
      <c r="L115" s="31">
        <f t="shared" si="15"/>
        <v>540.25577956989241</v>
      </c>
    </row>
    <row r="116" spans="1:12" s="40" customFormat="1">
      <c r="A116" s="24">
        <v>36</v>
      </c>
      <c r="B116" s="25" t="s">
        <v>69</v>
      </c>
      <c r="C116" s="26">
        <v>0</v>
      </c>
      <c r="D116" s="26">
        <v>0</v>
      </c>
      <c r="E116" s="26">
        <v>233137</v>
      </c>
      <c r="F116" s="26">
        <v>47555</v>
      </c>
      <c r="G116" s="26">
        <f t="shared" ref="G116:G121" si="17">SUM(C116:F116)</f>
        <v>280692</v>
      </c>
      <c r="H116" s="27" t="s">
        <v>211</v>
      </c>
      <c r="I116" s="27" t="s">
        <v>211</v>
      </c>
      <c r="J116" s="27">
        <v>360.35961021505375</v>
      </c>
      <c r="K116" s="27">
        <v>73.505712365591393</v>
      </c>
      <c r="L116" s="27">
        <f t="shared" si="15"/>
        <v>433.86532258064517</v>
      </c>
    </row>
    <row r="117" spans="1:12" s="40" customFormat="1" ht="30">
      <c r="A117" s="39"/>
      <c r="B117" s="43" t="s">
        <v>141</v>
      </c>
      <c r="C117" s="18"/>
      <c r="D117" s="18"/>
      <c r="E117" s="18">
        <v>55952.88</v>
      </c>
      <c r="F117" s="18">
        <v>2900.855</v>
      </c>
      <c r="G117" s="31">
        <f t="shared" si="17"/>
        <v>58853.735000000001</v>
      </c>
      <c r="H117" s="31"/>
      <c r="I117" s="31"/>
      <c r="J117" s="31">
        <v>86.48630645161289</v>
      </c>
      <c r="K117" s="31">
        <v>4.483848454301075</v>
      </c>
      <c r="L117" s="31">
        <f t="shared" si="15"/>
        <v>90.970154905913972</v>
      </c>
    </row>
    <row r="118" spans="1:12" s="40" customFormat="1">
      <c r="A118" s="39"/>
      <c r="B118" s="39" t="s">
        <v>142</v>
      </c>
      <c r="C118" s="18"/>
      <c r="D118" s="18"/>
      <c r="E118" s="18">
        <v>177184.12</v>
      </c>
      <c r="F118" s="18">
        <v>44654.144999999997</v>
      </c>
      <c r="G118" s="31">
        <f t="shared" si="17"/>
        <v>221838.26499999998</v>
      </c>
      <c r="H118" s="31"/>
      <c r="I118" s="31"/>
      <c r="J118" s="31">
        <v>273.87330376344084</v>
      </c>
      <c r="K118" s="31">
        <v>69.021863911290311</v>
      </c>
      <c r="L118" s="31">
        <f t="shared" si="15"/>
        <v>342.89516767473117</v>
      </c>
    </row>
    <row r="119" spans="1:12" s="40" customFormat="1">
      <c r="A119" s="24">
        <v>37</v>
      </c>
      <c r="B119" s="25" t="s">
        <v>71</v>
      </c>
      <c r="C119" s="26">
        <v>0</v>
      </c>
      <c r="D119" s="26">
        <v>152939</v>
      </c>
      <c r="E119" s="26">
        <v>907415</v>
      </c>
      <c r="F119" s="26">
        <v>1085971</v>
      </c>
      <c r="G119" s="26">
        <f t="shared" si="17"/>
        <v>2146325</v>
      </c>
      <c r="H119" s="27" t="s">
        <v>211</v>
      </c>
      <c r="I119" s="27">
        <v>236.39764784946234</v>
      </c>
      <c r="J119" s="27">
        <v>1402.5903897849462</v>
      </c>
      <c r="K119" s="27">
        <v>1678.5842069892471</v>
      </c>
      <c r="L119" s="27">
        <f>H119+I119+J119+K119</f>
        <v>3317.5722446236559</v>
      </c>
    </row>
    <row r="120" spans="1:12" s="40" customFormat="1" ht="30" customHeight="1">
      <c r="A120" s="39"/>
      <c r="B120" s="39" t="s">
        <v>143</v>
      </c>
      <c r="C120" s="18"/>
      <c r="D120" s="18">
        <v>152939</v>
      </c>
      <c r="E120" s="18">
        <v>907415</v>
      </c>
      <c r="F120" s="18">
        <v>1085971</v>
      </c>
      <c r="G120" s="31">
        <f t="shared" si="17"/>
        <v>2146325</v>
      </c>
      <c r="H120" s="31"/>
      <c r="I120" s="31">
        <v>236.39764784946234</v>
      </c>
      <c r="J120" s="31">
        <v>1402.5903897849462</v>
      </c>
      <c r="K120" s="31">
        <v>1678.5842069892471</v>
      </c>
      <c r="L120" s="31">
        <f>H120+I120+J120+K120</f>
        <v>3317.5722446236559</v>
      </c>
    </row>
    <row r="121" spans="1:12" s="40" customFormat="1">
      <c r="A121" s="24">
        <v>38</v>
      </c>
      <c r="B121" s="25" t="s">
        <v>72</v>
      </c>
      <c r="C121" s="26">
        <v>0</v>
      </c>
      <c r="D121" s="26">
        <v>0</v>
      </c>
      <c r="E121" s="26">
        <v>400138</v>
      </c>
      <c r="F121" s="26">
        <v>507110</v>
      </c>
      <c r="G121" s="26">
        <f t="shared" si="17"/>
        <v>907248</v>
      </c>
      <c r="H121" s="27" t="s">
        <v>211</v>
      </c>
      <c r="I121" s="27" t="s">
        <v>211</v>
      </c>
      <c r="J121" s="27">
        <v>618.49287634408608</v>
      </c>
      <c r="K121" s="27">
        <v>783.83938172043008</v>
      </c>
      <c r="L121" s="27">
        <f>H121+I121+J121+K121</f>
        <v>1402.3322580645163</v>
      </c>
    </row>
    <row r="122" spans="1:12" s="40" customFormat="1">
      <c r="A122" s="39"/>
      <c r="B122" s="39" t="s">
        <v>144</v>
      </c>
      <c r="C122" s="18"/>
      <c r="D122" s="18"/>
      <c r="E122" s="18">
        <v>400138</v>
      </c>
      <c r="F122" s="18">
        <v>507110</v>
      </c>
      <c r="G122" s="31">
        <f>SUM(C122:F122)</f>
        <v>907248</v>
      </c>
      <c r="H122" s="31"/>
      <c r="I122" s="31"/>
      <c r="J122" s="31">
        <v>618.49287634408608</v>
      </c>
      <c r="K122" s="31">
        <v>783.83938172043008</v>
      </c>
      <c r="L122" s="31">
        <f>SUM(H122:K122)</f>
        <v>1402.3322580645163</v>
      </c>
    </row>
    <row r="123" spans="1:12" s="40" customFormat="1">
      <c r="A123" s="24">
        <v>39</v>
      </c>
      <c r="B123" s="25" t="s">
        <v>74</v>
      </c>
      <c r="C123" s="26">
        <v>120003</v>
      </c>
      <c r="D123" s="26">
        <v>0</v>
      </c>
      <c r="E123" s="26">
        <v>1080007</v>
      </c>
      <c r="F123" s="26">
        <v>329404</v>
      </c>
      <c r="G123" s="26">
        <f t="shared" ref="G123:G133" si="18">SUM(C123:F123)</f>
        <v>1529414</v>
      </c>
      <c r="H123" s="27">
        <v>185.48850806451611</v>
      </c>
      <c r="I123" s="27" t="s">
        <v>211</v>
      </c>
      <c r="J123" s="27">
        <v>1669.3656586021505</v>
      </c>
      <c r="K123" s="27">
        <v>509.15940860215051</v>
      </c>
      <c r="L123" s="27">
        <f>H123+I123+J123+K123</f>
        <v>2364.013575268817</v>
      </c>
    </row>
    <row r="124" spans="1:12" s="40" customFormat="1">
      <c r="A124" s="39"/>
      <c r="B124" s="39" t="s">
        <v>145</v>
      </c>
      <c r="C124" s="18">
        <v>120003</v>
      </c>
      <c r="D124" s="18"/>
      <c r="E124" s="18">
        <v>317414</v>
      </c>
      <c r="F124" s="18">
        <v>85645</v>
      </c>
      <c r="G124" s="31">
        <f>SUM(C124:F124)</f>
        <v>523062</v>
      </c>
      <c r="H124" s="31">
        <v>185.48850806451611</v>
      </c>
      <c r="I124" s="31"/>
      <c r="J124" s="31">
        <v>490.6264784946236</v>
      </c>
      <c r="K124" s="31">
        <v>132.38138440860214</v>
      </c>
      <c r="L124" s="31">
        <f t="shared" ref="L124:L130" si="19">H124+I124+J124+K124</f>
        <v>808.49637096774177</v>
      </c>
    </row>
    <row r="125" spans="1:12" s="40" customFormat="1">
      <c r="A125" s="39"/>
      <c r="B125" s="39" t="s">
        <v>146</v>
      </c>
      <c r="C125" s="18"/>
      <c r="D125" s="18"/>
      <c r="E125" s="18">
        <v>103465</v>
      </c>
      <c r="F125" s="18"/>
      <c r="G125" s="31">
        <f t="shared" si="18"/>
        <v>103465</v>
      </c>
      <c r="H125" s="31"/>
      <c r="I125" s="31"/>
      <c r="J125" s="31">
        <v>159.92573924731181</v>
      </c>
      <c r="K125" s="31"/>
      <c r="L125" s="31">
        <f t="shared" si="19"/>
        <v>159.92573924731181</v>
      </c>
    </row>
    <row r="126" spans="1:12" s="40" customFormat="1">
      <c r="A126" s="39"/>
      <c r="B126" s="39" t="s">
        <v>147</v>
      </c>
      <c r="C126" s="18"/>
      <c r="D126" s="18"/>
      <c r="E126" s="18">
        <v>15552</v>
      </c>
      <c r="F126" s="18"/>
      <c r="G126" s="31">
        <f t="shared" si="18"/>
        <v>15552</v>
      </c>
      <c r="H126" s="31"/>
      <c r="I126" s="31"/>
      <c r="J126" s="31">
        <v>24.038709677419352</v>
      </c>
      <c r="K126" s="31"/>
      <c r="L126" s="31">
        <f t="shared" si="19"/>
        <v>24.038709677419352</v>
      </c>
    </row>
    <row r="127" spans="1:12" s="40" customFormat="1">
      <c r="A127" s="39"/>
      <c r="B127" s="39" t="s">
        <v>148</v>
      </c>
      <c r="C127" s="18"/>
      <c r="D127" s="18"/>
      <c r="E127" s="18">
        <v>39096</v>
      </c>
      <c r="F127" s="18">
        <v>27044</v>
      </c>
      <c r="G127" s="31">
        <f t="shared" si="18"/>
        <v>66140</v>
      </c>
      <c r="H127" s="31"/>
      <c r="I127" s="31"/>
      <c r="J127" s="31">
        <v>60.430645161290315</v>
      </c>
      <c r="K127" s="31">
        <v>41.801881720430103</v>
      </c>
      <c r="L127" s="31">
        <f t="shared" si="19"/>
        <v>102.23252688172042</v>
      </c>
    </row>
    <row r="128" spans="1:12" s="40" customFormat="1">
      <c r="A128" s="39"/>
      <c r="B128" s="39" t="s">
        <v>149</v>
      </c>
      <c r="C128" s="18"/>
      <c r="D128" s="18"/>
      <c r="E128" s="18">
        <v>33049</v>
      </c>
      <c r="F128" s="18">
        <v>41175</v>
      </c>
      <c r="G128" s="31">
        <f t="shared" si="18"/>
        <v>74224</v>
      </c>
      <c r="H128" s="31"/>
      <c r="I128" s="31"/>
      <c r="J128" s="31">
        <v>51.083803763440855</v>
      </c>
      <c r="K128" s="31">
        <v>63.644153225806448</v>
      </c>
      <c r="L128" s="31">
        <f t="shared" si="19"/>
        <v>114.7279569892473</v>
      </c>
    </row>
    <row r="129" spans="1:12" s="40" customFormat="1">
      <c r="A129" s="39"/>
      <c r="B129" s="39" t="s">
        <v>150</v>
      </c>
      <c r="C129" s="18"/>
      <c r="D129" s="18"/>
      <c r="E129" s="18">
        <v>63828</v>
      </c>
      <c r="F129" s="18">
        <v>106892</v>
      </c>
      <c r="G129" s="31">
        <f t="shared" si="18"/>
        <v>170720</v>
      </c>
      <c r="H129" s="31"/>
      <c r="I129" s="31"/>
      <c r="J129" s="31">
        <v>98.658870967741933</v>
      </c>
      <c r="K129" s="31">
        <v>165.22284946236559</v>
      </c>
      <c r="L129" s="31">
        <f t="shared" si="19"/>
        <v>263.88172043010752</v>
      </c>
    </row>
    <row r="130" spans="1:12" s="40" customFormat="1">
      <c r="A130" s="39"/>
      <c r="B130" s="39" t="s">
        <v>151</v>
      </c>
      <c r="C130" s="18"/>
      <c r="D130" s="18"/>
      <c r="E130" s="18">
        <v>507603</v>
      </c>
      <c r="F130" s="18">
        <v>68648</v>
      </c>
      <c r="G130" s="31">
        <f t="shared" si="18"/>
        <v>576251</v>
      </c>
      <c r="H130" s="31"/>
      <c r="I130" s="31"/>
      <c r="J130" s="31">
        <v>784.60141129032252</v>
      </c>
      <c r="K130" s="31">
        <v>106.10913978494622</v>
      </c>
      <c r="L130" s="31">
        <f t="shared" si="19"/>
        <v>890.71055107526877</v>
      </c>
    </row>
    <row r="131" spans="1:12" s="40" customFormat="1">
      <c r="A131" s="24">
        <v>40</v>
      </c>
      <c r="B131" s="44" t="s">
        <v>75</v>
      </c>
      <c r="C131" s="45">
        <v>0</v>
      </c>
      <c r="D131" s="45">
        <v>0</v>
      </c>
      <c r="E131" s="45">
        <v>519369</v>
      </c>
      <c r="F131" s="45">
        <v>66660</v>
      </c>
      <c r="G131" s="26">
        <f t="shared" si="18"/>
        <v>586029</v>
      </c>
      <c r="H131" s="46" t="s">
        <v>211</v>
      </c>
      <c r="I131" s="46" t="s">
        <v>211</v>
      </c>
      <c r="J131" s="27">
        <v>802.78810483870961</v>
      </c>
      <c r="K131" s="27">
        <v>103.03629032258064</v>
      </c>
      <c r="L131" s="27">
        <f>H131+I131+J131+K131</f>
        <v>905.82439516129023</v>
      </c>
    </row>
    <row r="132" spans="1:12" s="40" customFormat="1" ht="30">
      <c r="A132" s="39"/>
      <c r="B132" s="43" t="s">
        <v>152</v>
      </c>
      <c r="C132" s="18"/>
      <c r="D132" s="18"/>
      <c r="E132" s="18">
        <v>519369</v>
      </c>
      <c r="F132" s="18">
        <v>66660</v>
      </c>
      <c r="G132" s="31">
        <f t="shared" si="18"/>
        <v>586029</v>
      </c>
      <c r="H132" s="31"/>
      <c r="I132" s="31"/>
      <c r="J132" s="31">
        <v>802.78810483870961</v>
      </c>
      <c r="K132" s="31">
        <v>103.03629032258064</v>
      </c>
      <c r="L132" s="31">
        <f>SUM(H132:K132)</f>
        <v>905.82439516129023</v>
      </c>
    </row>
    <row r="133" spans="1:12" s="40" customFormat="1">
      <c r="A133" s="24">
        <v>41</v>
      </c>
      <c r="B133" s="25" t="s">
        <v>77</v>
      </c>
      <c r="C133" s="26">
        <v>33714</v>
      </c>
      <c r="D133" s="26">
        <v>0</v>
      </c>
      <c r="E133" s="26">
        <v>3686404</v>
      </c>
      <c r="F133" s="26">
        <v>2393795</v>
      </c>
      <c r="G133" s="26">
        <f t="shared" si="18"/>
        <v>6113913</v>
      </c>
      <c r="H133" s="27">
        <v>52.111693548387088</v>
      </c>
      <c r="I133" s="27" t="s">
        <v>211</v>
      </c>
      <c r="J133" s="27">
        <v>5698.0706989247301</v>
      </c>
      <c r="K133" s="27">
        <v>3700.0863575268813</v>
      </c>
      <c r="L133" s="27">
        <f>H133+I133+J133+K133</f>
        <v>9450.2687499999993</v>
      </c>
    </row>
    <row r="134" spans="1:12" s="40" customFormat="1">
      <c r="A134" s="39"/>
      <c r="B134" s="39" t="s">
        <v>153</v>
      </c>
      <c r="C134" s="18">
        <v>33714</v>
      </c>
      <c r="D134" s="18">
        <v>0</v>
      </c>
      <c r="E134" s="18">
        <v>3686404</v>
      </c>
      <c r="F134" s="18">
        <v>2393795</v>
      </c>
      <c r="G134" s="31">
        <f>C134+D134+E134+F134</f>
        <v>6113913</v>
      </c>
      <c r="H134" s="31">
        <v>52.111693548387088</v>
      </c>
      <c r="I134" s="31"/>
      <c r="J134" s="31">
        <v>5698.0706989247301</v>
      </c>
      <c r="K134" s="31">
        <v>3700.0863575268813</v>
      </c>
      <c r="L134" s="31">
        <f>H134+I134+J134+K134</f>
        <v>9450.2687499999993</v>
      </c>
    </row>
    <row r="135" spans="1:12" s="40" customFormat="1">
      <c r="A135" s="24">
        <v>42</v>
      </c>
      <c r="B135" s="25" t="s">
        <v>79</v>
      </c>
      <c r="C135" s="26">
        <v>0</v>
      </c>
      <c r="D135" s="26">
        <v>0</v>
      </c>
      <c r="E135" s="26">
        <v>191985</v>
      </c>
      <c r="F135" s="26">
        <v>0</v>
      </c>
      <c r="G135" s="26">
        <f t="shared" ref="G135:G136" si="20">SUM(C135:F135)</f>
        <v>191985</v>
      </c>
      <c r="H135" s="27" t="s">
        <v>211</v>
      </c>
      <c r="I135" s="27" t="s">
        <v>211</v>
      </c>
      <c r="J135" s="27">
        <v>296.7510080645161</v>
      </c>
      <c r="K135" s="27" t="s">
        <v>211</v>
      </c>
      <c r="L135" s="27">
        <f>H135+I135+J135+K135</f>
        <v>296.7510080645161</v>
      </c>
    </row>
    <row r="136" spans="1:12" s="40" customFormat="1">
      <c r="A136" s="39"/>
      <c r="B136" s="39" t="s">
        <v>154</v>
      </c>
      <c r="C136" s="18"/>
      <c r="D136" s="18"/>
      <c r="E136" s="18">
        <v>191985</v>
      </c>
      <c r="F136" s="18"/>
      <c r="G136" s="31">
        <f t="shared" si="20"/>
        <v>191985</v>
      </c>
      <c r="H136" s="31"/>
      <c r="I136" s="31"/>
      <c r="J136" s="31">
        <v>296.7510080645161</v>
      </c>
      <c r="K136" s="31"/>
      <c r="L136" s="31">
        <f>H136+I136+J136+K136</f>
        <v>296.7510080645161</v>
      </c>
    </row>
    <row r="137" spans="1:12" s="40" customFormat="1">
      <c r="A137" s="24">
        <v>43</v>
      </c>
      <c r="B137" s="25" t="s">
        <v>80</v>
      </c>
      <c r="C137" s="26">
        <v>648470</v>
      </c>
      <c r="D137" s="26">
        <v>0</v>
      </c>
      <c r="E137" s="26">
        <v>7257746</v>
      </c>
      <c r="F137" s="26">
        <v>3170426</v>
      </c>
      <c r="G137" s="26">
        <f>SUM(C137:F137)</f>
        <v>11076642</v>
      </c>
      <c r="H137" s="27">
        <v>1002.3393817204301</v>
      </c>
      <c r="I137" s="27" t="s">
        <v>211</v>
      </c>
      <c r="J137" s="27">
        <v>11218.290188172043</v>
      </c>
      <c r="K137" s="27">
        <v>4900.5240591397842</v>
      </c>
      <c r="L137" s="27">
        <f>H137+I137+J137+K137</f>
        <v>17121.153629032258</v>
      </c>
    </row>
    <row r="138" spans="1:12" s="40" customFormat="1">
      <c r="A138" s="39"/>
      <c r="B138" s="39" t="s">
        <v>155</v>
      </c>
      <c r="C138" s="18">
        <v>648470</v>
      </c>
      <c r="D138" s="18"/>
      <c r="E138" s="18">
        <v>2975675.86</v>
      </c>
      <c r="F138" s="18">
        <v>1046240.5800000001</v>
      </c>
      <c r="G138" s="31">
        <f>SUM(C138:F138)</f>
        <v>4670386.4399999995</v>
      </c>
      <c r="H138" s="31">
        <v>1002.3393817204301</v>
      </c>
      <c r="I138" s="31"/>
      <c r="J138" s="31">
        <v>4599.498977150537</v>
      </c>
      <c r="K138" s="31">
        <v>1617.172939516129</v>
      </c>
      <c r="L138" s="31">
        <f>SUM(H138:K138)</f>
        <v>7219.0112983870968</v>
      </c>
    </row>
    <row r="139" spans="1:12" s="40" customFormat="1">
      <c r="A139" s="39"/>
      <c r="B139" s="39" t="s">
        <v>156</v>
      </c>
      <c r="C139" s="18"/>
      <c r="D139" s="18"/>
      <c r="E139" s="18">
        <v>4282070.1399999997</v>
      </c>
      <c r="F139" s="18">
        <v>2124185.42</v>
      </c>
      <c r="G139" s="31">
        <f>SUM(C139:F139)</f>
        <v>6406255.5599999996</v>
      </c>
      <c r="H139" s="31"/>
      <c r="I139" s="31"/>
      <c r="J139" s="31">
        <v>6618.7912110215048</v>
      </c>
      <c r="K139" s="31">
        <v>3283.3511196236559</v>
      </c>
      <c r="L139" s="31">
        <f>SUM(H139:K139)</f>
        <v>9902.1423306451616</v>
      </c>
    </row>
    <row r="140" spans="1:12" s="40" customFormat="1">
      <c r="A140" s="24">
        <v>44</v>
      </c>
      <c r="B140" s="25" t="s">
        <v>82</v>
      </c>
      <c r="C140" s="26">
        <v>9201</v>
      </c>
      <c r="D140" s="26">
        <v>0</v>
      </c>
      <c r="E140" s="26">
        <v>590347</v>
      </c>
      <c r="F140" s="26">
        <v>443186</v>
      </c>
      <c r="G140" s="26">
        <f>SUM(C140:F140)</f>
        <v>1042734</v>
      </c>
      <c r="H140" s="27">
        <v>14.221975806451612</v>
      </c>
      <c r="I140" s="27" t="s">
        <v>211</v>
      </c>
      <c r="J140" s="27">
        <v>912.49872311827949</v>
      </c>
      <c r="K140" s="27">
        <v>685.03212365591389</v>
      </c>
      <c r="L140" s="27">
        <f>H140+I140+J140+K140</f>
        <v>1611.752822580645</v>
      </c>
    </row>
    <row r="141" spans="1:12" s="40" customFormat="1">
      <c r="A141" s="39"/>
      <c r="B141" s="39" t="s">
        <v>157</v>
      </c>
      <c r="C141" s="18"/>
      <c r="D141" s="18"/>
      <c r="E141" s="18">
        <v>590347</v>
      </c>
      <c r="F141" s="18">
        <v>443186</v>
      </c>
      <c r="G141" s="31">
        <f>F141+E141</f>
        <v>1033533</v>
      </c>
      <c r="H141" s="31"/>
      <c r="I141" s="31"/>
      <c r="J141" s="31">
        <v>912.49872311827949</v>
      </c>
      <c r="K141" s="31">
        <v>685.03212365591389</v>
      </c>
      <c r="L141" s="31">
        <f>H141+I141+J141+K141</f>
        <v>1597.5308467741934</v>
      </c>
    </row>
    <row r="142" spans="1:12" s="40" customFormat="1">
      <c r="A142" s="24">
        <v>45</v>
      </c>
      <c r="B142" s="25" t="s">
        <v>83</v>
      </c>
      <c r="C142" s="47">
        <v>448428</v>
      </c>
      <c r="D142" s="26"/>
      <c r="E142" s="47">
        <v>2434585</v>
      </c>
      <c r="F142" s="47">
        <v>2741008</v>
      </c>
      <c r="G142" s="26">
        <f>SUM(C142:F142)</f>
        <v>5624021</v>
      </c>
      <c r="H142" s="27">
        <v>693.13467741935483</v>
      </c>
      <c r="I142" s="27" t="s">
        <v>211</v>
      </c>
      <c r="J142" s="27">
        <v>3763.1354166666661</v>
      </c>
      <c r="K142" s="27">
        <v>4236.7731182795696</v>
      </c>
      <c r="L142" s="27">
        <f>H142+I142+J142+K142</f>
        <v>8693.0432123655919</v>
      </c>
    </row>
    <row r="143" spans="1:12" s="40" customFormat="1">
      <c r="A143" s="39"/>
      <c r="B143" s="39" t="s">
        <v>158</v>
      </c>
      <c r="C143" s="18">
        <v>448428</v>
      </c>
      <c r="D143" s="18"/>
      <c r="E143" s="18">
        <v>217652</v>
      </c>
      <c r="F143" s="18">
        <v>464875</v>
      </c>
      <c r="G143" s="31">
        <f t="shared" ref="G143:G148" si="21">SUM(C143:F143)</f>
        <v>1130955</v>
      </c>
      <c r="H143" s="31">
        <v>693.13467741935483</v>
      </c>
      <c r="I143" s="31"/>
      <c r="J143" s="31">
        <v>336.42446236559141</v>
      </c>
      <c r="K143" s="31">
        <v>718.55678763440858</v>
      </c>
      <c r="L143" s="31">
        <f t="shared" ref="L143:L148" si="22">SUM(H143:K143)</f>
        <v>1748.1159274193546</v>
      </c>
    </row>
    <row r="144" spans="1:12" s="40" customFormat="1">
      <c r="A144" s="39"/>
      <c r="B144" s="39" t="s">
        <v>159</v>
      </c>
      <c r="C144" s="18"/>
      <c r="D144" s="18"/>
      <c r="E144" s="18">
        <v>1047845</v>
      </c>
      <c r="F144" s="18">
        <v>1303898</v>
      </c>
      <c r="G144" s="31">
        <f t="shared" si="21"/>
        <v>2351743</v>
      </c>
      <c r="H144" s="31"/>
      <c r="I144" s="31"/>
      <c r="J144" s="31">
        <v>1619.6528897849462</v>
      </c>
      <c r="K144" s="31">
        <v>2015.4337365591396</v>
      </c>
      <c r="L144" s="31">
        <f t="shared" si="22"/>
        <v>3635.0866263440857</v>
      </c>
    </row>
    <row r="145" spans="1:12" s="40" customFormat="1">
      <c r="A145" s="39"/>
      <c r="B145" s="39" t="s">
        <v>160</v>
      </c>
      <c r="C145" s="18"/>
      <c r="D145" s="18"/>
      <c r="E145" s="18">
        <v>527088</v>
      </c>
      <c r="F145" s="18"/>
      <c r="G145" s="31">
        <f t="shared" si="21"/>
        <v>527088</v>
      </c>
      <c r="H145" s="31"/>
      <c r="I145" s="31"/>
      <c r="J145" s="31">
        <v>814.71935483870971</v>
      </c>
      <c r="K145" s="31"/>
      <c r="L145" s="31">
        <f t="shared" si="22"/>
        <v>814.71935483870971</v>
      </c>
    </row>
    <row r="146" spans="1:12" s="40" customFormat="1">
      <c r="A146" s="39"/>
      <c r="B146" s="39" t="s">
        <v>161</v>
      </c>
      <c r="C146" s="18"/>
      <c r="D146" s="18"/>
      <c r="E146" s="18">
        <v>351311</v>
      </c>
      <c r="F146" s="18">
        <v>830251</v>
      </c>
      <c r="G146" s="31">
        <f t="shared" si="21"/>
        <v>1181562</v>
      </c>
      <c r="H146" s="31"/>
      <c r="I146" s="31"/>
      <c r="J146" s="31">
        <v>543.02103494623657</v>
      </c>
      <c r="K146" s="31">
        <v>1283.3180779569891</v>
      </c>
      <c r="L146" s="31">
        <f t="shared" si="22"/>
        <v>1826.3391129032257</v>
      </c>
    </row>
    <row r="147" spans="1:12" s="40" customFormat="1">
      <c r="A147" s="39"/>
      <c r="B147" s="39" t="s">
        <v>162</v>
      </c>
      <c r="C147" s="18"/>
      <c r="D147" s="18"/>
      <c r="E147" s="18">
        <v>50639</v>
      </c>
      <c r="F147" s="18">
        <v>141984</v>
      </c>
      <c r="G147" s="31">
        <f t="shared" si="21"/>
        <v>192623</v>
      </c>
      <c r="H147" s="31"/>
      <c r="I147" s="31"/>
      <c r="J147" s="31">
        <v>78.272647849462359</v>
      </c>
      <c r="K147" s="31">
        <v>219.46451612903223</v>
      </c>
      <c r="L147" s="31">
        <f t="shared" si="22"/>
        <v>297.73716397849461</v>
      </c>
    </row>
    <row r="148" spans="1:12" s="40" customFormat="1">
      <c r="A148" s="39"/>
      <c r="B148" s="39" t="s">
        <v>163</v>
      </c>
      <c r="C148" s="18"/>
      <c r="D148" s="18"/>
      <c r="E148" s="18">
        <v>240050</v>
      </c>
      <c r="F148" s="18"/>
      <c r="G148" s="31">
        <f t="shared" si="21"/>
        <v>240050</v>
      </c>
      <c r="H148" s="31"/>
      <c r="I148" s="31"/>
      <c r="J148" s="31">
        <v>371.04502688172039</v>
      </c>
      <c r="K148" s="31"/>
      <c r="L148" s="31">
        <f t="shared" si="22"/>
        <v>371.04502688172039</v>
      </c>
    </row>
    <row r="149" spans="1:12" s="40" customFormat="1">
      <c r="A149" s="24">
        <v>46</v>
      </c>
      <c r="B149" s="25" t="s">
        <v>85</v>
      </c>
      <c r="C149" s="26">
        <v>811939</v>
      </c>
      <c r="D149" s="26">
        <v>126396</v>
      </c>
      <c r="E149" s="47">
        <v>3358970</v>
      </c>
      <c r="F149" s="26">
        <v>945648</v>
      </c>
      <c r="G149" s="26">
        <f>SUM(C149:F149)</f>
        <v>5242953</v>
      </c>
      <c r="H149" s="27">
        <v>1255.0132392473117</v>
      </c>
      <c r="I149" s="27">
        <v>195.37016129032256</v>
      </c>
      <c r="J149" s="27">
        <v>5191.9563172042999</v>
      </c>
      <c r="K149" s="27">
        <v>1461.6870967741934</v>
      </c>
      <c r="L149" s="27">
        <f>H149+I149+J149+K149</f>
        <v>8104.0268145161272</v>
      </c>
    </row>
    <row r="150" spans="1:12" s="40" customFormat="1">
      <c r="A150" s="39"/>
      <c r="B150" s="39" t="s">
        <v>164</v>
      </c>
      <c r="C150" s="18">
        <v>811939</v>
      </c>
      <c r="D150" s="18">
        <v>126396</v>
      </c>
      <c r="E150" s="18">
        <v>2004864</v>
      </c>
      <c r="F150" s="18">
        <v>687911</v>
      </c>
      <c r="G150" s="31">
        <f>C150+D150+E150+F150</f>
        <v>3631110</v>
      </c>
      <c r="H150" s="31">
        <v>1255.0132392473117</v>
      </c>
      <c r="I150" s="31">
        <v>195.37016129032256</v>
      </c>
      <c r="J150" s="31">
        <v>3098.9161290322577</v>
      </c>
      <c r="K150" s="31">
        <v>1063.3032930107527</v>
      </c>
      <c r="L150" s="31">
        <f>H150+I150+J150+K150</f>
        <v>5612.6028225806449</v>
      </c>
    </row>
    <row r="151" spans="1:12" s="40" customFormat="1">
      <c r="A151" s="39"/>
      <c r="B151" s="39" t="s">
        <v>165</v>
      </c>
      <c r="C151" s="18"/>
      <c r="D151" s="18"/>
      <c r="E151" s="18">
        <v>1318914</v>
      </c>
      <c r="F151" s="18">
        <v>247273</v>
      </c>
      <c r="G151" s="31">
        <f>C151+D151+E151+F151</f>
        <v>1566187</v>
      </c>
      <c r="H151" s="31"/>
      <c r="I151" s="31"/>
      <c r="J151" s="31">
        <v>2038.643951612903</v>
      </c>
      <c r="K151" s="31">
        <v>382.20961021505377</v>
      </c>
      <c r="L151" s="31">
        <f>H151+I151+J151+K151</f>
        <v>2420.8535618279566</v>
      </c>
    </row>
    <row r="152" spans="1:12" s="40" customFormat="1">
      <c r="A152" s="39"/>
      <c r="B152" s="39" t="s">
        <v>166</v>
      </c>
      <c r="C152" s="18"/>
      <c r="D152" s="18"/>
      <c r="E152" s="18">
        <v>35192</v>
      </c>
      <c r="F152" s="18">
        <v>10464</v>
      </c>
      <c r="G152" s="31">
        <f>C152+D152+E152+F152</f>
        <v>45656</v>
      </c>
      <c r="H152" s="31"/>
      <c r="I152" s="31"/>
      <c r="J152" s="31">
        <v>54.396236559139787</v>
      </c>
      <c r="K152" s="31">
        <v>16.174193548387095</v>
      </c>
      <c r="L152" s="31">
        <f>H152+I152+J152+K152</f>
        <v>70.570430107526875</v>
      </c>
    </row>
    <row r="153" spans="1:12" s="40" customFormat="1">
      <c r="A153" s="24">
        <v>47</v>
      </c>
      <c r="B153" s="25" t="s">
        <v>86</v>
      </c>
      <c r="C153" s="26">
        <v>270528</v>
      </c>
      <c r="D153" s="26">
        <v>8424</v>
      </c>
      <c r="E153" s="48">
        <v>3217480</v>
      </c>
      <c r="F153" s="46">
        <v>2986534</v>
      </c>
      <c r="G153" s="26">
        <f>SUM(C153:F153)</f>
        <v>6482966</v>
      </c>
      <c r="H153" s="27">
        <v>418.15483870967739</v>
      </c>
      <c r="I153" s="27">
        <v>13.020967741935483</v>
      </c>
      <c r="J153" s="27">
        <v>4973.2553763440865</v>
      </c>
      <c r="K153" s="27">
        <v>4616.2823924731183</v>
      </c>
      <c r="L153" s="27">
        <f>H153+I153+J153+K153</f>
        <v>10020.713575268817</v>
      </c>
    </row>
    <row r="154" spans="1:12" s="40" customFormat="1">
      <c r="A154" s="39"/>
      <c r="B154" s="39" t="s">
        <v>167</v>
      </c>
      <c r="C154" s="18">
        <v>270528</v>
      </c>
      <c r="D154" s="18">
        <v>8424</v>
      </c>
      <c r="E154" s="18">
        <v>3217480</v>
      </c>
      <c r="F154" s="18">
        <v>2986534</v>
      </c>
      <c r="G154" s="18">
        <f>G153</f>
        <v>6482966</v>
      </c>
      <c r="H154" s="31"/>
      <c r="I154" s="31">
        <v>13.020967741935483</v>
      </c>
      <c r="J154" s="31">
        <v>4973.2553763440865</v>
      </c>
      <c r="K154" s="31">
        <v>4616.2823924731183</v>
      </c>
      <c r="L154" s="31">
        <f t="shared" ref="L154:L165" si="23">H154+I154+J154+K154</f>
        <v>9602.55873655914</v>
      </c>
    </row>
    <row r="155" spans="1:12" s="40" customFormat="1">
      <c r="A155" s="24">
        <v>48</v>
      </c>
      <c r="B155" s="25" t="s">
        <v>88</v>
      </c>
      <c r="C155" s="26">
        <v>11605</v>
      </c>
      <c r="D155" s="26">
        <v>0</v>
      </c>
      <c r="E155" s="47">
        <v>1267818</v>
      </c>
      <c r="F155" s="26">
        <v>629820</v>
      </c>
      <c r="G155" s="26">
        <f t="shared" ref="G155:G166" si="24">SUM(C155:F155)</f>
        <v>1909243</v>
      </c>
      <c r="H155" s="27">
        <v>17.937836021505376</v>
      </c>
      <c r="I155" s="27" t="s">
        <v>211</v>
      </c>
      <c r="J155" s="27">
        <v>1959.6649193548385</v>
      </c>
      <c r="K155" s="27">
        <v>973.51209677419342</v>
      </c>
      <c r="L155" s="27">
        <f t="shared" si="23"/>
        <v>2951.1148521505374</v>
      </c>
    </row>
    <row r="156" spans="1:12" s="40" customFormat="1">
      <c r="A156" s="39"/>
      <c r="B156" s="39" t="s">
        <v>168</v>
      </c>
      <c r="C156" s="18">
        <v>11605</v>
      </c>
      <c r="D156" s="18"/>
      <c r="E156" s="18">
        <v>1267818</v>
      </c>
      <c r="F156" s="18">
        <v>629820</v>
      </c>
      <c r="G156" s="31">
        <f t="shared" si="24"/>
        <v>1909243</v>
      </c>
      <c r="H156" s="31">
        <v>17.937836021505376</v>
      </c>
      <c r="I156" s="31"/>
      <c r="J156" s="31">
        <v>1959.6649193548385</v>
      </c>
      <c r="K156" s="31">
        <v>973.51209677419342</v>
      </c>
      <c r="L156" s="31">
        <f t="shared" si="23"/>
        <v>2951.1148521505374</v>
      </c>
    </row>
    <row r="157" spans="1:12" s="40" customFormat="1">
      <c r="A157" s="24">
        <v>49</v>
      </c>
      <c r="B157" s="25" t="s">
        <v>90</v>
      </c>
      <c r="C157" s="26">
        <v>58598</v>
      </c>
      <c r="D157" s="26">
        <v>0</v>
      </c>
      <c r="E157" s="26">
        <v>2676176</v>
      </c>
      <c r="F157" s="26">
        <v>870874</v>
      </c>
      <c r="G157" s="26">
        <f t="shared" si="24"/>
        <v>3605648</v>
      </c>
      <c r="H157" s="27">
        <v>90.574865591397852</v>
      </c>
      <c r="I157" s="27" t="s">
        <v>211</v>
      </c>
      <c r="J157" s="27">
        <v>4136.5623655913978</v>
      </c>
      <c r="K157" s="27">
        <v>1346.1090053763439</v>
      </c>
      <c r="L157" s="27">
        <f t="shared" si="23"/>
        <v>5573.2462365591391</v>
      </c>
    </row>
    <row r="158" spans="1:12" s="40" customFormat="1">
      <c r="A158" s="39"/>
      <c r="B158" s="39" t="s">
        <v>169</v>
      </c>
      <c r="C158" s="18">
        <v>58598</v>
      </c>
      <c r="D158" s="18"/>
      <c r="E158" s="18">
        <v>173951.44</v>
      </c>
      <c r="F158" s="18">
        <v>103634.00599999999</v>
      </c>
      <c r="G158" s="31">
        <f t="shared" si="24"/>
        <v>336183.446</v>
      </c>
      <c r="H158" s="31">
        <v>90.574865591397852</v>
      </c>
      <c r="I158" s="31"/>
      <c r="J158" s="31">
        <v>268.87655376344082</v>
      </c>
      <c r="K158" s="31">
        <v>160.18697163978493</v>
      </c>
      <c r="L158" s="31">
        <f t="shared" si="23"/>
        <v>519.63839099462359</v>
      </c>
    </row>
    <row r="159" spans="1:12" s="40" customFormat="1">
      <c r="A159" s="39"/>
      <c r="B159" s="39" t="s">
        <v>170</v>
      </c>
      <c r="C159" s="18"/>
      <c r="D159" s="18"/>
      <c r="E159" s="18">
        <v>69580.576000000001</v>
      </c>
      <c r="F159" s="18"/>
      <c r="G159" s="31">
        <f t="shared" si="24"/>
        <v>69580.576000000001</v>
      </c>
      <c r="H159" s="31"/>
      <c r="I159" s="31"/>
      <c r="J159" s="31">
        <v>107.55062150537634</v>
      </c>
      <c r="K159" s="31"/>
      <c r="L159" s="31">
        <f t="shared" si="23"/>
        <v>107.55062150537634</v>
      </c>
    </row>
    <row r="160" spans="1:12" s="40" customFormat="1">
      <c r="A160" s="39"/>
      <c r="B160" s="39" t="s">
        <v>171</v>
      </c>
      <c r="C160" s="18"/>
      <c r="D160" s="18"/>
      <c r="E160" s="18">
        <v>214094.08000000002</v>
      </c>
      <c r="F160" s="18">
        <v>36576.707999999999</v>
      </c>
      <c r="G160" s="31">
        <f t="shared" si="24"/>
        <v>250670.788</v>
      </c>
      <c r="H160" s="31"/>
      <c r="I160" s="31"/>
      <c r="J160" s="31">
        <v>330.92498924731188</v>
      </c>
      <c r="K160" s="31">
        <v>56.536578225806444</v>
      </c>
      <c r="L160" s="31">
        <f t="shared" si="23"/>
        <v>387.46156747311835</v>
      </c>
    </row>
    <row r="161" spans="1:12" s="40" customFormat="1">
      <c r="A161" s="39"/>
      <c r="B161" s="39" t="s">
        <v>172</v>
      </c>
      <c r="C161" s="18"/>
      <c r="D161" s="18"/>
      <c r="E161" s="18">
        <v>899195.13600000006</v>
      </c>
      <c r="F161" s="18">
        <v>192463.15400000001</v>
      </c>
      <c r="G161" s="31">
        <f t="shared" si="24"/>
        <v>1091658.29</v>
      </c>
      <c r="H161" s="31"/>
      <c r="I161" s="31"/>
      <c r="J161" s="31">
        <v>1389.8849548387095</v>
      </c>
      <c r="K161" s="31">
        <v>297.49009018817202</v>
      </c>
      <c r="L161" s="31">
        <f t="shared" si="23"/>
        <v>1687.3750450268815</v>
      </c>
    </row>
    <row r="162" spans="1:12" s="40" customFormat="1">
      <c r="A162" s="39"/>
      <c r="B162" s="39" t="s">
        <v>173</v>
      </c>
      <c r="C162" s="18"/>
      <c r="D162" s="18"/>
      <c r="E162" s="18">
        <v>942013.95200000016</v>
      </c>
      <c r="F162" s="18">
        <v>353574.84399999998</v>
      </c>
      <c r="G162" s="31">
        <f t="shared" si="24"/>
        <v>1295588.7960000001</v>
      </c>
      <c r="H162" s="31"/>
      <c r="I162" s="31"/>
      <c r="J162" s="31">
        <v>1456.0699526881722</v>
      </c>
      <c r="K162" s="31">
        <v>546.52025618279561</v>
      </c>
      <c r="L162" s="31">
        <f t="shared" si="23"/>
        <v>2002.5902088709677</v>
      </c>
    </row>
    <row r="163" spans="1:12" s="40" customFormat="1">
      <c r="A163" s="39"/>
      <c r="B163" s="39" t="s">
        <v>174</v>
      </c>
      <c r="C163" s="18"/>
      <c r="D163" s="18"/>
      <c r="E163" s="18">
        <v>149865.856</v>
      </c>
      <c r="F163" s="18">
        <v>65315.549999999996</v>
      </c>
      <c r="G163" s="31">
        <f t="shared" si="24"/>
        <v>215181.40599999999</v>
      </c>
      <c r="H163" s="31"/>
      <c r="I163" s="31"/>
      <c r="J163" s="31">
        <v>231.64749247311826</v>
      </c>
      <c r="K163" s="31">
        <v>100.95817540322579</v>
      </c>
      <c r="L163" s="31">
        <f t="shared" si="23"/>
        <v>332.60566787634406</v>
      </c>
    </row>
    <row r="164" spans="1:12" s="40" customFormat="1">
      <c r="A164" s="39"/>
      <c r="B164" s="39" t="s">
        <v>175</v>
      </c>
      <c r="C164" s="18"/>
      <c r="D164" s="18"/>
      <c r="E164" s="18">
        <v>136484.976</v>
      </c>
      <c r="F164" s="18">
        <v>42672.826000000001</v>
      </c>
      <c r="G164" s="31">
        <f t="shared" si="24"/>
        <v>179157.802</v>
      </c>
      <c r="H164" s="31"/>
      <c r="I164" s="31"/>
      <c r="J164" s="31">
        <v>210.96468064516125</v>
      </c>
      <c r="K164" s="31">
        <v>65.959341263440862</v>
      </c>
      <c r="L164" s="31">
        <f t="shared" si="23"/>
        <v>276.92402190860213</v>
      </c>
    </row>
    <row r="165" spans="1:12" s="40" customFormat="1">
      <c r="A165" s="39"/>
      <c r="B165" s="39" t="s">
        <v>176</v>
      </c>
      <c r="C165" s="18"/>
      <c r="D165" s="18"/>
      <c r="E165" s="18">
        <v>90989.984000000011</v>
      </c>
      <c r="F165" s="18">
        <v>76636.911999999997</v>
      </c>
      <c r="G165" s="31">
        <f t="shared" si="24"/>
        <v>167626.89600000001</v>
      </c>
      <c r="H165" s="31"/>
      <c r="I165" s="31"/>
      <c r="J165" s="31">
        <v>140.64312043010753</v>
      </c>
      <c r="K165" s="31">
        <v>118.45759247311827</v>
      </c>
      <c r="L165" s="31">
        <f t="shared" si="23"/>
        <v>259.10071290322583</v>
      </c>
    </row>
    <row r="166" spans="1:12" s="40" customFormat="1">
      <c r="A166" s="24">
        <v>50</v>
      </c>
      <c r="B166" s="25" t="s">
        <v>92</v>
      </c>
      <c r="C166" s="26">
        <v>254119</v>
      </c>
      <c r="D166" s="26">
        <v>0</v>
      </c>
      <c r="E166" s="47">
        <v>1089325</v>
      </c>
      <c r="F166" s="26">
        <v>415737</v>
      </c>
      <c r="G166" s="26">
        <f t="shared" si="24"/>
        <v>1759181</v>
      </c>
      <c r="H166" s="27">
        <v>392.79146505376343</v>
      </c>
      <c r="I166" s="27" t="s">
        <v>211</v>
      </c>
      <c r="J166" s="27">
        <v>1683.7684811827955</v>
      </c>
      <c r="K166" s="27">
        <v>642.60423387096762</v>
      </c>
      <c r="L166" s="27">
        <f>H166+I166+J166+K166</f>
        <v>2719.1641801075266</v>
      </c>
    </row>
    <row r="167" spans="1:12" s="40" customFormat="1">
      <c r="A167" s="39"/>
      <c r="B167" s="39" t="s">
        <v>177</v>
      </c>
      <c r="C167" s="18">
        <v>254119</v>
      </c>
      <c r="D167" s="18">
        <v>0</v>
      </c>
      <c r="E167" s="18">
        <v>1089325</v>
      </c>
      <c r="F167" s="18">
        <v>415737</v>
      </c>
      <c r="G167" s="31">
        <f>G166*100%</f>
        <v>1759181</v>
      </c>
      <c r="H167" s="31">
        <v>392.79146505376343</v>
      </c>
      <c r="I167" s="31"/>
      <c r="J167" s="31">
        <v>1683.7684811827955</v>
      </c>
      <c r="K167" s="31">
        <v>642.60423387096762</v>
      </c>
      <c r="L167" s="31">
        <f>SUM(H167:K167)</f>
        <v>2719.1641801075266</v>
      </c>
    </row>
    <row r="168" spans="1:12" s="40" customFormat="1">
      <c r="A168" s="24">
        <v>51</v>
      </c>
      <c r="B168" s="25" t="s">
        <v>94</v>
      </c>
      <c r="C168" s="26">
        <v>9289</v>
      </c>
      <c r="D168" s="26">
        <v>19094</v>
      </c>
      <c r="E168" s="47">
        <v>1776993</v>
      </c>
      <c r="F168" s="26">
        <v>940334</v>
      </c>
      <c r="G168" s="26">
        <f>SUM(C168:F168)</f>
        <v>2745710</v>
      </c>
      <c r="H168" s="27">
        <v>14.357997311827955</v>
      </c>
      <c r="I168" s="27">
        <v>29.513575268817203</v>
      </c>
      <c r="J168" s="27">
        <v>2746.6961693548387</v>
      </c>
      <c r="K168" s="27">
        <v>1453.4732526881721</v>
      </c>
      <c r="L168" s="27">
        <f t="shared" ref="L168:L206" si="25">SUM(H168:K168)</f>
        <v>4244.0409946236559</v>
      </c>
    </row>
    <row r="169" spans="1:12" s="40" customFormat="1">
      <c r="A169" s="39"/>
      <c r="B169" s="39" t="s">
        <v>178</v>
      </c>
      <c r="C169" s="18"/>
      <c r="D169" s="18">
        <v>19094</v>
      </c>
      <c r="E169" s="18">
        <v>1776993</v>
      </c>
      <c r="F169" s="18">
        <v>940334</v>
      </c>
      <c r="G169" s="31">
        <f>G168*100%</f>
        <v>2745710</v>
      </c>
      <c r="H169" s="31"/>
      <c r="I169" s="31">
        <v>29.513575268817203</v>
      </c>
      <c r="J169" s="31">
        <v>2746.6961693548387</v>
      </c>
      <c r="K169" s="31">
        <v>1453.4732526881721</v>
      </c>
      <c r="L169" s="31">
        <f t="shared" si="25"/>
        <v>4229.6829973118274</v>
      </c>
    </row>
    <row r="170" spans="1:12" s="40" customFormat="1">
      <c r="A170" s="24">
        <v>52</v>
      </c>
      <c r="B170" s="25" t="s">
        <v>96</v>
      </c>
      <c r="C170" s="26">
        <v>0</v>
      </c>
      <c r="D170" s="26">
        <v>0</v>
      </c>
      <c r="E170" s="47">
        <v>116226</v>
      </c>
      <c r="F170" s="26">
        <v>209349</v>
      </c>
      <c r="G170" s="26">
        <f>SUM(C170:F170)</f>
        <v>325575</v>
      </c>
      <c r="H170" s="27" t="s">
        <v>211</v>
      </c>
      <c r="I170" s="27" t="s">
        <v>211</v>
      </c>
      <c r="J170" s="27">
        <v>179.65040322580643</v>
      </c>
      <c r="K170" s="27">
        <v>323.59052419354833</v>
      </c>
      <c r="L170" s="27">
        <f t="shared" si="25"/>
        <v>503.24092741935476</v>
      </c>
    </row>
    <row r="171" spans="1:12" s="40" customFormat="1">
      <c r="A171" s="39"/>
      <c r="B171" s="39" t="s">
        <v>179</v>
      </c>
      <c r="C171" s="18"/>
      <c r="D171" s="18"/>
      <c r="E171" s="18">
        <v>116226</v>
      </c>
      <c r="F171" s="18">
        <v>209349</v>
      </c>
      <c r="G171" s="31">
        <f>G170</f>
        <v>325575</v>
      </c>
      <c r="H171" s="31"/>
      <c r="I171" s="31"/>
      <c r="J171" s="31">
        <v>179.65040322580643</v>
      </c>
      <c r="K171" s="31">
        <v>323.59052419354833</v>
      </c>
      <c r="L171" s="31">
        <f t="shared" si="25"/>
        <v>503.24092741935476</v>
      </c>
    </row>
    <row r="172" spans="1:12" s="40" customFormat="1">
      <c r="A172" s="24">
        <v>53</v>
      </c>
      <c r="B172" s="25" t="s">
        <v>98</v>
      </c>
      <c r="C172" s="26">
        <v>1270</v>
      </c>
      <c r="D172" s="26">
        <v>0</v>
      </c>
      <c r="E172" s="47">
        <v>4585386</v>
      </c>
      <c r="F172" s="26">
        <v>803214</v>
      </c>
      <c r="G172" s="26">
        <f>SUM(C172:F172)</f>
        <v>5389870</v>
      </c>
      <c r="H172" s="27">
        <v>1.963037634408602</v>
      </c>
      <c r="I172" s="27" t="s">
        <v>211</v>
      </c>
      <c r="J172" s="27">
        <v>7087.626209677419</v>
      </c>
      <c r="K172" s="27">
        <v>1241.5270161290321</v>
      </c>
      <c r="L172" s="27">
        <f t="shared" si="25"/>
        <v>8331.1162634408593</v>
      </c>
    </row>
    <row r="173" spans="1:12" s="40" customFormat="1">
      <c r="A173" s="39"/>
      <c r="B173" s="39" t="s">
        <v>180</v>
      </c>
      <c r="C173" s="18">
        <v>1270</v>
      </c>
      <c r="D173" s="18">
        <v>0</v>
      </c>
      <c r="E173" s="18">
        <v>4585386</v>
      </c>
      <c r="F173" s="18">
        <v>803214</v>
      </c>
      <c r="G173" s="31">
        <f>G172*100%</f>
        <v>5389870</v>
      </c>
      <c r="H173" s="31">
        <v>1.963037634408602</v>
      </c>
      <c r="I173" s="31"/>
      <c r="J173" s="31">
        <v>7087.626209677419</v>
      </c>
      <c r="K173" s="31">
        <v>1241.5270161290321</v>
      </c>
      <c r="L173" s="31">
        <f t="shared" si="25"/>
        <v>8331.1162634408593</v>
      </c>
    </row>
    <row r="174" spans="1:12" s="40" customFormat="1">
      <c r="A174" s="24">
        <v>54</v>
      </c>
      <c r="B174" s="25" t="s">
        <v>99</v>
      </c>
      <c r="C174" s="26">
        <v>634211</v>
      </c>
      <c r="D174" s="26">
        <v>0</v>
      </c>
      <c r="E174" s="26">
        <v>1857774</v>
      </c>
      <c r="F174" s="26">
        <v>2061612</v>
      </c>
      <c r="G174" s="26">
        <f t="shared" ref="G174:G202" si="26">SUM(C174:F174)</f>
        <v>4553597</v>
      </c>
      <c r="H174" s="27">
        <v>980.29926075268804</v>
      </c>
      <c r="I174" s="27" t="s">
        <v>211</v>
      </c>
      <c r="J174" s="27">
        <v>2871.5592741935484</v>
      </c>
      <c r="K174" s="27">
        <v>3186.6314516129032</v>
      </c>
      <c r="L174" s="27">
        <f t="shared" si="25"/>
        <v>7038.4899865591397</v>
      </c>
    </row>
    <row r="175" spans="1:12" s="40" customFormat="1">
      <c r="A175" s="39"/>
      <c r="B175" s="39" t="s">
        <v>181</v>
      </c>
      <c r="C175" s="18">
        <v>634211</v>
      </c>
      <c r="D175" s="18"/>
      <c r="E175" s="18">
        <v>1561831</v>
      </c>
      <c r="F175" s="18">
        <v>1825706</v>
      </c>
      <c r="G175" s="31">
        <f>SUM(C175:F175)</f>
        <v>4021748</v>
      </c>
      <c r="H175" s="31">
        <v>980.29926075268804</v>
      </c>
      <c r="I175" s="31"/>
      <c r="J175" s="31">
        <v>2414.1204973118279</v>
      </c>
      <c r="K175" s="31">
        <v>2821.9918010752685</v>
      </c>
      <c r="L175" s="31">
        <f t="shared" si="25"/>
        <v>6216.411559139784</v>
      </c>
    </row>
    <row r="176" spans="1:12" s="40" customFormat="1">
      <c r="A176" s="39"/>
      <c r="B176" s="39" t="s">
        <v>182</v>
      </c>
      <c r="C176" s="18"/>
      <c r="D176" s="18"/>
      <c r="E176" s="18">
        <v>295943</v>
      </c>
      <c r="F176" s="18">
        <v>186176</v>
      </c>
      <c r="G176" s="31">
        <f t="shared" si="26"/>
        <v>482119</v>
      </c>
      <c r="H176" s="31"/>
      <c r="I176" s="31"/>
      <c r="J176" s="31">
        <v>457.43877688172034</v>
      </c>
      <c r="K176" s="31">
        <v>287.77204301075267</v>
      </c>
      <c r="L176" s="31">
        <f t="shared" si="25"/>
        <v>745.21081989247295</v>
      </c>
    </row>
    <row r="177" spans="1:12" s="40" customFormat="1">
      <c r="A177" s="39"/>
      <c r="B177" s="39" t="s">
        <v>183</v>
      </c>
      <c r="C177" s="18"/>
      <c r="D177" s="18"/>
      <c r="E177" s="18"/>
      <c r="F177" s="18">
        <v>49730</v>
      </c>
      <c r="G177" s="31">
        <f t="shared" si="26"/>
        <v>49730</v>
      </c>
      <c r="H177" s="31"/>
      <c r="I177" s="31"/>
      <c r="J177" s="31"/>
      <c r="K177" s="31">
        <v>76.867607526881713</v>
      </c>
      <c r="L177" s="31">
        <f t="shared" si="25"/>
        <v>76.867607526881713</v>
      </c>
    </row>
    <row r="178" spans="1:12" s="40" customFormat="1">
      <c r="A178" s="24">
        <v>55</v>
      </c>
      <c r="B178" s="25" t="s">
        <v>101</v>
      </c>
      <c r="C178" s="26">
        <v>608825</v>
      </c>
      <c r="D178" s="26"/>
      <c r="E178" s="26">
        <v>1489298</v>
      </c>
      <c r="F178" s="26">
        <v>1201722</v>
      </c>
      <c r="G178" s="26">
        <f t="shared" si="26"/>
        <v>3299845</v>
      </c>
      <c r="H178" s="27">
        <v>941.0601478494624</v>
      </c>
      <c r="I178" s="27" t="s">
        <v>211</v>
      </c>
      <c r="J178" s="27">
        <v>2302.006317204301</v>
      </c>
      <c r="K178" s="27">
        <v>1857.5004032258064</v>
      </c>
      <c r="L178" s="27">
        <f t="shared" si="25"/>
        <v>5100.5668682795695</v>
      </c>
    </row>
    <row r="179" spans="1:12" s="40" customFormat="1">
      <c r="A179" s="39"/>
      <c r="B179" s="39" t="s">
        <v>184</v>
      </c>
      <c r="C179" s="18">
        <v>608825</v>
      </c>
      <c r="D179" s="18"/>
      <c r="E179" s="18">
        <v>1489298</v>
      </c>
      <c r="F179" s="18">
        <v>1201722</v>
      </c>
      <c r="G179" s="31">
        <f t="shared" si="26"/>
        <v>3299845</v>
      </c>
      <c r="H179" s="31">
        <v>941.0601478494624</v>
      </c>
      <c r="I179" s="31"/>
      <c r="J179" s="31">
        <v>2302.006317204301</v>
      </c>
      <c r="K179" s="31">
        <v>1857.5004032258064</v>
      </c>
      <c r="L179" s="31">
        <f t="shared" si="25"/>
        <v>5100.5668682795695</v>
      </c>
    </row>
    <row r="180" spans="1:12" s="40" customFormat="1">
      <c r="A180" s="24">
        <v>56</v>
      </c>
      <c r="B180" s="25" t="s">
        <v>102</v>
      </c>
      <c r="C180" s="26">
        <v>124194</v>
      </c>
      <c r="D180" s="26">
        <v>0</v>
      </c>
      <c r="E180" s="26">
        <v>1550634</v>
      </c>
      <c r="F180" s="26">
        <v>829503</v>
      </c>
      <c r="G180" s="26">
        <f t="shared" si="26"/>
        <v>2504331</v>
      </c>
      <c r="H180" s="27">
        <v>191.96653225806452</v>
      </c>
      <c r="I180" s="27" t="s">
        <v>211</v>
      </c>
      <c r="J180" s="27">
        <v>2396.8133064516128</v>
      </c>
      <c r="K180" s="27">
        <v>1282.1618951612902</v>
      </c>
      <c r="L180" s="27">
        <f t="shared" si="25"/>
        <v>3870.9417338709673</v>
      </c>
    </row>
    <row r="181" spans="1:12" s="40" customFormat="1">
      <c r="A181" s="39"/>
      <c r="B181" s="39" t="s">
        <v>185</v>
      </c>
      <c r="C181" s="18"/>
      <c r="D181" s="18"/>
      <c r="E181" s="18">
        <v>268910</v>
      </c>
      <c r="F181" s="18">
        <v>177575</v>
      </c>
      <c r="G181" s="31">
        <f t="shared" si="26"/>
        <v>446485</v>
      </c>
      <c r="H181" s="31"/>
      <c r="I181" s="31"/>
      <c r="J181" s="31">
        <v>415.65389784946234</v>
      </c>
      <c r="K181" s="31">
        <v>274.47748655913978</v>
      </c>
      <c r="L181" s="31">
        <f t="shared" si="25"/>
        <v>690.13138440860212</v>
      </c>
    </row>
    <row r="182" spans="1:12" s="40" customFormat="1">
      <c r="A182" s="39"/>
      <c r="B182" s="39" t="s">
        <v>186</v>
      </c>
      <c r="C182" s="18"/>
      <c r="D182" s="18"/>
      <c r="E182" s="18">
        <v>110022</v>
      </c>
      <c r="F182" s="18">
        <v>127964</v>
      </c>
      <c r="G182" s="31">
        <f t="shared" si="26"/>
        <v>237986</v>
      </c>
      <c r="H182" s="31"/>
      <c r="I182" s="31"/>
      <c r="J182" s="31">
        <v>170.06088709677417</v>
      </c>
      <c r="K182" s="31">
        <v>197.79381720430106</v>
      </c>
      <c r="L182" s="31">
        <f t="shared" si="25"/>
        <v>367.85470430107523</v>
      </c>
    </row>
    <row r="183" spans="1:12" s="40" customFormat="1">
      <c r="A183" s="39"/>
      <c r="B183" s="39" t="s">
        <v>187</v>
      </c>
      <c r="C183" s="18"/>
      <c r="D183" s="18"/>
      <c r="E183" s="18">
        <v>31926</v>
      </c>
      <c r="F183" s="18">
        <v>1444</v>
      </c>
      <c r="G183" s="31">
        <f t="shared" si="26"/>
        <v>33370</v>
      </c>
      <c r="H183" s="31"/>
      <c r="I183" s="31"/>
      <c r="J183" s="31">
        <v>49.347983870967738</v>
      </c>
      <c r="K183" s="31">
        <v>2.2319892473118279</v>
      </c>
      <c r="L183" s="31">
        <f t="shared" si="25"/>
        <v>51.579973118279568</v>
      </c>
    </row>
    <row r="184" spans="1:12" s="40" customFormat="1">
      <c r="A184" s="39"/>
      <c r="B184" s="39" t="s">
        <v>188</v>
      </c>
      <c r="C184" s="18"/>
      <c r="D184" s="18"/>
      <c r="E184" s="18"/>
      <c r="F184" s="18">
        <v>6090</v>
      </c>
      <c r="G184" s="31">
        <f t="shared" si="26"/>
        <v>6090</v>
      </c>
      <c r="H184" s="31"/>
      <c r="I184" s="31"/>
      <c r="J184" s="31"/>
      <c r="K184" s="31">
        <v>9.4133064516129021</v>
      </c>
      <c r="L184" s="31">
        <f t="shared" si="25"/>
        <v>9.4133064516129021</v>
      </c>
    </row>
    <row r="185" spans="1:12" s="40" customFormat="1">
      <c r="A185" s="39"/>
      <c r="B185" s="39" t="s">
        <v>189</v>
      </c>
      <c r="C185" s="18"/>
      <c r="D185" s="18"/>
      <c r="E185" s="18">
        <v>317951</v>
      </c>
      <c r="F185" s="18"/>
      <c r="G185" s="31">
        <f t="shared" si="26"/>
        <v>317951</v>
      </c>
      <c r="H185" s="31"/>
      <c r="I185" s="31"/>
      <c r="J185" s="31">
        <v>491.45651881720431</v>
      </c>
      <c r="K185" s="31"/>
      <c r="L185" s="31">
        <f t="shared" si="25"/>
        <v>491.45651881720431</v>
      </c>
    </row>
    <row r="186" spans="1:12" s="40" customFormat="1">
      <c r="A186" s="39"/>
      <c r="B186" s="39" t="s">
        <v>190</v>
      </c>
      <c r="C186" s="18">
        <v>124194</v>
      </c>
      <c r="D186" s="18"/>
      <c r="E186" s="18">
        <v>80409</v>
      </c>
      <c r="F186" s="18">
        <v>11470</v>
      </c>
      <c r="G186" s="31">
        <f t="shared" si="26"/>
        <v>216073</v>
      </c>
      <c r="H186" s="31">
        <v>191.96653225806452</v>
      </c>
      <c r="I186" s="31"/>
      <c r="J186" s="31">
        <v>124.28810483870967</v>
      </c>
      <c r="K186" s="31">
        <v>17.729166666666664</v>
      </c>
      <c r="L186" s="31">
        <f t="shared" si="25"/>
        <v>333.9838037634409</v>
      </c>
    </row>
    <row r="187" spans="1:12" s="40" customFormat="1">
      <c r="A187" s="39"/>
      <c r="B187" s="39" t="s">
        <v>191</v>
      </c>
      <c r="C187" s="18"/>
      <c r="D187" s="18"/>
      <c r="E187" s="18">
        <v>567021</v>
      </c>
      <c r="F187" s="18">
        <v>493919</v>
      </c>
      <c r="G187" s="31">
        <f t="shared" si="26"/>
        <v>1060940</v>
      </c>
      <c r="H187" s="31"/>
      <c r="I187" s="31"/>
      <c r="J187" s="31">
        <v>876.44374999999991</v>
      </c>
      <c r="K187" s="31">
        <v>763.45006720430104</v>
      </c>
      <c r="L187" s="31">
        <f t="shared" si="25"/>
        <v>1639.8938172043008</v>
      </c>
    </row>
    <row r="188" spans="1:12" s="40" customFormat="1">
      <c r="A188" s="39"/>
      <c r="B188" s="39" t="s">
        <v>192</v>
      </c>
      <c r="C188" s="18"/>
      <c r="D188" s="18"/>
      <c r="E188" s="18">
        <v>174395</v>
      </c>
      <c r="F188" s="18">
        <v>11041</v>
      </c>
      <c r="G188" s="31">
        <f t="shared" si="26"/>
        <v>185436</v>
      </c>
      <c r="H188" s="31"/>
      <c r="I188" s="31"/>
      <c r="J188" s="31">
        <v>269.5621639784946</v>
      </c>
      <c r="K188" s="31"/>
      <c r="L188" s="31">
        <f t="shared" si="25"/>
        <v>269.5621639784946</v>
      </c>
    </row>
    <row r="189" spans="1:12" s="40" customFormat="1">
      <c r="A189" s="19">
        <v>57</v>
      </c>
      <c r="B189" s="49" t="s">
        <v>104</v>
      </c>
      <c r="C189" s="21">
        <v>0</v>
      </c>
      <c r="D189" s="21">
        <v>55069</v>
      </c>
      <c r="E189" s="21">
        <v>3428775</v>
      </c>
      <c r="F189" s="21">
        <v>701506</v>
      </c>
      <c r="G189" s="21">
        <f t="shared" si="26"/>
        <v>4185350</v>
      </c>
      <c r="H189" s="22" t="s">
        <v>211</v>
      </c>
      <c r="I189" s="22">
        <v>85.120094086021496</v>
      </c>
      <c r="J189" s="22">
        <v>5299.853830645161</v>
      </c>
      <c r="K189" s="22">
        <v>1084.317069892473</v>
      </c>
      <c r="L189" s="22">
        <f t="shared" si="25"/>
        <v>6469.2909946236559</v>
      </c>
    </row>
    <row r="190" spans="1:12" s="40" customFormat="1">
      <c r="A190" s="39"/>
      <c r="B190" s="39" t="s">
        <v>193</v>
      </c>
      <c r="C190" s="18"/>
      <c r="D190" s="18"/>
      <c r="E190" s="18">
        <v>1025087</v>
      </c>
      <c r="F190" s="18">
        <v>315111</v>
      </c>
      <c r="G190" s="31">
        <f t="shared" si="26"/>
        <v>1340198</v>
      </c>
      <c r="H190" s="31"/>
      <c r="I190" s="31"/>
      <c r="J190" s="31">
        <v>1584.475873655914</v>
      </c>
      <c r="K190" s="31">
        <v>487.06673387096771</v>
      </c>
      <c r="L190" s="31">
        <f t="shared" si="25"/>
        <v>2071.5426075268815</v>
      </c>
    </row>
    <row r="191" spans="1:12" s="40" customFormat="1">
      <c r="A191" s="39"/>
      <c r="B191" s="39" t="s">
        <v>194</v>
      </c>
      <c r="C191" s="18"/>
      <c r="D191" s="18"/>
      <c r="E191" s="18">
        <v>810830</v>
      </c>
      <c r="F191" s="18">
        <v>44438</v>
      </c>
      <c r="G191" s="31">
        <f t="shared" si="26"/>
        <v>855268</v>
      </c>
      <c r="H191" s="31"/>
      <c r="I191" s="31"/>
      <c r="J191" s="31">
        <v>1253.2990591397847</v>
      </c>
      <c r="K191" s="31">
        <v>68.687768817204301</v>
      </c>
      <c r="L191" s="31">
        <f t="shared" si="25"/>
        <v>1321.9868279569891</v>
      </c>
    </row>
    <row r="192" spans="1:12" s="40" customFormat="1">
      <c r="A192" s="39"/>
      <c r="B192" s="39" t="s">
        <v>195</v>
      </c>
      <c r="C192" s="18"/>
      <c r="D192" s="18">
        <v>55069</v>
      </c>
      <c r="E192" s="18">
        <v>475420</v>
      </c>
      <c r="F192" s="18">
        <v>142795</v>
      </c>
      <c r="G192" s="31">
        <f t="shared" si="26"/>
        <v>673284</v>
      </c>
      <c r="H192" s="31"/>
      <c r="I192" s="31">
        <v>85.120094086021496</v>
      </c>
      <c r="J192" s="31">
        <v>734.85618279569883</v>
      </c>
      <c r="K192" s="31">
        <v>220.71807795698925</v>
      </c>
      <c r="L192" s="31">
        <f t="shared" si="25"/>
        <v>1040.6943548387096</v>
      </c>
    </row>
    <row r="193" spans="1:12" s="40" customFormat="1">
      <c r="A193" s="39"/>
      <c r="B193" s="39" t="s">
        <v>196</v>
      </c>
      <c r="C193" s="18"/>
      <c r="D193" s="18"/>
      <c r="E193" s="18">
        <v>263186</v>
      </c>
      <c r="F193" s="18">
        <v>27134</v>
      </c>
      <c r="G193" s="31">
        <f t="shared" si="26"/>
        <v>290320</v>
      </c>
      <c r="H193" s="31"/>
      <c r="I193" s="31"/>
      <c r="J193" s="31">
        <v>406.80631720430102</v>
      </c>
      <c r="K193" s="31">
        <v>41.940994623655911</v>
      </c>
      <c r="L193" s="31">
        <f t="shared" si="25"/>
        <v>448.74731182795693</v>
      </c>
    </row>
    <row r="194" spans="1:12" s="40" customFormat="1">
      <c r="A194" s="39"/>
      <c r="B194" s="39" t="s">
        <v>197</v>
      </c>
      <c r="C194" s="18"/>
      <c r="D194" s="18"/>
      <c r="E194" s="18"/>
      <c r="F194" s="18">
        <v>10851</v>
      </c>
      <c r="G194" s="31">
        <f t="shared" si="26"/>
        <v>10851</v>
      </c>
      <c r="H194" s="31"/>
      <c r="I194" s="31"/>
      <c r="J194" s="31"/>
      <c r="K194" s="31">
        <v>16.772379032258062</v>
      </c>
      <c r="L194" s="31">
        <f t="shared" si="25"/>
        <v>16.772379032258062</v>
      </c>
    </row>
    <row r="195" spans="1:12" s="40" customFormat="1" ht="30">
      <c r="A195" s="39"/>
      <c r="B195" s="43" t="s">
        <v>198</v>
      </c>
      <c r="C195" s="18"/>
      <c r="D195" s="18"/>
      <c r="E195" s="18">
        <v>157429</v>
      </c>
      <c r="F195" s="18"/>
      <c r="G195" s="31">
        <f t="shared" si="26"/>
        <v>157429</v>
      </c>
      <c r="H195" s="31"/>
      <c r="I195" s="31"/>
      <c r="J195" s="31">
        <v>243.33783602150535</v>
      </c>
      <c r="K195" s="31"/>
      <c r="L195" s="31">
        <f t="shared" si="25"/>
        <v>243.33783602150535</v>
      </c>
    </row>
    <row r="196" spans="1:12" s="40" customFormat="1">
      <c r="A196" s="39"/>
      <c r="B196" s="39" t="s">
        <v>199</v>
      </c>
      <c r="C196" s="18"/>
      <c r="D196" s="18"/>
      <c r="E196" s="18">
        <v>648261</v>
      </c>
      <c r="F196" s="18">
        <v>150286</v>
      </c>
      <c r="G196" s="31">
        <f t="shared" si="26"/>
        <v>798547</v>
      </c>
      <c r="H196" s="31"/>
      <c r="I196" s="31"/>
      <c r="J196" s="31">
        <v>1002.0163306451612</v>
      </c>
      <c r="K196" s="31">
        <v>232.29690860215052</v>
      </c>
      <c r="L196" s="31">
        <f t="shared" si="25"/>
        <v>1234.3132392473117</v>
      </c>
    </row>
    <row r="197" spans="1:12" s="40" customFormat="1">
      <c r="A197" s="39"/>
      <c r="B197" s="39" t="s">
        <v>200</v>
      </c>
      <c r="C197" s="18"/>
      <c r="D197" s="18"/>
      <c r="E197" s="18">
        <v>17394</v>
      </c>
      <c r="F197" s="18"/>
      <c r="G197" s="31">
        <f t="shared" si="26"/>
        <v>17394</v>
      </c>
      <c r="H197" s="31"/>
      <c r="I197" s="31"/>
      <c r="J197" s="31">
        <v>26.885887096774191</v>
      </c>
      <c r="K197" s="31"/>
      <c r="L197" s="31">
        <f t="shared" si="25"/>
        <v>26.885887096774191</v>
      </c>
    </row>
    <row r="198" spans="1:12">
      <c r="A198" s="39"/>
      <c r="B198" s="39" t="s">
        <v>201</v>
      </c>
      <c r="C198" s="18"/>
      <c r="D198" s="18"/>
      <c r="E198" s="18">
        <v>31168</v>
      </c>
      <c r="F198" s="18">
        <v>10891</v>
      </c>
      <c r="G198" s="31">
        <f t="shared" si="26"/>
        <v>42059</v>
      </c>
      <c r="H198" s="31"/>
      <c r="I198" s="31"/>
      <c r="J198" s="31">
        <v>48.176344086021501</v>
      </c>
      <c r="K198" s="31">
        <v>16.83420698924731</v>
      </c>
      <c r="L198" s="31">
        <f t="shared" si="25"/>
        <v>65.010551075268808</v>
      </c>
    </row>
    <row r="199" spans="1:12">
      <c r="A199" s="50">
        <v>58</v>
      </c>
      <c r="B199" s="51" t="s">
        <v>105</v>
      </c>
      <c r="C199" s="52">
        <v>102701</v>
      </c>
      <c r="D199" s="52">
        <v>0</v>
      </c>
      <c r="E199" s="52">
        <v>2734130</v>
      </c>
      <c r="F199" s="52">
        <v>1809728</v>
      </c>
      <c r="G199" s="52">
        <f t="shared" si="26"/>
        <v>4646559</v>
      </c>
      <c r="H199" s="53">
        <v>158.74482526881718</v>
      </c>
      <c r="I199" s="53" t="s">
        <v>211</v>
      </c>
      <c r="J199" s="53">
        <v>4226.1418010752686</v>
      </c>
      <c r="K199" s="53">
        <v>2797.2946236559137</v>
      </c>
      <c r="L199" s="53">
        <f t="shared" si="25"/>
        <v>7182.1812499999996</v>
      </c>
    </row>
    <row r="200" spans="1:12">
      <c r="A200" s="54"/>
      <c r="B200" s="55" t="s">
        <v>202</v>
      </c>
      <c r="C200" s="56"/>
      <c r="D200" s="56">
        <v>0</v>
      </c>
      <c r="E200" s="56">
        <v>1889095</v>
      </c>
      <c r="F200" s="56">
        <v>1205382</v>
      </c>
      <c r="G200" s="56">
        <f t="shared" si="26"/>
        <v>3094477</v>
      </c>
      <c r="H200" s="57"/>
      <c r="I200" s="57" t="s">
        <v>211</v>
      </c>
      <c r="J200" s="57">
        <v>2919.9721102150534</v>
      </c>
      <c r="K200" s="57">
        <v>1863.1576612903225</v>
      </c>
      <c r="L200" s="57">
        <f t="shared" si="25"/>
        <v>4783.1297715053761</v>
      </c>
    </row>
    <row r="201" spans="1:12">
      <c r="A201" s="54"/>
      <c r="B201" s="55" t="s">
        <v>203</v>
      </c>
      <c r="C201" s="56">
        <v>102701</v>
      </c>
      <c r="D201" s="56"/>
      <c r="E201" s="56">
        <v>845035</v>
      </c>
      <c r="F201" s="56">
        <v>604346</v>
      </c>
      <c r="G201" s="56">
        <f t="shared" si="26"/>
        <v>1552082</v>
      </c>
      <c r="H201" s="57">
        <v>158.74482526881718</v>
      </c>
      <c r="I201" s="57"/>
      <c r="J201" s="57">
        <v>1306.169690860215</v>
      </c>
      <c r="K201" s="57">
        <v>934.13696236559133</v>
      </c>
      <c r="L201" s="57">
        <f t="shared" si="25"/>
        <v>2399.0514784946236</v>
      </c>
    </row>
    <row r="202" spans="1:12">
      <c r="A202" s="58">
        <v>59</v>
      </c>
      <c r="B202" s="59" t="s">
        <v>107</v>
      </c>
      <c r="C202" s="60">
        <v>344522</v>
      </c>
      <c r="D202" s="60">
        <v>0</v>
      </c>
      <c r="E202" s="60">
        <v>636207</v>
      </c>
      <c r="F202" s="60">
        <v>631138</v>
      </c>
      <c r="G202" s="60">
        <f t="shared" si="26"/>
        <v>1611867</v>
      </c>
      <c r="H202" s="61">
        <v>532.52728494623648</v>
      </c>
      <c r="I202" s="61" t="s">
        <v>211</v>
      </c>
      <c r="J202" s="61">
        <v>983.38447580645152</v>
      </c>
      <c r="K202" s="61">
        <v>975.54932795698915</v>
      </c>
      <c r="L202" s="61">
        <f t="shared" si="25"/>
        <v>2491.4610887096769</v>
      </c>
    </row>
    <row r="203" spans="1:12">
      <c r="A203" s="62"/>
      <c r="B203" s="63" t="s">
        <v>204</v>
      </c>
      <c r="C203" s="64">
        <v>344522</v>
      </c>
      <c r="D203" s="64"/>
      <c r="E203" s="64">
        <v>69982.77</v>
      </c>
      <c r="F203" s="64">
        <v>75736.56</v>
      </c>
      <c r="G203" s="64">
        <f>SUM(C203:F203)</f>
        <v>490241.33</v>
      </c>
      <c r="H203" s="10">
        <v>532.52728494623648</v>
      </c>
      <c r="I203" s="10"/>
      <c r="J203" s="10">
        <v>108.17229233870967</v>
      </c>
      <c r="K203" s="10">
        <v>117.0659193548387</v>
      </c>
      <c r="L203" s="10">
        <f t="shared" si="25"/>
        <v>757.76549663978483</v>
      </c>
    </row>
    <row r="204" spans="1:12">
      <c r="A204" s="65"/>
      <c r="B204" s="63" t="s">
        <v>205</v>
      </c>
      <c r="C204" s="66"/>
      <c r="D204" s="66"/>
      <c r="E204" s="66">
        <v>566224.23</v>
      </c>
      <c r="F204" s="66">
        <v>555401.44000000006</v>
      </c>
      <c r="G204" s="64">
        <f>SUM(C204:F204)</f>
        <v>1121625.67</v>
      </c>
      <c r="H204" s="67"/>
      <c r="I204" s="67"/>
      <c r="J204" s="67">
        <v>875.21218346774174</v>
      </c>
      <c r="K204" s="67">
        <v>858.48340860215058</v>
      </c>
      <c r="L204" s="10">
        <f t="shared" si="25"/>
        <v>1733.6955920698924</v>
      </c>
    </row>
    <row r="205" spans="1:12">
      <c r="A205" s="68">
        <v>60</v>
      </c>
      <c r="B205" s="69" t="s">
        <v>108</v>
      </c>
      <c r="C205" s="70">
        <v>1194892</v>
      </c>
      <c r="D205" s="70">
        <v>0</v>
      </c>
      <c r="E205" s="70">
        <v>2358989</v>
      </c>
      <c r="F205" s="70">
        <v>1630965</v>
      </c>
      <c r="G205" s="70">
        <f>SUM(C205:F205)</f>
        <v>5184846</v>
      </c>
      <c r="H205" s="14">
        <v>1846.9432795698922</v>
      </c>
      <c r="I205" s="14" t="s">
        <v>211</v>
      </c>
      <c r="J205" s="14">
        <v>3646.2867607526878</v>
      </c>
      <c r="K205" s="14">
        <v>2520.9808467741932</v>
      </c>
      <c r="L205" s="14">
        <f t="shared" si="25"/>
        <v>8014.2108870967731</v>
      </c>
    </row>
    <row r="206" spans="1:12">
      <c r="A206" s="71"/>
      <c r="B206" s="72" t="s">
        <v>206</v>
      </c>
      <c r="C206" s="73">
        <v>1194892</v>
      </c>
      <c r="D206" s="73">
        <v>0</v>
      </c>
      <c r="E206" s="73">
        <v>2358989</v>
      </c>
      <c r="F206" s="73">
        <v>1630965</v>
      </c>
      <c r="G206" s="73">
        <f>SUM(C206:F206)</f>
        <v>5184846</v>
      </c>
      <c r="H206" s="35">
        <v>1846.9432795698922</v>
      </c>
      <c r="I206" s="35" t="s">
        <v>211</v>
      </c>
      <c r="J206" s="35">
        <v>3646.2867607526878</v>
      </c>
      <c r="K206" s="35">
        <v>2520.9808467741932</v>
      </c>
      <c r="L206" s="35">
        <f t="shared" si="25"/>
        <v>8014.2108870967731</v>
      </c>
    </row>
    <row r="207" spans="1:12">
      <c r="B207" s="74" t="s">
        <v>110</v>
      </c>
      <c r="C207" s="75">
        <f>C9+C11+C16+C18+C21+C26+C32+C34+C36+C44+C46+C49+C51+C53+C60+C62+C64+C66+C70+C72+C75+C78+C80+C83+C85+C92+C99+C101+C104+C106+C108+C110+C112+C114+C116+C119+C121+C123+C131+C133+C135+C137+C140+C142+C149+C153+C155+C157+C166+C168+C170+C172+C174+C178+C180+C189+C199+C202+C205</f>
        <v>18933667</v>
      </c>
      <c r="D207" s="75">
        <f>D9+D11+D16+D18+D21+D26+D32+D34+D36+D44+D46+D49+D51+D53+D60+D62+D64+D66+D70+D72+D75+D78+D80+D83+D85+D92+D99+D101+D104+D106+D108+D110+D112+D114+D116+D119+D121+D123+D131+D133+D135+D137+D140+D142+D149+D153+D155+D157+D166+D168+D170+D172+D174+D178+D180+D189+D199+D202+D205</f>
        <v>3127263</v>
      </c>
      <c r="E207" s="75">
        <f>E9+E11+E16+E18+E21+E26+E32+E34+E36+E44+E46+E49+E51+E53+E60+E62+E64+E66+E70+E72+E75+E78+E80+E83+E85+E92+E99+E101+E104+E106+E108+E110+E112+E114+E116+E119+E121+E123+E131+E133+E135+E137+E140+E142+E149+E153+E155+E157+E166+E168+E170+E172+E174+E178+E180+E189+E199+E202+E205</f>
        <v>116223591.01938251</v>
      </c>
      <c r="F207" s="75">
        <f>F9+F11+F16+F18+F21+F26+F32+F34+F36+F44+F46+F49+F51+F53+F60+F62+F64+F66+F70+F72+F75+F78+F80+F83+F85+F92+F99+F101+F104+F106+F108+F110+F112+F114+F116+F119+F121+F123+F131+F133+F135+F137+F140+F142+F149+F153+F155+F157+F166+F168+F170+F172+F174+F178+F180+F189+F199+F202+F205</f>
        <v>58221741.645752504</v>
      </c>
      <c r="G207" s="76">
        <f>C207+D207+E207+F207</f>
        <v>196506262.66513503</v>
      </c>
      <c r="H207" s="77">
        <f>H9+H11+H16+H18+H21+H26+H32+H34+H36+H44+H46+H49+H51+H53+H60+H62+H64+H66+H70+H72+H75+H78+H80+H83+H85+H92+H99+H101+H104+H106+H108+H110+H112+H114+H116+H119+H121+H123+H131+H133+H135+H137+H140+H142+H149+H153+H155+H157+H166+H168+H170+H172+H174+H178+H180+H189+H199+H202+H205</f>
        <v>29265.748723118282</v>
      </c>
      <c r="I207" s="77">
        <f>I9+I11+I16+I18+I21+I26+I32+I34+I36+I44+I46+I49+I51+I53+I60+I62+I64+I66+I70+I72+I75+I78+I80+I83+I85+I92+I99+I101+I104+I106+I108+I110+I112+I114+I116+I119+I121+I123+I131+I133+I135+I137+I140+I142+I149+I153+I155+I157+I166+I168+I170+I172+I174+I178+I180+I189+I199+I202+I205</f>
        <v>4833.8070564516129</v>
      </c>
      <c r="J207" s="77">
        <f>J9+J11+J16+J18+J21+J26+J32+J34+J36+J44+J46+J49+J51+J53+J60+J62+J64+J66+J70+J72+J75+J78+J80+J83+J85+J92+J99+J101+J104+J106+J108+J110+J112+J114+J116+J119+J121+J123+J131+J133+J135+J137+J140+J142+J149+J153+J155+J157+J166+J168+J170+J172+J174+J178+J180+J189+J199+J202+J205</f>
        <v>179646.67966705628</v>
      </c>
      <c r="K207" s="77">
        <f>K9+K11+K16+K18+K21+K26+K32+K34+K36+K44+K46+K49+K51+K53+K60+K62+K64+K66+K70+K72+K75+K78+K80+K83+K85+K92+K99+K101+K104+K106+K108+K110+K112+K114+K116+K119+K121+K123+K131+K133+K135+K137+K140+K142+K149+K153+K155+K157+K166+K168+K170+K172+K174+K178+K180+K189+K199+K202+K205</f>
        <v>89993.283457816375</v>
      </c>
      <c r="L207" s="77">
        <f>H207+I207+J207+K207</f>
        <v>303739.51890444255</v>
      </c>
    </row>
    <row r="208" spans="1:12">
      <c r="C208" s="2" t="s">
        <v>207</v>
      </c>
    </row>
    <row r="210" spans="3:6">
      <c r="C210" s="1"/>
      <c r="D210" s="1"/>
      <c r="E210" s="1"/>
      <c r="F210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12" activePane="bottomRight" state="frozen"/>
      <selection pane="topRight" activeCell="I1" sqref="I1"/>
      <selection pane="bottomLeft" activeCell="A29" sqref="A29"/>
      <selection pane="bottomRight" activeCell="Q205" sqref="Q20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217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3" t="s">
        <v>10</v>
      </c>
      <c r="H6" s="83" t="s">
        <v>6</v>
      </c>
      <c r="I6" s="83" t="s">
        <v>7</v>
      </c>
      <c r="J6" s="83" t="s">
        <v>8</v>
      </c>
      <c r="K6" s="83" t="s">
        <v>9</v>
      </c>
      <c r="L6" s="83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25093</v>
      </c>
      <c r="F7" s="13">
        <v>0</v>
      </c>
      <c r="G7" s="13">
        <v>25093</v>
      </c>
      <c r="H7" s="14" t="s">
        <v>211</v>
      </c>
      <c r="I7" s="14" t="s">
        <v>211</v>
      </c>
      <c r="J7" s="14">
        <v>38.786223118279565</v>
      </c>
      <c r="K7" s="14" t="s">
        <v>211</v>
      </c>
      <c r="L7" s="14">
        <v>38.786223118279565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25093</v>
      </c>
      <c r="F8" s="18">
        <v>0</v>
      </c>
      <c r="G8" s="18">
        <v>25093</v>
      </c>
      <c r="H8" s="18" t="s">
        <v>211</v>
      </c>
      <c r="I8" s="18"/>
      <c r="J8" s="18">
        <v>38.786223118279565</v>
      </c>
      <c r="K8" s="18" t="s">
        <v>211</v>
      </c>
      <c r="L8" s="18">
        <v>38.786223118279565</v>
      </c>
    </row>
    <row r="9" spans="1:13" s="15" customFormat="1">
      <c r="A9" s="11">
        <v>2</v>
      </c>
      <c r="B9" s="12" t="s">
        <v>11</v>
      </c>
      <c r="C9" s="13">
        <v>601301</v>
      </c>
      <c r="D9" s="13">
        <v>91902</v>
      </c>
      <c r="E9" s="13">
        <v>1759941</v>
      </c>
      <c r="F9" s="13">
        <v>456372</v>
      </c>
      <c r="G9" s="13">
        <v>2909516</v>
      </c>
      <c r="H9" s="14">
        <v>929.43030913978498</v>
      </c>
      <c r="I9" s="14">
        <v>142.05282258064517</v>
      </c>
      <c r="J9" s="14">
        <v>2720.3389112903224</v>
      </c>
      <c r="K9" s="14">
        <v>705.41370967741932</v>
      </c>
      <c r="L9" s="14">
        <v>4497.2357526881715</v>
      </c>
    </row>
    <row r="10" spans="1:13" s="15" customFormat="1">
      <c r="A10" s="16"/>
      <c r="B10" s="17" t="s">
        <v>13</v>
      </c>
      <c r="C10" s="18">
        <v>601301</v>
      </c>
      <c r="D10" s="18">
        <v>91902</v>
      </c>
      <c r="E10" s="18">
        <v>1759941</v>
      </c>
      <c r="F10" s="18">
        <v>456372</v>
      </c>
      <c r="G10" s="18">
        <v>2909516</v>
      </c>
      <c r="H10" s="18">
        <v>929.43030913978498</v>
      </c>
      <c r="I10" s="18"/>
      <c r="J10" s="18">
        <v>2720.3389112903224</v>
      </c>
      <c r="K10" s="18">
        <v>705.41370967741932</v>
      </c>
      <c r="L10" s="18">
        <v>4497.2357526881715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408766</v>
      </c>
      <c r="F11" s="21">
        <v>624532</v>
      </c>
      <c r="G11" s="21">
        <v>1033298</v>
      </c>
      <c r="H11" s="22" t="s">
        <v>211</v>
      </c>
      <c r="I11" s="22" t="s">
        <v>211</v>
      </c>
      <c r="J11" s="22">
        <v>631.82916666666654</v>
      </c>
      <c r="K11" s="22">
        <v>965.33844086021497</v>
      </c>
      <c r="L11" s="22">
        <v>1597.1676075268815</v>
      </c>
    </row>
    <row r="12" spans="1:13" s="15" customFormat="1">
      <c r="A12" s="17"/>
      <c r="B12" s="17" t="s">
        <v>16</v>
      </c>
      <c r="C12" s="18"/>
      <c r="D12" s="18"/>
      <c r="E12" s="18">
        <v>22482.13</v>
      </c>
      <c r="F12" s="18">
        <v>312266</v>
      </c>
      <c r="G12" s="18">
        <v>334748.13</v>
      </c>
      <c r="H12" s="18"/>
      <c r="I12" s="18"/>
      <c r="J12" s="18">
        <v>34.750604166666662</v>
      </c>
      <c r="K12" s="18">
        <v>482.66922043010749</v>
      </c>
      <c r="L12" s="18">
        <v>517.41982459677411</v>
      </c>
    </row>
    <row r="13" spans="1:13" s="15" customFormat="1">
      <c r="A13" s="17"/>
      <c r="B13" s="17" t="s">
        <v>18</v>
      </c>
      <c r="C13" s="18"/>
      <c r="D13" s="18"/>
      <c r="E13" s="18">
        <v>237084.27999999997</v>
      </c>
      <c r="F13" s="18">
        <v>306020.68</v>
      </c>
      <c r="G13" s="18">
        <v>543104.96</v>
      </c>
      <c r="H13" s="18"/>
      <c r="I13" s="18"/>
      <c r="J13" s="18">
        <v>366.46091666666661</v>
      </c>
      <c r="K13" s="18">
        <v>473.01583602150532</v>
      </c>
      <c r="L13" s="18">
        <v>839.47675268817193</v>
      </c>
    </row>
    <row r="14" spans="1:13" s="15" customFormat="1">
      <c r="A14" s="17"/>
      <c r="B14" s="17" t="s">
        <v>20</v>
      </c>
      <c r="C14" s="18"/>
      <c r="D14" s="18"/>
      <c r="E14" s="18">
        <v>44964.26</v>
      </c>
      <c r="F14" s="18">
        <v>6245.32</v>
      </c>
      <c r="G14" s="18">
        <v>51209.58</v>
      </c>
      <c r="H14" s="18"/>
      <c r="I14" s="18"/>
      <c r="J14" s="18">
        <v>69.501208333333324</v>
      </c>
      <c r="K14" s="18">
        <v>9.6533844086021503</v>
      </c>
      <c r="L14" s="18">
        <v>79.154592741935474</v>
      </c>
    </row>
    <row r="15" spans="1:13" s="15" customFormat="1">
      <c r="A15" s="23"/>
      <c r="B15" s="23" t="s">
        <v>22</v>
      </c>
      <c r="C15" s="18"/>
      <c r="D15" s="18"/>
      <c r="E15" s="18">
        <v>104235.33</v>
      </c>
      <c r="F15" s="18"/>
      <c r="G15" s="18">
        <v>104235.33</v>
      </c>
      <c r="H15" s="18"/>
      <c r="I15" s="18"/>
      <c r="J15" s="18">
        <v>161.11643749999999</v>
      </c>
      <c r="K15" s="18"/>
      <c r="L15" s="18">
        <v>161.11643749999999</v>
      </c>
    </row>
    <row r="16" spans="1:13" s="15" customFormat="1">
      <c r="A16" s="24">
        <v>4</v>
      </c>
      <c r="B16" s="25" t="s">
        <v>14</v>
      </c>
      <c r="C16" s="26">
        <v>9634</v>
      </c>
      <c r="D16" s="26">
        <v>0</v>
      </c>
      <c r="E16" s="26">
        <v>1183914</v>
      </c>
      <c r="F16" s="26">
        <v>1289040</v>
      </c>
      <c r="G16" s="26">
        <v>2482588</v>
      </c>
      <c r="H16" s="27">
        <v>14.891263440860214</v>
      </c>
      <c r="I16" s="27" t="s">
        <v>211</v>
      </c>
      <c r="J16" s="27">
        <v>1829.9745967741933</v>
      </c>
      <c r="K16" s="27">
        <v>1992.4677419354837</v>
      </c>
      <c r="L16" s="27">
        <v>3837.3336021505374</v>
      </c>
    </row>
    <row r="17" spans="1:12" s="15" customFormat="1">
      <c r="A17" s="17"/>
      <c r="B17" s="17" t="s">
        <v>25</v>
      </c>
      <c r="C17" s="18"/>
      <c r="D17" s="18"/>
      <c r="E17" s="18">
        <v>1183914</v>
      </c>
      <c r="F17" s="18">
        <v>1289040</v>
      </c>
      <c r="G17" s="18">
        <v>2472954</v>
      </c>
      <c r="H17" s="18"/>
      <c r="I17" s="18"/>
      <c r="J17" s="18">
        <v>1829.9745967741933</v>
      </c>
      <c r="K17" s="18">
        <v>1992.4677419354837</v>
      </c>
      <c r="L17" s="18">
        <v>3822.4423387096767</v>
      </c>
    </row>
    <row r="18" spans="1:12" s="15" customFormat="1">
      <c r="A18" s="24">
        <v>5</v>
      </c>
      <c r="B18" s="25" t="s">
        <v>15</v>
      </c>
      <c r="C18" s="26">
        <v>693601</v>
      </c>
      <c r="D18" s="26">
        <v>7808</v>
      </c>
      <c r="E18" s="26">
        <v>1711112</v>
      </c>
      <c r="F18" s="26">
        <v>546792</v>
      </c>
      <c r="G18" s="26">
        <v>2959313</v>
      </c>
      <c r="H18" s="27">
        <v>1072.098319892473</v>
      </c>
      <c r="I18" s="27">
        <v>12.068817204301073</v>
      </c>
      <c r="J18" s="27">
        <v>2644.8639784946236</v>
      </c>
      <c r="K18" s="27">
        <v>845.17580645161274</v>
      </c>
      <c r="L18" s="27">
        <v>4574.2069220430103</v>
      </c>
    </row>
    <row r="19" spans="1:12" s="15" customFormat="1">
      <c r="A19" s="17"/>
      <c r="B19" s="17" t="s">
        <v>28</v>
      </c>
      <c r="C19" s="18">
        <v>693601</v>
      </c>
      <c r="D19" s="18">
        <v>7808</v>
      </c>
      <c r="E19" s="18">
        <v>673135</v>
      </c>
      <c r="F19" s="18">
        <v>98950</v>
      </c>
      <c r="G19" s="18">
        <v>1473494</v>
      </c>
      <c r="H19" s="18">
        <v>1072.098319892473</v>
      </c>
      <c r="I19" s="18"/>
      <c r="J19" s="18">
        <v>1040.4640456989246</v>
      </c>
      <c r="K19" s="18">
        <v>152.94690860215053</v>
      </c>
      <c r="L19" s="18">
        <v>2265.5092741935482</v>
      </c>
    </row>
    <row r="20" spans="1:12" s="15" customFormat="1">
      <c r="A20" s="17"/>
      <c r="B20" s="17" t="s">
        <v>30</v>
      </c>
      <c r="C20" s="18"/>
      <c r="D20" s="18"/>
      <c r="E20" s="18">
        <v>1037977</v>
      </c>
      <c r="F20" s="18">
        <v>447842</v>
      </c>
      <c r="G20" s="18">
        <v>1485819</v>
      </c>
      <c r="H20" s="18"/>
      <c r="I20" s="18"/>
      <c r="J20" s="18">
        <v>1604.3999327956988</v>
      </c>
      <c r="K20" s="18">
        <v>692.22889784946233</v>
      </c>
      <c r="L20" s="18">
        <v>2296.6288306451611</v>
      </c>
    </row>
    <row r="21" spans="1:12" s="15" customFormat="1">
      <c r="A21" s="24">
        <v>6</v>
      </c>
      <c r="B21" s="25" t="s">
        <v>17</v>
      </c>
      <c r="C21" s="26">
        <v>283384</v>
      </c>
      <c r="D21" s="26">
        <v>223142</v>
      </c>
      <c r="E21" s="26">
        <v>4975278</v>
      </c>
      <c r="F21" s="26">
        <v>2169758</v>
      </c>
      <c r="G21" s="26">
        <v>7651562</v>
      </c>
      <c r="H21" s="27">
        <v>438.02634408602148</v>
      </c>
      <c r="I21" s="27">
        <v>344.91034946236556</v>
      </c>
      <c r="J21" s="27">
        <v>7690.2818548387086</v>
      </c>
      <c r="K21" s="27">
        <v>3353.7926075268815</v>
      </c>
      <c r="L21" s="27">
        <v>11827.011155913977</v>
      </c>
    </row>
    <row r="22" spans="1:12" s="15" customFormat="1">
      <c r="A22" s="17"/>
      <c r="B22" s="17" t="s">
        <v>33</v>
      </c>
      <c r="C22" s="18">
        <v>283384</v>
      </c>
      <c r="D22" s="18">
        <v>223142</v>
      </c>
      <c r="E22" s="18">
        <v>1592088</v>
      </c>
      <c r="F22" s="18">
        <v>130185</v>
      </c>
      <c r="G22" s="18">
        <v>2228799</v>
      </c>
      <c r="H22" s="18">
        <v>438.02634408602148</v>
      </c>
      <c r="I22" s="18">
        <v>344.91034946236556</v>
      </c>
      <c r="J22" s="18">
        <v>2460.8887096774192</v>
      </c>
      <c r="K22" s="18">
        <v>201.226814516129</v>
      </c>
      <c r="L22" s="18">
        <v>3445.0522177419352</v>
      </c>
    </row>
    <row r="23" spans="1:12" s="15" customFormat="1">
      <c r="A23" s="17"/>
      <c r="B23" s="17" t="s">
        <v>35</v>
      </c>
      <c r="C23" s="18"/>
      <c r="D23" s="18"/>
      <c r="E23" s="18">
        <v>1442831</v>
      </c>
      <c r="F23" s="18">
        <v>1128274</v>
      </c>
      <c r="G23" s="18">
        <v>2571105</v>
      </c>
      <c r="H23" s="18"/>
      <c r="I23" s="18"/>
      <c r="J23" s="18">
        <v>2230.1823252688173</v>
      </c>
      <c r="K23" s="18">
        <v>1743.9719086021505</v>
      </c>
      <c r="L23" s="18">
        <v>3974.1542338709678</v>
      </c>
    </row>
    <row r="24" spans="1:12" s="15" customFormat="1">
      <c r="A24" s="17"/>
      <c r="B24" s="17" t="s">
        <v>37</v>
      </c>
      <c r="C24" s="18"/>
      <c r="D24" s="18"/>
      <c r="E24" s="18">
        <v>1641842</v>
      </c>
      <c r="F24" s="18">
        <v>585835</v>
      </c>
      <c r="G24" s="18">
        <v>2227677</v>
      </c>
      <c r="H24" s="18"/>
      <c r="I24" s="18"/>
      <c r="J24" s="18">
        <v>2537.7934139784943</v>
      </c>
      <c r="K24" s="18">
        <v>905.52452956989237</v>
      </c>
      <c r="L24" s="18">
        <v>3443.3179435483867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298517</v>
      </c>
      <c r="F25" s="18">
        <v>325464</v>
      </c>
      <c r="G25" s="18">
        <v>623981</v>
      </c>
      <c r="H25" s="18"/>
      <c r="I25" s="18"/>
      <c r="J25" s="18">
        <v>461.41740591397848</v>
      </c>
      <c r="K25" s="18">
        <v>503.06935483870961</v>
      </c>
      <c r="L25" s="18">
        <v>964.48676075268804</v>
      </c>
    </row>
    <row r="26" spans="1:12" s="15" customFormat="1">
      <c r="A26" s="24">
        <v>7</v>
      </c>
      <c r="B26" s="25" t="s">
        <v>19</v>
      </c>
      <c r="C26" s="26">
        <v>9223</v>
      </c>
      <c r="D26" s="26">
        <v>0</v>
      </c>
      <c r="E26" s="26">
        <v>961490</v>
      </c>
      <c r="F26" s="26">
        <v>886412</v>
      </c>
      <c r="G26" s="26">
        <v>1857125</v>
      </c>
      <c r="H26" s="27">
        <v>14.255981182795697</v>
      </c>
      <c r="I26" s="27" t="s">
        <v>211</v>
      </c>
      <c r="J26" s="27">
        <v>1486.1740591397847</v>
      </c>
      <c r="K26" s="27">
        <v>1370.1260752688172</v>
      </c>
      <c r="L26" s="27">
        <v>2870.5561155913974</v>
      </c>
    </row>
    <row r="27" spans="1:12" s="15" customFormat="1">
      <c r="A27" s="17"/>
      <c r="B27" s="17" t="s">
        <v>42</v>
      </c>
      <c r="C27" s="18">
        <v>9223</v>
      </c>
      <c r="D27" s="18"/>
      <c r="E27" s="18">
        <v>45190.03</v>
      </c>
      <c r="F27" s="18">
        <v>62048.840000000004</v>
      </c>
      <c r="G27" s="18">
        <v>116461.87</v>
      </c>
      <c r="H27" s="18">
        <v>14.255981182795697</v>
      </c>
      <c r="I27" s="18"/>
      <c r="J27" s="18">
        <v>69.850180779569882</v>
      </c>
      <c r="K27" s="18">
        <v>95.90882526881721</v>
      </c>
      <c r="L27" s="18">
        <v>180.01498723118277</v>
      </c>
    </row>
    <row r="28" spans="1:12" s="15" customFormat="1">
      <c r="A28" s="17"/>
      <c r="B28" s="17" t="s">
        <v>44</v>
      </c>
      <c r="C28" s="18"/>
      <c r="D28" s="18"/>
      <c r="E28" s="18">
        <v>324022.13</v>
      </c>
      <c r="F28" s="18">
        <v>237558.41600000003</v>
      </c>
      <c r="G28" s="18">
        <v>561580.54600000009</v>
      </c>
      <c r="H28" s="18"/>
      <c r="I28" s="18"/>
      <c r="J28" s="18">
        <v>500.84065793010751</v>
      </c>
      <c r="K28" s="18">
        <v>367.19378817204301</v>
      </c>
      <c r="L28" s="18">
        <v>868.03444610215047</v>
      </c>
    </row>
    <row r="29" spans="1:12" s="15" customFormat="1">
      <c r="A29" s="17"/>
      <c r="B29" s="17" t="s">
        <v>46</v>
      </c>
      <c r="C29" s="18"/>
      <c r="D29" s="18"/>
      <c r="E29" s="18">
        <v>53843.44</v>
      </c>
      <c r="F29" s="18">
        <v>30138.008000000002</v>
      </c>
      <c r="G29" s="18">
        <v>83981.448000000004</v>
      </c>
      <c r="H29" s="18"/>
      <c r="I29" s="18"/>
      <c r="J29" s="18">
        <v>83.225747311827959</v>
      </c>
      <c r="K29" s="18">
        <v>46.584286559139784</v>
      </c>
      <c r="L29" s="18">
        <v>129.81003387096774</v>
      </c>
    </row>
    <row r="30" spans="1:12" s="15" customFormat="1">
      <c r="A30" s="17"/>
      <c r="B30" s="17" t="s">
        <v>48</v>
      </c>
      <c r="C30" s="18"/>
      <c r="D30" s="18"/>
      <c r="E30" s="18">
        <v>16345.330000000002</v>
      </c>
      <c r="F30" s="18">
        <v>21273.887999999999</v>
      </c>
      <c r="G30" s="18">
        <v>37619.218000000001</v>
      </c>
      <c r="H30" s="18"/>
      <c r="I30" s="18"/>
      <c r="J30" s="18">
        <v>25.264959005376344</v>
      </c>
      <c r="K30" s="18">
        <v>32.883025806451606</v>
      </c>
      <c r="L30" s="18">
        <v>58.147984811827953</v>
      </c>
    </row>
    <row r="31" spans="1:12" s="15" customFormat="1">
      <c r="A31" s="17"/>
      <c r="B31" s="17" t="s">
        <v>50</v>
      </c>
      <c r="C31" s="18"/>
      <c r="D31" s="18"/>
      <c r="E31" s="18">
        <v>522089.06999999989</v>
      </c>
      <c r="F31" s="18">
        <v>535392.84799999988</v>
      </c>
      <c r="G31" s="18">
        <v>1057481.9179999998</v>
      </c>
      <c r="H31" s="18"/>
      <c r="I31" s="18"/>
      <c r="J31" s="18">
        <v>806.992514112903</v>
      </c>
      <c r="K31" s="18">
        <v>827.5561494623654</v>
      </c>
      <c r="L31" s="18">
        <v>1634.5486635752684</v>
      </c>
    </row>
    <row r="32" spans="1:12" s="15" customFormat="1">
      <c r="A32" s="24">
        <v>8</v>
      </c>
      <c r="B32" s="25" t="s">
        <v>21</v>
      </c>
      <c r="C32" s="26">
        <v>1011061</v>
      </c>
      <c r="D32" s="26">
        <v>0</v>
      </c>
      <c r="E32" s="26">
        <v>1844003</v>
      </c>
      <c r="F32" s="26">
        <v>1861959</v>
      </c>
      <c r="G32" s="26">
        <v>4717023</v>
      </c>
      <c r="H32" s="27">
        <v>1562.7959005376342</v>
      </c>
      <c r="I32" s="27" t="s">
        <v>211</v>
      </c>
      <c r="J32" s="27">
        <v>2850.2734543010747</v>
      </c>
      <c r="K32" s="27">
        <v>2878.0280241935484</v>
      </c>
      <c r="L32" s="27">
        <v>7291.0973790322569</v>
      </c>
    </row>
    <row r="33" spans="1:12" s="15" customFormat="1" ht="14.25" customHeight="1">
      <c r="A33" s="17"/>
      <c r="B33" s="17" t="s">
        <v>53</v>
      </c>
      <c r="C33" s="18">
        <v>1011061</v>
      </c>
      <c r="D33" s="18">
        <v>0</v>
      </c>
      <c r="E33" s="18">
        <v>1844003</v>
      </c>
      <c r="F33" s="18">
        <v>1861959</v>
      </c>
      <c r="G33" s="18">
        <v>4717023</v>
      </c>
      <c r="H33" s="18">
        <v>1562.7959005376342</v>
      </c>
      <c r="I33" s="18"/>
      <c r="J33" s="18">
        <v>2850.2734543010747</v>
      </c>
      <c r="K33" s="18">
        <v>2878.0280241935484</v>
      </c>
      <c r="L33" s="18">
        <v>7291.0973790322569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1692560</v>
      </c>
      <c r="F34" s="26">
        <v>564403</v>
      </c>
      <c r="G34" s="26">
        <v>2256963</v>
      </c>
      <c r="H34" s="27" t="s">
        <v>211</v>
      </c>
      <c r="I34" s="27" t="s">
        <v>211</v>
      </c>
      <c r="J34" s="27">
        <v>2616.1881720430106</v>
      </c>
      <c r="K34" s="27">
        <v>872.39711021505377</v>
      </c>
      <c r="L34" s="27">
        <v>3488.5852822580646</v>
      </c>
    </row>
    <row r="35" spans="1:12" s="15" customFormat="1">
      <c r="A35" s="17"/>
      <c r="B35" s="17" t="s">
        <v>56</v>
      </c>
      <c r="C35" s="18"/>
      <c r="D35" s="18"/>
      <c r="E35" s="18">
        <v>1692560</v>
      </c>
      <c r="F35" s="18">
        <v>564403</v>
      </c>
      <c r="G35" s="18">
        <v>2256963</v>
      </c>
      <c r="H35" s="18"/>
      <c r="I35" s="18"/>
      <c r="J35" s="18">
        <v>2616.1881720430106</v>
      </c>
      <c r="K35" s="18">
        <v>872.39711021505377</v>
      </c>
      <c r="L35" s="18">
        <v>3488.5852822580646</v>
      </c>
    </row>
    <row r="36" spans="1:12" s="15" customFormat="1">
      <c r="A36" s="24">
        <v>10</v>
      </c>
      <c r="B36" s="25" t="s">
        <v>24</v>
      </c>
      <c r="C36" s="26">
        <v>2551414</v>
      </c>
      <c r="D36" s="26">
        <v>378911</v>
      </c>
      <c r="E36" s="26">
        <v>2930325</v>
      </c>
      <c r="F36" s="26">
        <v>949138</v>
      </c>
      <c r="G36" s="26">
        <v>6809788</v>
      </c>
      <c r="H36" s="27">
        <v>3943.7178763440857</v>
      </c>
      <c r="I36" s="27">
        <v>585.68232526881718</v>
      </c>
      <c r="J36" s="27">
        <v>4529.4002016129025</v>
      </c>
      <c r="K36" s="27">
        <v>1467.0815860215052</v>
      </c>
      <c r="L36" s="27">
        <v>10525.881989247311</v>
      </c>
    </row>
    <row r="37" spans="1:12" s="15" customFormat="1">
      <c r="A37" s="17"/>
      <c r="B37" s="17" t="s">
        <v>59</v>
      </c>
      <c r="C37" s="18">
        <v>2551414</v>
      </c>
      <c r="D37" s="18">
        <v>378911</v>
      </c>
      <c r="E37" s="18">
        <v>2930325</v>
      </c>
      <c r="F37" s="18">
        <v>949138</v>
      </c>
      <c r="G37" s="18">
        <v>6809788</v>
      </c>
      <c r="H37" s="18"/>
      <c r="I37" s="18"/>
      <c r="J37" s="18">
        <v>4529.4002016129025</v>
      </c>
      <c r="K37" s="18">
        <v>1467.0815860215052</v>
      </c>
      <c r="L37" s="18">
        <v>5996.4817876344077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8511</v>
      </c>
      <c r="E38" s="26">
        <v>931762</v>
      </c>
      <c r="F38" s="26">
        <v>1339757</v>
      </c>
      <c r="G38" s="26">
        <v>2280030</v>
      </c>
      <c r="H38" s="27" t="s">
        <v>211</v>
      </c>
      <c r="I38" s="27">
        <v>13.155443548387096</v>
      </c>
      <c r="J38" s="27">
        <v>1440.2235215053761</v>
      </c>
      <c r="K38" s="27">
        <v>2070.8609543010748</v>
      </c>
      <c r="L38" s="27">
        <v>3524.2399193548381</v>
      </c>
    </row>
    <row r="39" spans="1:12" s="15" customFormat="1">
      <c r="A39" s="17"/>
      <c r="B39" s="17" t="s">
        <v>73</v>
      </c>
      <c r="C39" s="18">
        <v>0</v>
      </c>
      <c r="D39" s="18">
        <v>8511</v>
      </c>
      <c r="E39" s="18">
        <v>931762</v>
      </c>
      <c r="F39" s="18">
        <v>1339757</v>
      </c>
      <c r="G39" s="18">
        <v>2280030</v>
      </c>
      <c r="H39" s="18"/>
      <c r="I39" s="18">
        <v>13.155443548387096</v>
      </c>
      <c r="J39" s="18">
        <v>1440.2235215053761</v>
      </c>
      <c r="K39" s="18">
        <v>2070.8609543010748</v>
      </c>
      <c r="L39" s="18">
        <v>3524.2399193548381</v>
      </c>
    </row>
    <row r="40" spans="1:12" s="15" customFormat="1">
      <c r="A40" s="24">
        <v>12</v>
      </c>
      <c r="B40" s="25" t="s">
        <v>27</v>
      </c>
      <c r="C40" s="26">
        <v>7052646</v>
      </c>
      <c r="D40" s="26">
        <v>1451947</v>
      </c>
      <c r="E40" s="26">
        <v>22006446</v>
      </c>
      <c r="F40" s="26">
        <v>4407444</v>
      </c>
      <c r="G40" s="26">
        <v>34918483</v>
      </c>
      <c r="H40" s="32">
        <v>10901.267338709677</v>
      </c>
      <c r="I40" s="32">
        <v>2244.2729166666668</v>
      </c>
      <c r="J40" s="27">
        <v>34015.339919354832</v>
      </c>
      <c r="K40" s="27">
        <v>6812.5814516129021</v>
      </c>
      <c r="L40" s="27">
        <v>53973.461626344077</v>
      </c>
    </row>
    <row r="41" spans="1:12" s="15" customFormat="1">
      <c r="A41" s="23"/>
      <c r="B41" s="23" t="s">
        <v>76</v>
      </c>
      <c r="C41" s="18">
        <v>7052646</v>
      </c>
      <c r="D41" s="18">
        <v>1451947</v>
      </c>
      <c r="E41" s="18">
        <v>22006446</v>
      </c>
      <c r="F41" s="18">
        <v>4407444</v>
      </c>
      <c r="G41" s="18">
        <v>34918483</v>
      </c>
      <c r="H41" s="18">
        <v>10901.267338709677</v>
      </c>
      <c r="I41" s="18">
        <v>2244.2729166666668</v>
      </c>
      <c r="J41" s="18">
        <v>34015.339919354832</v>
      </c>
      <c r="K41" s="18">
        <v>6812.5814516129021</v>
      </c>
      <c r="L41" s="18">
        <v>53973.461626344077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v>0</v>
      </c>
      <c r="H42" s="35"/>
      <c r="I42" s="35"/>
      <c r="J42" s="35"/>
      <c r="K42" s="35"/>
      <c r="L42" s="35"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88880</v>
      </c>
      <c r="F43" s="36">
        <v>12282</v>
      </c>
      <c r="G43" s="36">
        <v>101162</v>
      </c>
      <c r="H43" s="37" t="s">
        <v>211</v>
      </c>
      <c r="I43" s="37" t="s">
        <v>211</v>
      </c>
      <c r="J43" s="37">
        <v>137.38172043010752</v>
      </c>
      <c r="K43" s="37">
        <v>18.984274193548384</v>
      </c>
      <c r="L43" s="37">
        <v>156.36599462365589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12282</v>
      </c>
      <c r="G44" s="18">
        <v>101162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821077</v>
      </c>
      <c r="F45" s="26">
        <v>562746</v>
      </c>
      <c r="G45" s="26">
        <v>1383823</v>
      </c>
      <c r="H45" s="32" t="s">
        <v>211</v>
      </c>
      <c r="I45" s="32" t="s">
        <v>211</v>
      </c>
      <c r="J45" s="27">
        <v>1269.1378360215053</v>
      </c>
      <c r="K45" s="27">
        <v>869.83588709677417</v>
      </c>
      <c r="L45" s="27">
        <v>2138.9737231182794</v>
      </c>
    </row>
    <row r="46" spans="1:12" s="15" customFormat="1">
      <c r="A46" s="23"/>
      <c r="B46" s="23" t="s">
        <v>84</v>
      </c>
      <c r="C46" s="18"/>
      <c r="D46" s="18"/>
      <c r="E46" s="18">
        <v>821077</v>
      </c>
      <c r="F46" s="18">
        <v>562746</v>
      </c>
      <c r="G46" s="18">
        <v>1383823</v>
      </c>
      <c r="H46" s="18"/>
      <c r="I46" s="18"/>
      <c r="J46" s="18">
        <v>1269.1378360215053</v>
      </c>
      <c r="K46" s="18">
        <v>869.83588709677417</v>
      </c>
      <c r="L46" s="18">
        <v>2138.9737231182794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2030224</v>
      </c>
      <c r="F47" s="26">
        <v>456020</v>
      </c>
      <c r="G47" s="26">
        <v>2486244</v>
      </c>
      <c r="H47" s="27" t="s">
        <v>211</v>
      </c>
      <c r="I47" s="27" t="s">
        <v>211</v>
      </c>
      <c r="J47" s="27">
        <v>3138.1150537634408</v>
      </c>
      <c r="K47" s="27">
        <v>704.86962365591387</v>
      </c>
      <c r="L47" s="27">
        <v>3842.9846774193547</v>
      </c>
    </row>
    <row r="48" spans="1:12" s="15" customFormat="1">
      <c r="A48" s="23"/>
      <c r="B48" s="23" t="s">
        <v>87</v>
      </c>
      <c r="C48" s="18"/>
      <c r="D48" s="18"/>
      <c r="E48" s="18">
        <v>812090</v>
      </c>
      <c r="F48" s="18">
        <v>13681</v>
      </c>
      <c r="G48" s="18">
        <v>825771</v>
      </c>
      <c r="H48" s="18"/>
      <c r="I48" s="18"/>
      <c r="J48" s="18">
        <v>1255.2466397849462</v>
      </c>
      <c r="K48" s="18">
        <v>21.14670698924731</v>
      </c>
      <c r="L48" s="18">
        <v>1276.3933467741936</v>
      </c>
    </row>
    <row r="49" spans="1:12" s="15" customFormat="1">
      <c r="A49" s="23"/>
      <c r="B49" s="23" t="s">
        <v>89</v>
      </c>
      <c r="C49" s="18"/>
      <c r="D49" s="18"/>
      <c r="E49" s="18">
        <v>203022</v>
      </c>
      <c r="F49" s="18">
        <v>319214</v>
      </c>
      <c r="G49" s="18">
        <v>522236</v>
      </c>
      <c r="H49" s="18"/>
      <c r="I49" s="18"/>
      <c r="J49" s="18">
        <v>314</v>
      </c>
      <c r="K49" s="18">
        <v>493.72291666666661</v>
      </c>
      <c r="L49" s="18">
        <v>807.72291666666661</v>
      </c>
    </row>
    <row r="50" spans="1:12" s="15" customFormat="1">
      <c r="A50" s="23"/>
      <c r="B50" s="23" t="s">
        <v>91</v>
      </c>
      <c r="C50" s="18"/>
      <c r="D50" s="18"/>
      <c r="E50" s="18">
        <v>162418</v>
      </c>
      <c r="F50" s="18">
        <v>123125</v>
      </c>
      <c r="G50" s="18">
        <v>285543</v>
      </c>
      <c r="H50" s="18"/>
      <c r="I50" s="18"/>
      <c r="J50" s="18">
        <v>251</v>
      </c>
      <c r="K50" s="18">
        <v>190</v>
      </c>
      <c r="L50" s="18">
        <v>441</v>
      </c>
    </row>
    <row r="51" spans="1:12" s="15" customFormat="1">
      <c r="A51" s="23"/>
      <c r="B51" s="23" t="s">
        <v>93</v>
      </c>
      <c r="C51" s="18"/>
      <c r="D51" s="18"/>
      <c r="E51" s="18">
        <v>609067</v>
      </c>
      <c r="F51" s="18">
        <v>0</v>
      </c>
      <c r="G51" s="18">
        <v>609067</v>
      </c>
      <c r="H51" s="18"/>
      <c r="I51" s="18"/>
      <c r="J51" s="18">
        <v>941</v>
      </c>
      <c r="K51" s="18">
        <v>0</v>
      </c>
      <c r="L51" s="18">
        <v>941</v>
      </c>
    </row>
    <row r="52" spans="1:12" s="15" customFormat="1">
      <c r="A52" s="23"/>
      <c r="B52" s="23" t="s">
        <v>95</v>
      </c>
      <c r="C52" s="18"/>
      <c r="D52" s="18"/>
      <c r="E52" s="18">
        <v>101511</v>
      </c>
      <c r="F52" s="18">
        <v>0</v>
      </c>
      <c r="G52" s="18">
        <v>101511</v>
      </c>
      <c r="H52" s="18"/>
      <c r="I52" s="18"/>
      <c r="J52" s="18">
        <v>157</v>
      </c>
      <c r="K52" s="18">
        <v>0</v>
      </c>
      <c r="L52" s="18">
        <v>157</v>
      </c>
    </row>
    <row r="53" spans="1:12" s="15" customFormat="1">
      <c r="A53" s="23"/>
      <c r="B53" s="23" t="s">
        <v>97</v>
      </c>
      <c r="C53" s="18"/>
      <c r="D53" s="18"/>
      <c r="E53" s="18">
        <v>142116</v>
      </c>
      <c r="F53" s="18">
        <v>0</v>
      </c>
      <c r="G53" s="18">
        <v>142116</v>
      </c>
      <c r="H53" s="18"/>
      <c r="I53" s="18"/>
      <c r="J53" s="18">
        <v>220</v>
      </c>
      <c r="K53" s="18">
        <v>0</v>
      </c>
      <c r="L53" s="18">
        <v>220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156923</v>
      </c>
      <c r="F54" s="21">
        <v>318811</v>
      </c>
      <c r="G54" s="21">
        <v>475734</v>
      </c>
      <c r="H54" s="22" t="s">
        <v>211</v>
      </c>
      <c r="I54" s="22" t="s">
        <v>211</v>
      </c>
      <c r="J54" s="22">
        <v>242.55571236559138</v>
      </c>
      <c r="K54" s="22">
        <v>492.78581989247306</v>
      </c>
      <c r="L54" s="38">
        <v>735.34153225806449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156923</v>
      </c>
      <c r="F55" s="18">
        <v>318811</v>
      </c>
      <c r="G55" s="18">
        <v>475734</v>
      </c>
      <c r="H55" s="18"/>
      <c r="I55" s="18"/>
      <c r="J55" s="18">
        <v>242.55571236559138</v>
      </c>
      <c r="K55" s="18">
        <v>492.78581989247306</v>
      </c>
      <c r="L55" s="18">
        <v>735.34153225806449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479178</v>
      </c>
      <c r="F56" s="26">
        <v>294441</v>
      </c>
      <c r="G56" s="26">
        <v>773619</v>
      </c>
      <c r="H56" s="27" t="s">
        <v>211</v>
      </c>
      <c r="I56" s="27" t="s">
        <v>211</v>
      </c>
      <c r="J56" s="27">
        <v>740.66491935483862</v>
      </c>
      <c r="K56" s="27">
        <v>455.11713709677417</v>
      </c>
      <c r="L56" s="27">
        <v>1195.7820564516128</v>
      </c>
    </row>
    <row r="57" spans="1:12" s="15" customFormat="1">
      <c r="A57" s="23"/>
      <c r="B57" s="17" t="s">
        <v>103</v>
      </c>
      <c r="C57" s="18"/>
      <c r="D57" s="18"/>
      <c r="E57" s="18">
        <v>479178</v>
      </c>
      <c r="F57" s="18">
        <v>294441</v>
      </c>
      <c r="G57" s="18">
        <v>773619</v>
      </c>
      <c r="H57" s="18"/>
      <c r="I57" s="18"/>
      <c r="J57" s="18">
        <v>740.66491935483862</v>
      </c>
      <c r="K57" s="18">
        <v>455.11713709677417</v>
      </c>
      <c r="L57" s="18">
        <v>1195.7820564516128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610901</v>
      </c>
      <c r="F58" s="26">
        <v>519511</v>
      </c>
      <c r="G58" s="26">
        <v>1130412</v>
      </c>
      <c r="H58" s="27" t="s">
        <v>211</v>
      </c>
      <c r="I58" s="27" t="s">
        <v>211</v>
      </c>
      <c r="J58" s="27">
        <v>944.26901881720426</v>
      </c>
      <c r="K58" s="27">
        <v>803.00759408602141</v>
      </c>
      <c r="L58" s="27">
        <v>1747.2766129032257</v>
      </c>
    </row>
    <row r="59" spans="1:12" s="15" customFormat="1">
      <c r="A59" s="23"/>
      <c r="B59" s="23" t="s">
        <v>106</v>
      </c>
      <c r="C59" s="18"/>
      <c r="D59" s="18"/>
      <c r="E59" s="18">
        <v>610901</v>
      </c>
      <c r="F59" s="18">
        <v>519511</v>
      </c>
      <c r="G59" s="18">
        <v>1130412</v>
      </c>
      <c r="H59" s="18"/>
      <c r="I59" s="18"/>
      <c r="J59" s="18">
        <v>944.26901881720426</v>
      </c>
      <c r="K59" s="18">
        <v>803.00759408602141</v>
      </c>
      <c r="L59" s="18">
        <v>1747.2766129032257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2511761</v>
      </c>
      <c r="F60" s="26">
        <v>2580358</v>
      </c>
      <c r="G60" s="26">
        <v>5092119</v>
      </c>
      <c r="H60" s="27" t="s">
        <v>211</v>
      </c>
      <c r="I60" s="27" t="s">
        <v>211</v>
      </c>
      <c r="J60" s="27">
        <v>3882.4262768817202</v>
      </c>
      <c r="K60" s="27">
        <v>3988.4565860215052</v>
      </c>
      <c r="L60" s="27">
        <v>7870.882862903225</v>
      </c>
    </row>
    <row r="61" spans="1:12" s="15" customFormat="1">
      <c r="A61" s="39"/>
      <c r="B61" s="39" t="s">
        <v>109</v>
      </c>
      <c r="C61" s="18"/>
      <c r="D61" s="18"/>
      <c r="E61" s="18">
        <v>484268</v>
      </c>
      <c r="F61" s="18">
        <v>497493</v>
      </c>
      <c r="G61" s="31">
        <v>981761</v>
      </c>
      <c r="H61" s="31"/>
      <c r="I61" s="31"/>
      <c r="J61" s="31">
        <v>748.5325268817204</v>
      </c>
      <c r="K61" s="31">
        <v>768.9743951612902</v>
      </c>
      <c r="L61" s="31">
        <v>1517.5069220430105</v>
      </c>
    </row>
    <row r="62" spans="1:12" s="15" customFormat="1">
      <c r="A62" s="39"/>
      <c r="B62" s="39" t="s">
        <v>111</v>
      </c>
      <c r="C62" s="18"/>
      <c r="D62" s="18"/>
      <c r="E62" s="18">
        <v>1057451</v>
      </c>
      <c r="F62" s="18">
        <v>1086331</v>
      </c>
      <c r="G62" s="31">
        <v>2143782</v>
      </c>
      <c r="H62" s="31"/>
      <c r="I62" s="31"/>
      <c r="J62" s="31">
        <v>1634.5008736559139</v>
      </c>
      <c r="K62" s="31">
        <v>1679.1406586021503</v>
      </c>
      <c r="L62" s="31">
        <v>3313.6415322580642</v>
      </c>
    </row>
    <row r="63" spans="1:12" s="15" customFormat="1">
      <c r="A63" s="39"/>
      <c r="B63" s="39" t="s">
        <v>112</v>
      </c>
      <c r="C63" s="18"/>
      <c r="D63" s="18"/>
      <c r="E63" s="18">
        <v>970042</v>
      </c>
      <c r="F63" s="18">
        <v>996534</v>
      </c>
      <c r="G63" s="31">
        <v>1966576</v>
      </c>
      <c r="H63" s="31"/>
      <c r="I63" s="31"/>
      <c r="J63" s="31">
        <v>1499.3928763440858</v>
      </c>
      <c r="K63" s="31">
        <v>1540.3415322580645</v>
      </c>
      <c r="L63" s="31">
        <v>3039.7344086021503</v>
      </c>
    </row>
    <row r="64" spans="1:12" s="15" customFormat="1">
      <c r="A64" s="24">
        <v>20</v>
      </c>
      <c r="B64" s="25" t="s">
        <v>41</v>
      </c>
      <c r="C64" s="26">
        <v>213946</v>
      </c>
      <c r="D64" s="26">
        <v>7077</v>
      </c>
      <c r="E64" s="26">
        <v>616139</v>
      </c>
      <c r="F64" s="26">
        <v>686739</v>
      </c>
      <c r="G64" s="26">
        <v>1523901</v>
      </c>
      <c r="H64" s="27">
        <v>330.69610215053763</v>
      </c>
      <c r="I64" s="27">
        <v>10.938911290322579</v>
      </c>
      <c r="J64" s="27">
        <v>952.36538978494616</v>
      </c>
      <c r="K64" s="27">
        <v>1061.4917338709677</v>
      </c>
      <c r="L64" s="27">
        <v>2355.4921370967741</v>
      </c>
    </row>
    <row r="65" spans="1:13" s="15" customFormat="1">
      <c r="A65" s="39"/>
      <c r="B65" s="39" t="s">
        <v>113</v>
      </c>
      <c r="C65" s="18">
        <v>213946</v>
      </c>
      <c r="D65" s="18">
        <v>7077</v>
      </c>
      <c r="E65" s="18">
        <v>616139</v>
      </c>
      <c r="F65" s="18">
        <v>686739</v>
      </c>
      <c r="G65" s="18">
        <v>1523901</v>
      </c>
      <c r="H65" s="18">
        <v>330.69610215053763</v>
      </c>
      <c r="I65" s="18">
        <v>10.938911290322579</v>
      </c>
      <c r="J65" s="18">
        <v>952.36538978494616</v>
      </c>
      <c r="K65" s="18">
        <v>1061.4917338709677</v>
      </c>
      <c r="L65" s="18">
        <v>2355.4921370967741</v>
      </c>
    </row>
    <row r="66" spans="1:13" s="15" customFormat="1" ht="15" customHeight="1">
      <c r="A66" s="24">
        <v>21</v>
      </c>
      <c r="B66" s="25" t="s">
        <v>43</v>
      </c>
      <c r="C66" s="26">
        <v>11093</v>
      </c>
      <c r="D66" s="26">
        <v>0</v>
      </c>
      <c r="E66" s="26">
        <v>7897495</v>
      </c>
      <c r="F66" s="26">
        <v>2878701</v>
      </c>
      <c r="G66" s="26">
        <v>10787289</v>
      </c>
      <c r="H66" s="27">
        <v>17.146438172043009</v>
      </c>
      <c r="I66" s="27" t="s">
        <v>211</v>
      </c>
      <c r="J66" s="27">
        <v>12207.149529569891</v>
      </c>
      <c r="K66" s="27">
        <v>4449.60504032258</v>
      </c>
      <c r="L66" s="27">
        <v>16673.901008064517</v>
      </c>
    </row>
    <row r="67" spans="1:13" s="15" customFormat="1">
      <c r="A67" s="39"/>
      <c r="B67" s="39" t="s">
        <v>114</v>
      </c>
      <c r="C67" s="18"/>
      <c r="D67" s="18"/>
      <c r="E67" s="18">
        <v>7897495</v>
      </c>
      <c r="F67" s="18">
        <v>2867186.196</v>
      </c>
      <c r="G67" s="31">
        <v>10764681.196</v>
      </c>
      <c r="H67" s="31"/>
      <c r="I67" s="31"/>
      <c r="J67" s="31">
        <v>12207.149529569891</v>
      </c>
      <c r="K67" s="31">
        <v>4449.60504032258</v>
      </c>
      <c r="L67" s="31">
        <v>16656.754569892473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11514.804</v>
      </c>
      <c r="G68" s="31">
        <v>11514.804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371909</v>
      </c>
      <c r="E69" s="26">
        <v>446619</v>
      </c>
      <c r="F69" s="26">
        <v>378792</v>
      </c>
      <c r="G69" s="26">
        <v>1197320</v>
      </c>
      <c r="H69" s="27" t="s">
        <v>211</v>
      </c>
      <c r="I69" s="27">
        <v>574.85934139784945</v>
      </c>
      <c r="J69" s="27">
        <v>690.33850806451608</v>
      </c>
      <c r="K69" s="27">
        <v>585.4983870967742</v>
      </c>
      <c r="L69" s="27">
        <v>1850.6962365591396</v>
      </c>
    </row>
    <row r="70" spans="1:13" s="40" customFormat="1">
      <c r="A70" s="39"/>
      <c r="B70" s="39" t="s">
        <v>116</v>
      </c>
      <c r="C70" s="18"/>
      <c r="D70" s="18"/>
      <c r="E70" s="18">
        <v>446619</v>
      </c>
      <c r="F70" s="18">
        <v>166668.48000000001</v>
      </c>
      <c r="G70" s="31">
        <v>613287.48</v>
      </c>
      <c r="H70" s="31"/>
      <c r="I70" s="31"/>
      <c r="J70" s="31">
        <v>690.33850806451608</v>
      </c>
      <c r="K70" s="31">
        <v>257.61929032258064</v>
      </c>
      <c r="L70" s="31">
        <v>947.95779838709677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212123.52000000002</v>
      </c>
      <c r="G71" s="31">
        <v>212123.52000000002</v>
      </c>
      <c r="H71" s="31"/>
      <c r="I71" s="31"/>
      <c r="J71" s="31"/>
      <c r="K71" s="31">
        <v>327.87909677419356</v>
      </c>
      <c r="L71" s="31">
        <v>327.87909677419356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87681</v>
      </c>
      <c r="D72" s="21">
        <v>529920</v>
      </c>
      <c r="E72" s="21">
        <v>2735081</v>
      </c>
      <c r="F72" s="21">
        <v>884077</v>
      </c>
      <c r="G72" s="21">
        <v>4236759</v>
      </c>
      <c r="H72" s="22">
        <v>135.52842741935481</v>
      </c>
      <c r="I72" s="22">
        <v>819.0967741935483</v>
      </c>
      <c r="J72" s="22">
        <v>4227.6117607526876</v>
      </c>
      <c r="K72" s="22">
        <v>1366.51686827957</v>
      </c>
      <c r="L72" s="22">
        <v>6548.7538306451606</v>
      </c>
      <c r="M72" s="15"/>
    </row>
    <row r="73" spans="1:13" s="40" customFormat="1">
      <c r="A73" s="39"/>
      <c r="B73" s="39" t="s">
        <v>117</v>
      </c>
      <c r="C73" s="18">
        <v>87681</v>
      </c>
      <c r="D73" s="18">
        <v>529920</v>
      </c>
      <c r="E73" s="18">
        <v>2735081</v>
      </c>
      <c r="F73" s="18">
        <v>884077</v>
      </c>
      <c r="G73" s="31">
        <v>3706839</v>
      </c>
      <c r="H73" s="31">
        <v>135.52842741935481</v>
      </c>
      <c r="I73" s="31"/>
      <c r="J73" s="31">
        <v>4227.6117607526876</v>
      </c>
      <c r="K73" s="31">
        <v>1366.51686827957</v>
      </c>
      <c r="L73" s="31">
        <v>6548.7538306451606</v>
      </c>
    </row>
    <row r="74" spans="1:13" s="40" customFormat="1">
      <c r="A74" s="24">
        <v>24</v>
      </c>
      <c r="B74" s="25" t="s">
        <v>49</v>
      </c>
      <c r="C74" s="26">
        <v>874334</v>
      </c>
      <c r="D74" s="26">
        <v>1656</v>
      </c>
      <c r="E74" s="26">
        <v>449042</v>
      </c>
      <c r="F74" s="26">
        <v>482601</v>
      </c>
      <c r="G74" s="26">
        <v>1807633</v>
      </c>
      <c r="H74" s="27">
        <v>1351.4571236559138</v>
      </c>
      <c r="I74" s="27">
        <v>2.5596774193548382</v>
      </c>
      <c r="J74" s="27">
        <v>694.08373655913965</v>
      </c>
      <c r="K74" s="27">
        <v>745.95584677419345</v>
      </c>
      <c r="L74" s="27">
        <v>2794.0563844086018</v>
      </c>
    </row>
    <row r="75" spans="1:13" s="40" customFormat="1">
      <c r="A75" s="39"/>
      <c r="B75" s="39" t="s">
        <v>118</v>
      </c>
      <c r="C75" s="18">
        <v>874334</v>
      </c>
      <c r="D75" s="18">
        <v>1656</v>
      </c>
      <c r="E75" s="18">
        <v>80827.56</v>
      </c>
      <c r="F75" s="18">
        <v>41503.685999999994</v>
      </c>
      <c r="G75" s="31">
        <v>998321.24600000004</v>
      </c>
      <c r="H75" s="31">
        <v>1351.4571236559138</v>
      </c>
      <c r="I75" s="31">
        <v>2.5596774193548382</v>
      </c>
      <c r="J75" s="31">
        <v>124.93507258064515</v>
      </c>
      <c r="K75" s="31">
        <v>64.152202822580634</v>
      </c>
      <c r="L75" s="31">
        <v>1543.1040764784943</v>
      </c>
    </row>
    <row r="76" spans="1:13" s="40" customFormat="1">
      <c r="A76" s="39"/>
      <c r="B76" s="39" t="s">
        <v>119</v>
      </c>
      <c r="C76" s="18"/>
      <c r="D76" s="18"/>
      <c r="E76" s="18">
        <v>368214.44</v>
      </c>
      <c r="F76" s="18">
        <v>441097.31400000001</v>
      </c>
      <c r="G76" s="31">
        <v>809311.75399999996</v>
      </c>
      <c r="H76" s="31"/>
      <c r="I76" s="31"/>
      <c r="J76" s="31">
        <v>569.1486639784946</v>
      </c>
      <c r="K76" s="31">
        <v>681.80364395161291</v>
      </c>
      <c r="L76" s="31">
        <v>1250.9523079301075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575481</v>
      </c>
      <c r="F77" s="26">
        <v>542109</v>
      </c>
      <c r="G77" s="26">
        <v>1117590</v>
      </c>
      <c r="H77" s="27" t="s">
        <v>211</v>
      </c>
      <c r="I77" s="27" t="s">
        <v>211</v>
      </c>
      <c r="J77" s="27">
        <v>889.52036290322576</v>
      </c>
      <c r="K77" s="27">
        <v>837.93729838709669</v>
      </c>
      <c r="L77" s="27">
        <v>1727.4576612903224</v>
      </c>
    </row>
    <row r="78" spans="1:13" s="40" customFormat="1">
      <c r="A78" s="39"/>
      <c r="B78" s="39" t="s">
        <v>120</v>
      </c>
      <c r="C78" s="18"/>
      <c r="D78" s="18"/>
      <c r="E78" s="18">
        <v>575481</v>
      </c>
      <c r="F78" s="18">
        <v>542109</v>
      </c>
      <c r="G78" s="18">
        <v>1117590</v>
      </c>
      <c r="H78" s="31"/>
      <c r="I78" s="31"/>
      <c r="J78" s="31">
        <v>889.52036290322576</v>
      </c>
      <c r="K78" s="31">
        <v>837.93729838709669</v>
      </c>
      <c r="L78" s="31">
        <v>1727.4576612903224</v>
      </c>
    </row>
    <row r="79" spans="1:13" s="40" customFormat="1">
      <c r="A79" s="24">
        <v>26</v>
      </c>
      <c r="B79" s="25" t="s">
        <v>52</v>
      </c>
      <c r="C79" s="26">
        <v>354319</v>
      </c>
      <c r="D79" s="26">
        <v>0</v>
      </c>
      <c r="E79" s="26">
        <v>1911387</v>
      </c>
      <c r="F79" s="26">
        <v>935798</v>
      </c>
      <c r="G79" s="26">
        <v>3201504</v>
      </c>
      <c r="H79" s="27">
        <v>547.67049731182794</v>
      </c>
      <c r="I79" s="27" t="s">
        <v>211</v>
      </c>
      <c r="J79" s="27">
        <v>2954.4288306451608</v>
      </c>
      <c r="K79" s="27">
        <v>1446.4619623655913</v>
      </c>
      <c r="L79" s="27">
        <v>4948.5612903225801</v>
      </c>
    </row>
    <row r="80" spans="1:13" s="40" customFormat="1">
      <c r="A80" s="39"/>
      <c r="B80" s="39" t="s">
        <v>121</v>
      </c>
      <c r="C80" s="18">
        <v>354319</v>
      </c>
      <c r="D80" s="18"/>
      <c r="E80" s="18">
        <v>349784</v>
      </c>
      <c r="F80" s="18">
        <v>479129</v>
      </c>
      <c r="G80" s="31">
        <v>1183232</v>
      </c>
      <c r="H80" s="31">
        <v>547.67049731182794</v>
      </c>
      <c r="I80" s="31"/>
      <c r="J80" s="31">
        <v>540.66075268817201</v>
      </c>
      <c r="K80" s="31">
        <v>740.58918010752689</v>
      </c>
      <c r="L80" s="31">
        <v>1828.920430107527</v>
      </c>
    </row>
    <row r="81" spans="1:12" s="40" customFormat="1">
      <c r="A81" s="39"/>
      <c r="B81" s="39" t="s">
        <v>122</v>
      </c>
      <c r="C81" s="18"/>
      <c r="D81" s="18"/>
      <c r="E81" s="18">
        <v>1114338</v>
      </c>
      <c r="F81" s="18">
        <v>456669</v>
      </c>
      <c r="G81" s="31">
        <v>1571007</v>
      </c>
      <c r="H81" s="31"/>
      <c r="I81" s="31"/>
      <c r="J81" s="31">
        <v>1722.4310483870966</v>
      </c>
      <c r="K81" s="31">
        <v>705.87278225806438</v>
      </c>
      <c r="L81" s="31">
        <v>2428.3038306451608</v>
      </c>
    </row>
    <row r="82" spans="1:12" s="40" customFormat="1">
      <c r="A82" s="39"/>
      <c r="B82" s="39" t="s">
        <v>123</v>
      </c>
      <c r="C82" s="18"/>
      <c r="D82" s="18"/>
      <c r="E82" s="18">
        <v>22937</v>
      </c>
      <c r="F82" s="18"/>
      <c r="G82" s="31">
        <v>22937</v>
      </c>
      <c r="H82" s="31"/>
      <c r="I82" s="31"/>
      <c r="J82" s="31">
        <v>35.453696236559139</v>
      </c>
      <c r="K82" s="31"/>
      <c r="L82" s="31">
        <v>35.453696236559139</v>
      </c>
    </row>
    <row r="83" spans="1:12" s="40" customFormat="1">
      <c r="A83" s="39"/>
      <c r="B83" s="39" t="s">
        <v>124</v>
      </c>
      <c r="C83" s="18"/>
      <c r="D83" s="18"/>
      <c r="E83" s="18">
        <v>412860</v>
      </c>
      <c r="F83" s="18"/>
      <c r="G83" s="31">
        <v>412860</v>
      </c>
      <c r="H83" s="31"/>
      <c r="I83" s="31"/>
      <c r="J83" s="31">
        <v>638.15725806451599</v>
      </c>
      <c r="K83" s="31"/>
      <c r="L83" s="31">
        <v>638.15725806451599</v>
      </c>
    </row>
    <row r="84" spans="1:12" s="40" customFormat="1">
      <c r="A84" s="39"/>
      <c r="B84" s="39" t="s">
        <v>125</v>
      </c>
      <c r="C84" s="18"/>
      <c r="D84" s="18"/>
      <c r="E84" s="18">
        <v>9557</v>
      </c>
      <c r="F84" s="18"/>
      <c r="G84" s="31">
        <v>9557</v>
      </c>
      <c r="H84" s="31"/>
      <c r="I84" s="31"/>
      <c r="J84" s="31">
        <v>14.772244623655913</v>
      </c>
      <c r="K84" s="31"/>
      <c r="L84" s="31">
        <v>14.772244623655913</v>
      </c>
    </row>
    <row r="85" spans="1:12" s="40" customFormat="1">
      <c r="A85" s="39"/>
      <c r="B85" s="39" t="s">
        <v>126</v>
      </c>
      <c r="C85" s="18"/>
      <c r="D85" s="18"/>
      <c r="E85" s="18">
        <v>1911</v>
      </c>
      <c r="F85" s="18"/>
      <c r="G85" s="31"/>
      <c r="H85" s="31"/>
      <c r="I85" s="31"/>
      <c r="J85" s="31">
        <v>2.9538306451612897</v>
      </c>
      <c r="K85" s="31"/>
      <c r="L85" s="31">
        <v>2.9538306451612897</v>
      </c>
    </row>
    <row r="86" spans="1:12" s="40" customFormat="1">
      <c r="A86" s="24">
        <v>27</v>
      </c>
      <c r="B86" s="25" t="s">
        <v>54</v>
      </c>
      <c r="C86" s="26">
        <v>628564</v>
      </c>
      <c r="D86" s="26">
        <v>0</v>
      </c>
      <c r="E86" s="26">
        <v>2178657</v>
      </c>
      <c r="F86" s="26">
        <v>838155</v>
      </c>
      <c r="G86" s="26">
        <v>3645376</v>
      </c>
      <c r="H86" s="27">
        <v>971.57069892473112</v>
      </c>
      <c r="I86" s="27" t="s">
        <v>211</v>
      </c>
      <c r="J86" s="27">
        <v>3367.5477822580642</v>
      </c>
      <c r="K86" s="27">
        <v>1295.5352822580644</v>
      </c>
      <c r="L86" s="27">
        <v>5634.6537634408596</v>
      </c>
    </row>
    <row r="87" spans="1:12" s="40" customFormat="1">
      <c r="A87" s="39"/>
      <c r="B87" s="39" t="s">
        <v>127</v>
      </c>
      <c r="C87" s="18"/>
      <c r="D87" s="18"/>
      <c r="E87" s="18">
        <v>1094122</v>
      </c>
      <c r="F87" s="18">
        <v>544968</v>
      </c>
      <c r="G87" s="31">
        <v>1639090</v>
      </c>
      <c r="H87" s="31"/>
      <c r="I87" s="31"/>
      <c r="J87" s="31">
        <v>1691.183198924731</v>
      </c>
      <c r="K87" s="31">
        <v>842.35645161290313</v>
      </c>
      <c r="L87" s="31">
        <v>2533.5396505376339</v>
      </c>
    </row>
    <row r="88" spans="1:12" s="40" customFormat="1">
      <c r="A88" s="39"/>
      <c r="B88" s="39" t="s">
        <v>128</v>
      </c>
      <c r="C88" s="18"/>
      <c r="D88" s="18"/>
      <c r="E88" s="18">
        <v>746190</v>
      </c>
      <c r="F88" s="18">
        <v>227978</v>
      </c>
      <c r="G88" s="31">
        <v>974168</v>
      </c>
      <c r="H88" s="31"/>
      <c r="I88" s="31"/>
      <c r="J88" s="31">
        <v>1153.3850806451612</v>
      </c>
      <c r="K88" s="31">
        <v>352.38534946236558</v>
      </c>
      <c r="L88" s="31">
        <v>1505.7704301075269</v>
      </c>
    </row>
    <row r="89" spans="1:12" s="40" customFormat="1">
      <c r="A89" s="39"/>
      <c r="B89" s="39" t="s">
        <v>129</v>
      </c>
      <c r="C89" s="18"/>
      <c r="D89" s="18"/>
      <c r="E89" s="18">
        <v>228323</v>
      </c>
      <c r="F89" s="18">
        <v>2347</v>
      </c>
      <c r="G89" s="31">
        <v>230670</v>
      </c>
      <c r="H89" s="31"/>
      <c r="I89" s="31"/>
      <c r="J89" s="31">
        <v>352.91861559139784</v>
      </c>
      <c r="K89" s="31">
        <v>3.6277553763440862</v>
      </c>
      <c r="L89" s="31">
        <v>356.54637096774195</v>
      </c>
    </row>
    <row r="90" spans="1:12" s="40" customFormat="1">
      <c r="A90" s="39"/>
      <c r="B90" s="39" t="s">
        <v>130</v>
      </c>
      <c r="C90" s="18"/>
      <c r="D90" s="18"/>
      <c r="E90" s="18">
        <v>18954</v>
      </c>
      <c r="F90" s="18"/>
      <c r="G90" s="31">
        <v>18954</v>
      </c>
      <c r="H90" s="31"/>
      <c r="I90" s="31"/>
      <c r="J90" s="31">
        <v>29.297177419354838</v>
      </c>
      <c r="K90" s="31"/>
      <c r="L90" s="31">
        <v>29.297177419354838</v>
      </c>
    </row>
    <row r="91" spans="1:12" s="40" customFormat="1">
      <c r="A91" s="39"/>
      <c r="B91" s="39" t="s">
        <v>131</v>
      </c>
      <c r="C91" s="18"/>
      <c r="D91" s="18"/>
      <c r="E91" s="18">
        <v>33551</v>
      </c>
      <c r="F91" s="18">
        <v>34113</v>
      </c>
      <c r="G91" s="31">
        <v>67664</v>
      </c>
      <c r="H91" s="31"/>
      <c r="I91" s="31"/>
      <c r="J91" s="31">
        <v>51.859744623655907</v>
      </c>
      <c r="K91" s="31">
        <v>52.728427419354837</v>
      </c>
      <c r="L91" s="31">
        <v>104.58817204301074</v>
      </c>
    </row>
    <row r="92" spans="1:12" s="40" customFormat="1">
      <c r="A92" s="39"/>
      <c r="B92" s="39" t="s">
        <v>132</v>
      </c>
      <c r="C92" s="18"/>
      <c r="D92" s="18"/>
      <c r="E92" s="18">
        <v>57517</v>
      </c>
      <c r="F92" s="18">
        <v>28749</v>
      </c>
      <c r="G92" s="31">
        <v>86266</v>
      </c>
      <c r="H92" s="31"/>
      <c r="I92" s="31"/>
      <c r="J92" s="31">
        <v>88.903965053763443</v>
      </c>
      <c r="K92" s="31">
        <v>44.437298387096767</v>
      </c>
      <c r="L92" s="31">
        <v>133.34126344086022</v>
      </c>
    </row>
    <row r="93" spans="1:12" s="40" customFormat="1">
      <c r="A93" s="24">
        <v>28</v>
      </c>
      <c r="B93" s="25" t="s">
        <v>55</v>
      </c>
      <c r="C93" s="26">
        <v>453420</v>
      </c>
      <c r="D93" s="26">
        <v>0</v>
      </c>
      <c r="E93" s="26">
        <v>854979</v>
      </c>
      <c r="F93" s="26">
        <v>592733</v>
      </c>
      <c r="G93" s="26">
        <v>1901132</v>
      </c>
      <c r="H93" s="27">
        <v>700.85080645161281</v>
      </c>
      <c r="I93" s="27" t="s">
        <v>211</v>
      </c>
      <c r="J93" s="27">
        <v>1321.5401209677418</v>
      </c>
      <c r="K93" s="27">
        <v>916.18676075268809</v>
      </c>
      <c r="L93" s="27">
        <v>2938.5776881720431</v>
      </c>
    </row>
    <row r="94" spans="1:12" s="40" customFormat="1">
      <c r="A94" s="39"/>
      <c r="B94" s="39" t="s">
        <v>133</v>
      </c>
      <c r="C94" s="18">
        <v>453420</v>
      </c>
      <c r="D94" s="18">
        <v>0</v>
      </c>
      <c r="E94" s="18">
        <v>854979</v>
      </c>
      <c r="F94" s="18">
        <v>592733</v>
      </c>
      <c r="G94" s="31">
        <v>1901132</v>
      </c>
      <c r="H94" s="31">
        <v>700.85080645161281</v>
      </c>
      <c r="I94" s="31"/>
      <c r="J94" s="31">
        <v>1321.5401209677418</v>
      </c>
      <c r="K94" s="31">
        <v>916.18676075268809</v>
      </c>
      <c r="L94" s="31">
        <v>2938.5776881720431</v>
      </c>
    </row>
    <row r="95" spans="1:12" s="40" customFormat="1">
      <c r="A95" s="24">
        <v>29</v>
      </c>
      <c r="B95" s="25" t="s">
        <v>57</v>
      </c>
      <c r="C95" s="26">
        <v>301749</v>
      </c>
      <c r="D95" s="26">
        <v>0</v>
      </c>
      <c r="E95" s="26">
        <v>1192795</v>
      </c>
      <c r="F95" s="26">
        <v>563147</v>
      </c>
      <c r="G95" s="26">
        <v>2057691</v>
      </c>
      <c r="H95" s="27">
        <v>466.41310483870961</v>
      </c>
      <c r="I95" s="27" t="s">
        <v>211</v>
      </c>
      <c r="J95" s="27">
        <v>1843.7019489247309</v>
      </c>
      <c r="K95" s="27">
        <v>870.45571236559124</v>
      </c>
      <c r="L95" s="27">
        <v>3180.5707661290317</v>
      </c>
    </row>
    <row r="96" spans="1:12" s="40" customFormat="1">
      <c r="A96" s="39"/>
      <c r="B96" s="39" t="s">
        <v>134</v>
      </c>
      <c r="C96" s="18">
        <v>301749</v>
      </c>
      <c r="D96" s="18"/>
      <c r="E96" s="18">
        <v>1117649</v>
      </c>
      <c r="F96" s="18">
        <v>563147</v>
      </c>
      <c r="G96" s="31">
        <v>1982545</v>
      </c>
      <c r="H96" s="31">
        <v>466.41310483870961</v>
      </c>
      <c r="I96" s="31"/>
      <c r="J96" s="31">
        <v>1727.5488575268814</v>
      </c>
      <c r="K96" s="31">
        <v>870.45571236559124</v>
      </c>
      <c r="L96" s="31">
        <v>3064.4176747311822</v>
      </c>
    </row>
    <row r="97" spans="1:12" s="40" customFormat="1">
      <c r="A97" s="39"/>
      <c r="B97" s="39" t="s">
        <v>78</v>
      </c>
      <c r="C97" s="18"/>
      <c r="D97" s="18"/>
      <c r="E97" s="18">
        <v>75146</v>
      </c>
      <c r="F97" s="18"/>
      <c r="G97" s="31">
        <v>75146</v>
      </c>
      <c r="H97" s="31"/>
      <c r="I97" s="31"/>
      <c r="J97" s="31">
        <v>116.15309139784945</v>
      </c>
      <c r="K97" s="31"/>
      <c r="L97" s="31">
        <v>116.15309139784945</v>
      </c>
    </row>
    <row r="98" spans="1:12" s="40" customFormat="1">
      <c r="A98" s="24">
        <v>30</v>
      </c>
      <c r="B98" s="25" t="s">
        <v>58</v>
      </c>
      <c r="C98" s="26">
        <v>11449</v>
      </c>
      <c r="D98" s="26">
        <v>0</v>
      </c>
      <c r="E98" s="26">
        <v>3059457</v>
      </c>
      <c r="F98" s="26">
        <v>1543200</v>
      </c>
      <c r="G98" s="26">
        <v>4614106</v>
      </c>
      <c r="H98" s="27">
        <v>17.696706989247311</v>
      </c>
      <c r="I98" s="27" t="s">
        <v>211</v>
      </c>
      <c r="J98" s="27">
        <v>4728.9993951612905</v>
      </c>
      <c r="K98" s="27">
        <v>2385.322580645161</v>
      </c>
      <c r="L98" s="27">
        <v>7132.0186827956986</v>
      </c>
    </row>
    <row r="99" spans="1:12" s="40" customFormat="1">
      <c r="A99" s="39"/>
      <c r="B99" s="39" t="s">
        <v>135</v>
      </c>
      <c r="C99" s="18"/>
      <c r="D99" s="18"/>
      <c r="E99" s="18">
        <v>3059457</v>
      </c>
      <c r="F99" s="18">
        <v>1543200</v>
      </c>
      <c r="G99" s="18">
        <v>4614106</v>
      </c>
      <c r="H99" s="31"/>
      <c r="I99" s="31"/>
      <c r="J99" s="31">
        <v>4728.9993951612905</v>
      </c>
      <c r="K99" s="31">
        <v>2385.322580645161</v>
      </c>
      <c r="L99" s="31">
        <v>7114.3219758064515</v>
      </c>
    </row>
    <row r="100" spans="1:12" s="40" customFormat="1">
      <c r="A100" s="24">
        <v>31</v>
      </c>
      <c r="B100" s="25" t="s">
        <v>60</v>
      </c>
      <c r="C100" s="26">
        <v>6591</v>
      </c>
      <c r="D100" s="26">
        <v>0</v>
      </c>
      <c r="E100" s="26">
        <v>735907</v>
      </c>
      <c r="F100" s="41">
        <v>596878</v>
      </c>
      <c r="G100" s="26">
        <v>1339376</v>
      </c>
      <c r="H100" s="27">
        <v>10.187701612903226</v>
      </c>
      <c r="I100" s="27" t="s">
        <v>211</v>
      </c>
      <c r="J100" s="27">
        <v>1137.4906586021505</v>
      </c>
      <c r="K100" s="27">
        <v>922.5936827956989</v>
      </c>
      <c r="L100" s="27">
        <v>2070.2720430107529</v>
      </c>
    </row>
    <row r="101" spans="1:12" s="40" customFormat="1">
      <c r="A101" s="39"/>
      <c r="B101" s="39" t="s">
        <v>136</v>
      </c>
      <c r="C101" s="18"/>
      <c r="D101" s="18"/>
      <c r="E101" s="18">
        <v>735907</v>
      </c>
      <c r="F101" s="18">
        <v>596878</v>
      </c>
      <c r="G101" s="31">
        <v>1332785</v>
      </c>
      <c r="H101" s="31"/>
      <c r="I101" s="31"/>
      <c r="J101" s="31">
        <v>1137.4906586021505</v>
      </c>
      <c r="K101" s="31">
        <v>922.5936827956989</v>
      </c>
      <c r="L101" s="31">
        <v>2060.0843413978491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0</v>
      </c>
      <c r="F102" s="21">
        <v>27251</v>
      </c>
      <c r="G102" s="21">
        <v>27251</v>
      </c>
      <c r="H102" s="22" t="s">
        <v>211</v>
      </c>
      <c r="I102" s="22" t="s">
        <v>211</v>
      </c>
      <c r="J102" s="22" t="s">
        <v>211</v>
      </c>
      <c r="K102" s="22">
        <v>42.121841397849458</v>
      </c>
      <c r="L102" s="22">
        <v>42.121841397849458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0</v>
      </c>
      <c r="F103" s="18">
        <v>27251</v>
      </c>
      <c r="G103" s="31">
        <v>27251</v>
      </c>
      <c r="H103" s="81" t="s">
        <v>211</v>
      </c>
      <c r="I103" s="31"/>
      <c r="J103" s="31" t="s">
        <v>211</v>
      </c>
      <c r="K103" s="31">
        <v>42.121841397849458</v>
      </c>
      <c r="L103" s="31">
        <v>42.121841397849458</v>
      </c>
    </row>
    <row r="104" spans="1:12" s="40" customFormat="1">
      <c r="A104" s="19">
        <v>33</v>
      </c>
      <c r="B104" s="20" t="s">
        <v>62</v>
      </c>
      <c r="C104" s="21">
        <v>543483</v>
      </c>
      <c r="D104" s="21">
        <v>74880</v>
      </c>
      <c r="E104" s="21">
        <v>4489183</v>
      </c>
      <c r="F104" s="21">
        <v>1737631</v>
      </c>
      <c r="G104" s="21">
        <v>6845177</v>
      </c>
      <c r="H104" s="22">
        <v>840.06108870967739</v>
      </c>
      <c r="I104" s="22">
        <v>115.74193548387096</v>
      </c>
      <c r="J104" s="22">
        <v>6938.9253360215043</v>
      </c>
      <c r="K104" s="22">
        <v>2685.8543682795694</v>
      </c>
      <c r="L104" s="22">
        <v>10580.582728494623</v>
      </c>
    </row>
    <row r="105" spans="1:12" s="40" customFormat="1">
      <c r="A105" s="39"/>
      <c r="B105" s="39" t="s">
        <v>138</v>
      </c>
      <c r="C105" s="18">
        <v>543483</v>
      </c>
      <c r="D105" s="18">
        <v>74880</v>
      </c>
      <c r="E105" s="18">
        <v>4489183</v>
      </c>
      <c r="F105" s="18">
        <v>1737631</v>
      </c>
      <c r="G105" s="31">
        <v>6845177</v>
      </c>
      <c r="H105" s="31">
        <v>840.06108870967739</v>
      </c>
      <c r="I105" s="31"/>
      <c r="J105" s="31">
        <v>6938.9253360215043</v>
      </c>
      <c r="K105" s="31">
        <v>2685.8543682795694</v>
      </c>
      <c r="L105" s="31">
        <v>10464.840793010751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44434</v>
      </c>
      <c r="G106" s="21">
        <v>44434</v>
      </c>
      <c r="H106" s="21" t="s">
        <v>211</v>
      </c>
      <c r="I106" s="21" t="s">
        <v>211</v>
      </c>
      <c r="J106" s="21" t="s">
        <v>211</v>
      </c>
      <c r="K106" s="21">
        <v>68.681586021505382</v>
      </c>
      <c r="L106" s="21">
        <v>68.681586021505382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44434</v>
      </c>
      <c r="G107" s="31">
        <v>44434</v>
      </c>
      <c r="H107" s="81" t="s">
        <v>211</v>
      </c>
      <c r="I107" s="81"/>
      <c r="J107" s="81" t="s">
        <v>211</v>
      </c>
      <c r="K107" s="81">
        <v>68.681586021505382</v>
      </c>
      <c r="L107" s="81">
        <v>68.681586021505382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404840</v>
      </c>
      <c r="F108" s="86">
        <v>76035</v>
      </c>
      <c r="G108" s="21">
        <v>480875</v>
      </c>
      <c r="H108" s="22" t="s">
        <v>211</v>
      </c>
      <c r="I108" s="22" t="s">
        <v>211</v>
      </c>
      <c r="J108" s="22">
        <v>625.76075268817203</v>
      </c>
      <c r="K108" s="22">
        <v>117.52721774193549</v>
      </c>
      <c r="L108" s="22">
        <v>743.28797043010752</v>
      </c>
    </row>
    <row r="109" spans="1:12" s="40" customFormat="1" ht="30">
      <c r="A109" s="39"/>
      <c r="B109" s="43" t="s">
        <v>139</v>
      </c>
      <c r="C109" s="18"/>
      <c r="D109" s="18"/>
      <c r="E109" s="18">
        <v>404840</v>
      </c>
      <c r="F109" s="18">
        <v>76035</v>
      </c>
      <c r="G109" s="31">
        <v>480875</v>
      </c>
      <c r="H109" s="31"/>
      <c r="I109" s="31"/>
      <c r="J109" s="31">
        <v>625.76075268817203</v>
      </c>
      <c r="K109" s="31">
        <v>117.52721774193549</v>
      </c>
      <c r="L109" s="31">
        <v>743.28797043010752</v>
      </c>
    </row>
    <row r="110" spans="1:12" s="40" customFormat="1">
      <c r="A110" s="19">
        <v>36</v>
      </c>
      <c r="B110" s="20" t="s">
        <v>67</v>
      </c>
      <c r="C110" s="21">
        <v>209219</v>
      </c>
      <c r="D110" s="21">
        <v>0</v>
      </c>
      <c r="E110" s="21">
        <v>110392</v>
      </c>
      <c r="F110" s="21">
        <v>103305</v>
      </c>
      <c r="G110" s="21">
        <v>422916</v>
      </c>
      <c r="H110" s="22">
        <v>323.38958333333329</v>
      </c>
      <c r="I110" s="22" t="s">
        <v>211</v>
      </c>
      <c r="J110" s="22">
        <v>170.63279569892472</v>
      </c>
      <c r="K110" s="22">
        <v>159.67842741935482</v>
      </c>
      <c r="L110" s="22">
        <v>653.70080645161283</v>
      </c>
    </row>
    <row r="111" spans="1:12" s="40" customFormat="1">
      <c r="A111" s="39"/>
      <c r="B111" s="39" t="s">
        <v>140</v>
      </c>
      <c r="C111" s="18">
        <v>209219</v>
      </c>
      <c r="D111" s="18"/>
      <c r="E111" s="18">
        <v>110392</v>
      </c>
      <c r="F111" s="18">
        <v>103305</v>
      </c>
      <c r="G111" s="31">
        <v>422916</v>
      </c>
      <c r="H111" s="31">
        <v>323.38958333333329</v>
      </c>
      <c r="I111" s="31"/>
      <c r="J111" s="31">
        <v>170.63279569892472</v>
      </c>
      <c r="K111" s="31">
        <v>159.67842741935482</v>
      </c>
      <c r="L111" s="31">
        <v>653.70080645161283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227716</v>
      </c>
      <c r="F112" s="26">
        <v>52536</v>
      </c>
      <c r="G112" s="26">
        <v>280252</v>
      </c>
      <c r="H112" s="27" t="s">
        <v>211</v>
      </c>
      <c r="I112" s="27" t="s">
        <v>211</v>
      </c>
      <c r="J112" s="27">
        <v>351.98037634408598</v>
      </c>
      <c r="K112" s="27">
        <v>81.204838709677404</v>
      </c>
      <c r="L112" s="27">
        <v>433.18521505376339</v>
      </c>
    </row>
    <row r="113" spans="1:12" s="40" customFormat="1" ht="30">
      <c r="A113" s="39"/>
      <c r="B113" s="43" t="s">
        <v>141</v>
      </c>
      <c r="C113" s="18"/>
      <c r="D113" s="18"/>
      <c r="E113" s="18">
        <v>54651.839999999997</v>
      </c>
      <c r="F113" s="18">
        <v>3204.6959999999999</v>
      </c>
      <c r="G113" s="31">
        <v>57856.535999999993</v>
      </c>
      <c r="H113" s="31"/>
      <c r="I113" s="31"/>
      <c r="J113" s="31">
        <v>84.475290322580634</v>
      </c>
      <c r="K113" s="31">
        <v>4.9534951612903217</v>
      </c>
      <c r="L113" s="31">
        <v>89.428785483870953</v>
      </c>
    </row>
    <row r="114" spans="1:12" s="40" customFormat="1">
      <c r="A114" s="39"/>
      <c r="B114" s="39" t="s">
        <v>142</v>
      </c>
      <c r="C114" s="18"/>
      <c r="D114" s="18"/>
      <c r="E114" s="18">
        <v>173064.16</v>
      </c>
      <c r="F114" s="18">
        <v>49331.304000000004</v>
      </c>
      <c r="G114" s="31">
        <v>222395.46400000001</v>
      </c>
      <c r="H114" s="31"/>
      <c r="I114" s="31"/>
      <c r="J114" s="31">
        <v>267.50508602150535</v>
      </c>
      <c r="K114" s="31">
        <v>76.251343548387098</v>
      </c>
      <c r="L114" s="31">
        <v>343.75642956989248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152072</v>
      </c>
      <c r="E115" s="26">
        <v>736179</v>
      </c>
      <c r="F115" s="26">
        <v>835263</v>
      </c>
      <c r="G115" s="26">
        <v>1723514</v>
      </c>
      <c r="H115" s="27" t="s">
        <v>211</v>
      </c>
      <c r="I115" s="27">
        <v>235.05752688172043</v>
      </c>
      <c r="J115" s="27">
        <v>1137.9110887096774</v>
      </c>
      <c r="K115" s="27">
        <v>1291.0651209677419</v>
      </c>
      <c r="L115" s="27">
        <v>2664.0337365591395</v>
      </c>
    </row>
    <row r="116" spans="1:12" s="40" customFormat="1">
      <c r="A116" s="39"/>
      <c r="B116" s="39" t="s">
        <v>143</v>
      </c>
      <c r="C116" s="18"/>
      <c r="D116" s="18">
        <v>152072</v>
      </c>
      <c r="E116" s="18">
        <v>736179</v>
      </c>
      <c r="F116" s="18">
        <v>835263</v>
      </c>
      <c r="G116" s="31">
        <v>1723514</v>
      </c>
      <c r="H116" s="31"/>
      <c r="I116" s="31">
        <v>235.05752688172043</v>
      </c>
      <c r="J116" s="31">
        <v>1137.9110887096774</v>
      </c>
      <c r="K116" s="31">
        <v>1291.0651209677419</v>
      </c>
      <c r="L116" s="31">
        <v>2664.0337365591395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429432</v>
      </c>
      <c r="F117" s="26">
        <v>527594</v>
      </c>
      <c r="G117" s="26">
        <v>957026</v>
      </c>
      <c r="H117" s="27" t="s">
        <v>211</v>
      </c>
      <c r="I117" s="27" t="s">
        <v>211</v>
      </c>
      <c r="J117" s="27">
        <v>663.77258064516127</v>
      </c>
      <c r="K117" s="27">
        <v>815.5014784946236</v>
      </c>
      <c r="L117" s="27">
        <v>1479.2740591397849</v>
      </c>
    </row>
    <row r="118" spans="1:12" s="40" customFormat="1">
      <c r="A118" s="39"/>
      <c r="B118" s="39" t="s">
        <v>144</v>
      </c>
      <c r="C118" s="18"/>
      <c r="D118" s="18"/>
      <c r="E118" s="18">
        <v>429432</v>
      </c>
      <c r="F118" s="18">
        <v>527594</v>
      </c>
      <c r="G118" s="31">
        <v>957026</v>
      </c>
      <c r="H118" s="31"/>
      <c r="I118" s="31"/>
      <c r="J118" s="31">
        <v>663.77258064516127</v>
      </c>
      <c r="K118" s="31">
        <v>815.5014784946236</v>
      </c>
      <c r="L118" s="31">
        <v>1479.2740591397849</v>
      </c>
    </row>
    <row r="119" spans="1:12" s="40" customFormat="1">
      <c r="A119" s="24">
        <v>40</v>
      </c>
      <c r="B119" s="25" t="s">
        <v>74</v>
      </c>
      <c r="C119" s="26">
        <v>145547</v>
      </c>
      <c r="D119" s="26">
        <v>0</v>
      </c>
      <c r="E119" s="26">
        <v>1127979</v>
      </c>
      <c r="F119" s="26">
        <v>345306</v>
      </c>
      <c r="G119" s="26">
        <v>1618832</v>
      </c>
      <c r="H119" s="27">
        <v>224.97184139784943</v>
      </c>
      <c r="I119" s="27" t="s">
        <v>211</v>
      </c>
      <c r="J119" s="27">
        <v>1743.5159274193547</v>
      </c>
      <c r="K119" s="27">
        <v>533.73911290322576</v>
      </c>
      <c r="L119" s="27">
        <v>2502.2268817204299</v>
      </c>
    </row>
    <row r="120" spans="1:12" s="40" customFormat="1">
      <c r="A120" s="39"/>
      <c r="B120" s="39" t="s">
        <v>145</v>
      </c>
      <c r="C120" s="18">
        <v>145547</v>
      </c>
      <c r="D120" s="18"/>
      <c r="E120" s="18">
        <v>331513</v>
      </c>
      <c r="F120" s="18">
        <v>89780</v>
      </c>
      <c r="G120" s="31">
        <v>566840</v>
      </c>
      <c r="H120" s="31">
        <v>224.97184139784943</v>
      </c>
      <c r="I120" s="31"/>
      <c r="J120" s="31">
        <v>512.41928763440853</v>
      </c>
      <c r="K120" s="31">
        <v>138.77284946236557</v>
      </c>
      <c r="L120" s="31">
        <v>876.16397849462351</v>
      </c>
    </row>
    <row r="121" spans="1:12" s="40" customFormat="1">
      <c r="A121" s="39"/>
      <c r="B121" s="39" t="s">
        <v>146</v>
      </c>
      <c r="C121" s="18"/>
      <c r="D121" s="18"/>
      <c r="E121" s="18">
        <v>108060</v>
      </c>
      <c r="F121" s="18"/>
      <c r="G121" s="31">
        <v>108060</v>
      </c>
      <c r="H121" s="31"/>
      <c r="I121" s="31"/>
      <c r="J121" s="31">
        <v>167.02822580645162</v>
      </c>
      <c r="K121" s="31"/>
      <c r="L121" s="31">
        <v>167.02822580645162</v>
      </c>
    </row>
    <row r="122" spans="1:12" s="40" customFormat="1">
      <c r="A122" s="39"/>
      <c r="B122" s="39" t="s">
        <v>147</v>
      </c>
      <c r="C122" s="18"/>
      <c r="D122" s="18"/>
      <c r="E122" s="18">
        <v>16243</v>
      </c>
      <c r="F122" s="18"/>
      <c r="G122" s="31">
        <v>16243</v>
      </c>
      <c r="H122" s="31"/>
      <c r="I122" s="31"/>
      <c r="J122" s="31">
        <v>25.106787634408601</v>
      </c>
      <c r="K122" s="31"/>
      <c r="L122" s="31">
        <v>25.106787634408601</v>
      </c>
    </row>
    <row r="123" spans="1:12" s="40" customFormat="1" ht="30" customHeight="1">
      <c r="A123" s="39"/>
      <c r="B123" s="39" t="s">
        <v>148</v>
      </c>
      <c r="C123" s="18"/>
      <c r="D123" s="18"/>
      <c r="E123" s="18">
        <v>40833</v>
      </c>
      <c r="F123" s="18">
        <v>28350</v>
      </c>
      <c r="G123" s="31">
        <v>69183</v>
      </c>
      <c r="H123" s="31"/>
      <c r="I123" s="31"/>
      <c r="J123" s="31">
        <v>63.115524193548382</v>
      </c>
      <c r="K123" s="31">
        <v>43.820564516129025</v>
      </c>
      <c r="L123" s="31">
        <v>106.93608870967741</v>
      </c>
    </row>
    <row r="124" spans="1:12" s="40" customFormat="1">
      <c r="A124" s="39"/>
      <c r="B124" s="39" t="s">
        <v>149</v>
      </c>
      <c r="C124" s="18"/>
      <c r="D124" s="18"/>
      <c r="E124" s="18">
        <v>34516</v>
      </c>
      <c r="F124" s="18">
        <v>43162</v>
      </c>
      <c r="G124" s="31">
        <v>77678</v>
      </c>
      <c r="H124" s="31"/>
      <c r="I124" s="31"/>
      <c r="J124" s="31">
        <v>53.351344086021498</v>
      </c>
      <c r="K124" s="31">
        <v>66.715456989247315</v>
      </c>
      <c r="L124" s="31">
        <v>120.06680107526881</v>
      </c>
    </row>
    <row r="125" spans="1:12" s="40" customFormat="1">
      <c r="A125" s="39"/>
      <c r="B125" s="39" t="s">
        <v>150</v>
      </c>
      <c r="C125" s="18"/>
      <c r="D125" s="18"/>
      <c r="E125" s="18">
        <v>66664</v>
      </c>
      <c r="F125" s="18">
        <v>112052</v>
      </c>
      <c r="G125" s="31">
        <v>178716</v>
      </c>
      <c r="H125" s="31"/>
      <c r="I125" s="31"/>
      <c r="J125" s="31">
        <v>103.04247311827957</v>
      </c>
      <c r="K125" s="31">
        <v>173.19865591397846</v>
      </c>
      <c r="L125" s="31">
        <v>276.24112903225802</v>
      </c>
    </row>
    <row r="126" spans="1:12" s="40" customFormat="1">
      <c r="A126" s="39"/>
      <c r="B126" s="39" t="s">
        <v>151</v>
      </c>
      <c r="C126" s="18"/>
      <c r="D126" s="18"/>
      <c r="E126" s="18">
        <v>530150</v>
      </c>
      <c r="F126" s="18">
        <v>71962</v>
      </c>
      <c r="G126" s="31">
        <v>602112</v>
      </c>
      <c r="H126" s="31"/>
      <c r="I126" s="31"/>
      <c r="J126" s="31">
        <v>819.45228494623655</v>
      </c>
      <c r="K126" s="31">
        <v>111.23158602150536</v>
      </c>
      <c r="L126" s="31">
        <v>930.68387096774188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509296</v>
      </c>
      <c r="F127" s="45">
        <v>74871</v>
      </c>
      <c r="G127" s="26">
        <v>584167</v>
      </c>
      <c r="H127" s="46" t="s">
        <v>211</v>
      </c>
      <c r="I127" s="46" t="s">
        <v>211</v>
      </c>
      <c r="J127" s="27">
        <v>787.21827956989239</v>
      </c>
      <c r="K127" s="27">
        <v>115.72802419354839</v>
      </c>
      <c r="L127" s="27">
        <v>902.94630376344082</v>
      </c>
    </row>
    <row r="128" spans="1:12" s="40" customFormat="1" ht="30">
      <c r="A128" s="39"/>
      <c r="B128" s="43" t="s">
        <v>152</v>
      </c>
      <c r="C128" s="18"/>
      <c r="D128" s="18"/>
      <c r="E128" s="18">
        <v>509296</v>
      </c>
      <c r="F128" s="18">
        <v>74871</v>
      </c>
      <c r="G128" s="31">
        <v>584167</v>
      </c>
      <c r="H128" s="31"/>
      <c r="I128" s="31"/>
      <c r="J128" s="31">
        <v>787.21827956989239</v>
      </c>
      <c r="K128" s="31">
        <v>115.72802419354839</v>
      </c>
      <c r="L128" s="31">
        <v>902.94630376344082</v>
      </c>
    </row>
    <row r="129" spans="1:12" s="40" customFormat="1">
      <c r="A129" s="24">
        <v>42</v>
      </c>
      <c r="B129" s="25" t="s">
        <v>77</v>
      </c>
      <c r="C129" s="26">
        <v>10359</v>
      </c>
      <c r="D129" s="26">
        <v>0</v>
      </c>
      <c r="E129" s="26">
        <v>3774004</v>
      </c>
      <c r="F129" s="26">
        <v>2501368</v>
      </c>
      <c r="G129" s="26">
        <v>6285731</v>
      </c>
      <c r="H129" s="27">
        <v>16.011895161290322</v>
      </c>
      <c r="I129" s="27" t="s">
        <v>211</v>
      </c>
      <c r="J129" s="27">
        <v>5833.4739247311827</v>
      </c>
      <c r="K129" s="27">
        <v>3866.3618279569887</v>
      </c>
      <c r="L129" s="27">
        <v>9715.8476478494613</v>
      </c>
    </row>
    <row r="130" spans="1:12" s="40" customFormat="1">
      <c r="A130" s="39"/>
      <c r="B130" s="39" t="s">
        <v>153</v>
      </c>
      <c r="C130" s="18">
        <v>10359</v>
      </c>
      <c r="D130" s="18">
        <v>0</v>
      </c>
      <c r="E130" s="18">
        <v>3774004</v>
      </c>
      <c r="F130" s="18">
        <v>2501368</v>
      </c>
      <c r="G130" s="31">
        <v>6285731</v>
      </c>
      <c r="H130" s="31">
        <v>16.011895161290322</v>
      </c>
      <c r="I130" s="31"/>
      <c r="J130" s="31">
        <v>5833.4739247311827</v>
      </c>
      <c r="K130" s="31">
        <v>3866.3618279569887</v>
      </c>
      <c r="L130" s="31">
        <v>9715.8476478494613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200950</v>
      </c>
      <c r="F131" s="26">
        <v>0</v>
      </c>
      <c r="G131" s="26">
        <v>200950</v>
      </c>
      <c r="H131" s="27" t="s">
        <v>211</v>
      </c>
      <c r="I131" s="27" t="s">
        <v>211</v>
      </c>
      <c r="J131" s="27">
        <v>310.6081989247312</v>
      </c>
      <c r="K131" s="27" t="s">
        <v>211</v>
      </c>
      <c r="L131" s="27">
        <v>310.6081989247312</v>
      </c>
    </row>
    <row r="132" spans="1:12" s="40" customFormat="1">
      <c r="A132" s="39"/>
      <c r="B132" s="39" t="s">
        <v>154</v>
      </c>
      <c r="C132" s="18"/>
      <c r="D132" s="18"/>
      <c r="E132" s="18">
        <v>200950</v>
      </c>
      <c r="F132" s="18"/>
      <c r="G132" s="31">
        <v>200950</v>
      </c>
      <c r="H132" s="31"/>
      <c r="I132" s="31"/>
      <c r="J132" s="31">
        <v>310.6081989247312</v>
      </c>
      <c r="K132" s="31"/>
      <c r="L132" s="31">
        <v>310.6081989247312</v>
      </c>
    </row>
    <row r="133" spans="1:12" s="40" customFormat="1">
      <c r="A133" s="24">
        <v>44</v>
      </c>
      <c r="B133" s="25" t="s">
        <v>80</v>
      </c>
      <c r="C133" s="26">
        <v>805049</v>
      </c>
      <c r="D133" s="26">
        <v>0</v>
      </c>
      <c r="E133" s="26">
        <v>8766684</v>
      </c>
      <c r="F133" s="26">
        <v>3923182</v>
      </c>
      <c r="G133" s="26">
        <v>13494915</v>
      </c>
      <c r="H133" s="27">
        <v>1244.3633736559138</v>
      </c>
      <c r="I133" s="27" t="s">
        <v>211</v>
      </c>
      <c r="J133" s="27">
        <v>13550.654032258064</v>
      </c>
      <c r="K133" s="27">
        <v>6064.0581989247303</v>
      </c>
      <c r="L133" s="27">
        <v>20859.075604838708</v>
      </c>
    </row>
    <row r="134" spans="1:12" s="40" customFormat="1">
      <c r="A134" s="39"/>
      <c r="B134" s="39" t="s">
        <v>155</v>
      </c>
      <c r="C134" s="18">
        <v>805049</v>
      </c>
      <c r="D134" s="18"/>
      <c r="E134" s="18">
        <v>3594340.44</v>
      </c>
      <c r="F134" s="18">
        <v>1294650.06</v>
      </c>
      <c r="G134" s="31">
        <v>5694039.5</v>
      </c>
      <c r="H134" s="31">
        <v>1244.3633736559138</v>
      </c>
      <c r="I134" s="31"/>
      <c r="J134" s="31">
        <v>5555.7681532258066</v>
      </c>
      <c r="K134" s="31">
        <v>2001.1392056451612</v>
      </c>
      <c r="L134" s="31">
        <v>8801.2707325268821</v>
      </c>
    </row>
    <row r="135" spans="1:12" s="40" customFormat="1">
      <c r="A135" s="39"/>
      <c r="B135" s="39" t="s">
        <v>156</v>
      </c>
      <c r="C135" s="18"/>
      <c r="D135" s="18"/>
      <c r="E135" s="18">
        <v>5172343.5599999996</v>
      </c>
      <c r="F135" s="18">
        <v>2628531.94</v>
      </c>
      <c r="G135" s="31">
        <v>7800875.5</v>
      </c>
      <c r="H135" s="31"/>
      <c r="I135" s="31"/>
      <c r="J135" s="31">
        <v>7994.8858790322565</v>
      </c>
      <c r="K135" s="31">
        <v>4062.9189932795698</v>
      </c>
      <c r="L135" s="31">
        <v>12057.804872311826</v>
      </c>
    </row>
    <row r="136" spans="1:12" s="40" customFormat="1">
      <c r="A136" s="24">
        <v>45</v>
      </c>
      <c r="B136" s="25" t="s">
        <v>82</v>
      </c>
      <c r="C136" s="26">
        <v>13229</v>
      </c>
      <c r="D136" s="26">
        <v>0</v>
      </c>
      <c r="E136" s="26">
        <v>689818</v>
      </c>
      <c r="F136" s="26">
        <v>490602</v>
      </c>
      <c r="G136" s="26">
        <v>1193649</v>
      </c>
      <c r="H136" s="27">
        <v>20.448051075268815</v>
      </c>
      <c r="I136" s="27" t="s">
        <v>211</v>
      </c>
      <c r="J136" s="27">
        <v>1066.250940860215</v>
      </c>
      <c r="K136" s="27">
        <v>758.32298387096762</v>
      </c>
      <c r="L136" s="27">
        <v>1845.0219758064513</v>
      </c>
    </row>
    <row r="137" spans="1:12" s="40" customFormat="1">
      <c r="A137" s="39"/>
      <c r="B137" s="39" t="s">
        <v>157</v>
      </c>
      <c r="C137" s="18"/>
      <c r="D137" s="18"/>
      <c r="E137" s="18">
        <v>689818</v>
      </c>
      <c r="F137" s="18">
        <v>490602</v>
      </c>
      <c r="G137" s="31">
        <v>1180420</v>
      </c>
      <c r="H137" s="31"/>
      <c r="I137" s="31"/>
      <c r="J137" s="31">
        <v>1066.250940860215</v>
      </c>
      <c r="K137" s="31">
        <v>758.32298387096762</v>
      </c>
      <c r="L137" s="31">
        <v>1824.5739247311826</v>
      </c>
    </row>
    <row r="138" spans="1:12" s="40" customFormat="1">
      <c r="A138" s="24">
        <v>46</v>
      </c>
      <c r="B138" s="25" t="s">
        <v>83</v>
      </c>
      <c r="C138" s="47">
        <v>489428</v>
      </c>
      <c r="D138" s="26"/>
      <c r="E138" s="47">
        <v>2499585</v>
      </c>
      <c r="F138" s="47">
        <v>2851008</v>
      </c>
      <c r="G138" s="26">
        <v>5840021</v>
      </c>
      <c r="H138" s="27">
        <v>756.50833333333333</v>
      </c>
      <c r="I138" s="27" t="s">
        <v>211</v>
      </c>
      <c r="J138" s="27">
        <v>3863.6058467741932</v>
      </c>
      <c r="K138" s="27">
        <v>4406.7999999999993</v>
      </c>
      <c r="L138" s="27">
        <v>9026.9141801075257</v>
      </c>
    </row>
    <row r="139" spans="1:12" s="40" customFormat="1">
      <c r="A139" s="39"/>
      <c r="B139" s="39" t="s">
        <v>158</v>
      </c>
      <c r="C139" s="18">
        <v>489428</v>
      </c>
      <c r="D139" s="18"/>
      <c r="E139" s="18">
        <v>223463</v>
      </c>
      <c r="F139" s="18">
        <v>483531</v>
      </c>
      <c r="G139" s="31">
        <v>1196422</v>
      </c>
      <c r="H139" s="31">
        <v>756.50833333333333</v>
      </c>
      <c r="I139" s="31"/>
      <c r="J139" s="31">
        <v>345.4065188172043</v>
      </c>
      <c r="K139" s="31">
        <v>747.39334677419345</v>
      </c>
      <c r="L139" s="31">
        <v>1849.3081989247312</v>
      </c>
    </row>
    <row r="140" spans="1:12" s="40" customFormat="1">
      <c r="A140" s="39"/>
      <c r="B140" s="39" t="s">
        <v>159</v>
      </c>
      <c r="C140" s="18"/>
      <c r="D140" s="18"/>
      <c r="E140" s="18">
        <v>1075821</v>
      </c>
      <c r="F140" s="18">
        <v>1356225</v>
      </c>
      <c r="G140" s="31">
        <v>2432046</v>
      </c>
      <c r="H140" s="31"/>
      <c r="I140" s="31"/>
      <c r="J140" s="31">
        <v>1662.8953629032255</v>
      </c>
      <c r="K140" s="31">
        <v>2096.3155241935483</v>
      </c>
      <c r="L140" s="31">
        <v>3759.2108870967741</v>
      </c>
    </row>
    <row r="141" spans="1:12" s="40" customFormat="1">
      <c r="A141" s="39"/>
      <c r="B141" s="39" t="s">
        <v>160</v>
      </c>
      <c r="C141" s="18"/>
      <c r="D141" s="18"/>
      <c r="E141" s="18">
        <v>541160</v>
      </c>
      <c r="F141" s="18"/>
      <c r="G141" s="31">
        <v>541160</v>
      </c>
      <c r="H141" s="31"/>
      <c r="I141" s="31"/>
      <c r="J141" s="31">
        <v>836.47043010752679</v>
      </c>
      <c r="K141" s="31"/>
      <c r="L141" s="31">
        <v>836.47043010752679</v>
      </c>
    </row>
    <row r="142" spans="1:12" s="40" customFormat="1">
      <c r="A142" s="39"/>
      <c r="B142" s="39" t="s">
        <v>161</v>
      </c>
      <c r="C142" s="18"/>
      <c r="D142" s="18"/>
      <c r="E142" s="18">
        <v>360691</v>
      </c>
      <c r="F142" s="18">
        <v>863570</v>
      </c>
      <c r="G142" s="31">
        <v>1224261</v>
      </c>
      <c r="H142" s="31"/>
      <c r="I142" s="31"/>
      <c r="J142" s="31">
        <v>557.51969086021506</v>
      </c>
      <c r="K142" s="31">
        <v>1334.8192204301074</v>
      </c>
      <c r="L142" s="31">
        <v>1892.3389112903224</v>
      </c>
    </row>
    <row r="143" spans="1:12" s="40" customFormat="1">
      <c r="A143" s="39"/>
      <c r="B143" s="39" t="s">
        <v>162</v>
      </c>
      <c r="C143" s="18"/>
      <c r="D143" s="18"/>
      <c r="E143" s="18">
        <v>51991</v>
      </c>
      <c r="F143" s="18">
        <v>147682</v>
      </c>
      <c r="G143" s="31">
        <v>199673</v>
      </c>
      <c r="H143" s="31"/>
      <c r="I143" s="31"/>
      <c r="J143" s="31">
        <v>80.362432795698908</v>
      </c>
      <c r="K143" s="31">
        <v>228.27190860215052</v>
      </c>
      <c r="L143" s="31">
        <v>308.63434139784943</v>
      </c>
    </row>
    <row r="144" spans="1:12" s="40" customFormat="1">
      <c r="A144" s="39"/>
      <c r="B144" s="39" t="s">
        <v>163</v>
      </c>
      <c r="C144" s="18"/>
      <c r="D144" s="18"/>
      <c r="E144" s="18">
        <v>246459</v>
      </c>
      <c r="F144" s="18"/>
      <c r="G144" s="31">
        <v>246459</v>
      </c>
      <c r="H144" s="31"/>
      <c r="I144" s="31"/>
      <c r="J144" s="31">
        <v>380.95141129032254</v>
      </c>
      <c r="K144" s="31"/>
      <c r="L144" s="31">
        <v>380.95141129032254</v>
      </c>
    </row>
    <row r="145" spans="1:12" s="40" customFormat="1">
      <c r="A145" s="24">
        <v>47</v>
      </c>
      <c r="B145" s="25" t="s">
        <v>85</v>
      </c>
      <c r="C145" s="26">
        <v>970747</v>
      </c>
      <c r="D145" s="26">
        <v>140147</v>
      </c>
      <c r="E145" s="47">
        <v>3957970</v>
      </c>
      <c r="F145" s="26">
        <v>1111435</v>
      </c>
      <c r="G145" s="26">
        <v>6180299</v>
      </c>
      <c r="H145" s="27">
        <v>1500.4825940860214</v>
      </c>
      <c r="I145" s="27">
        <v>216.62506720430108</v>
      </c>
      <c r="J145" s="27">
        <v>6117.8299731182797</v>
      </c>
      <c r="K145" s="27">
        <v>1717.9438844086021</v>
      </c>
      <c r="L145" s="27">
        <v>9552.8815188172048</v>
      </c>
    </row>
    <row r="146" spans="1:12" s="40" customFormat="1">
      <c r="A146" s="39"/>
      <c r="B146" s="39" t="s">
        <v>164</v>
      </c>
      <c r="C146" s="18">
        <v>970747</v>
      </c>
      <c r="D146" s="18">
        <v>140147</v>
      </c>
      <c r="E146" s="18">
        <v>2322740</v>
      </c>
      <c r="F146" s="18">
        <v>783192</v>
      </c>
      <c r="G146" s="31">
        <v>4216826</v>
      </c>
      <c r="H146" s="31">
        <v>1500.4825940860214</v>
      </c>
      <c r="I146" s="31">
        <v>216.62506720430108</v>
      </c>
      <c r="J146" s="31">
        <v>3590.2567204301072</v>
      </c>
      <c r="K146" s="31">
        <v>1210.5790322580644</v>
      </c>
      <c r="L146" s="31">
        <v>6517.9434139784944</v>
      </c>
    </row>
    <row r="147" spans="1:12" s="40" customFormat="1">
      <c r="A147" s="39"/>
      <c r="B147" s="39" t="s">
        <v>165</v>
      </c>
      <c r="C147" s="18"/>
      <c r="D147" s="18"/>
      <c r="E147" s="18">
        <v>1596551</v>
      </c>
      <c r="F147" s="18">
        <v>313612</v>
      </c>
      <c r="G147" s="31">
        <v>1910163</v>
      </c>
      <c r="H147" s="31"/>
      <c r="I147" s="31"/>
      <c r="J147" s="31">
        <v>2467.7871639784944</v>
      </c>
      <c r="K147" s="31">
        <v>484.74973118279564</v>
      </c>
      <c r="L147" s="31">
        <v>2952.53689516129</v>
      </c>
    </row>
    <row r="148" spans="1:12" s="40" customFormat="1">
      <c r="A148" s="39"/>
      <c r="B148" s="39" t="s">
        <v>166</v>
      </c>
      <c r="C148" s="18"/>
      <c r="D148" s="18"/>
      <c r="E148" s="18">
        <v>38679</v>
      </c>
      <c r="F148" s="18">
        <v>14631</v>
      </c>
      <c r="G148" s="31">
        <v>53310</v>
      </c>
      <c r="H148" s="31"/>
      <c r="I148" s="31"/>
      <c r="J148" s="31">
        <v>59.786088709677408</v>
      </c>
      <c r="K148" s="31">
        <v>22.615120967741934</v>
      </c>
      <c r="L148" s="31">
        <v>82.401209677419345</v>
      </c>
    </row>
    <row r="149" spans="1:12" s="40" customFormat="1">
      <c r="A149" s="24">
        <v>48</v>
      </c>
      <c r="B149" s="25" t="s">
        <v>86</v>
      </c>
      <c r="C149" s="26">
        <v>226644</v>
      </c>
      <c r="D149" s="26">
        <v>8115</v>
      </c>
      <c r="E149" s="48">
        <v>4368624</v>
      </c>
      <c r="F149" s="46">
        <v>3203602</v>
      </c>
      <c r="G149" s="26">
        <v>7806985</v>
      </c>
      <c r="H149" s="27">
        <v>350.32338709677418</v>
      </c>
      <c r="I149" s="27">
        <v>12.543346774193548</v>
      </c>
      <c r="J149" s="27">
        <v>6752.5774193548386</v>
      </c>
      <c r="K149" s="27">
        <v>4951.8041666666668</v>
      </c>
      <c r="L149" s="27">
        <v>12067.248319892473</v>
      </c>
    </row>
    <row r="150" spans="1:12" s="40" customFormat="1">
      <c r="A150" s="39"/>
      <c r="B150" s="39" t="s">
        <v>167</v>
      </c>
      <c r="C150" s="18">
        <v>226644</v>
      </c>
      <c r="D150" s="18">
        <v>8115</v>
      </c>
      <c r="E150" s="18">
        <v>4368624</v>
      </c>
      <c r="F150" s="18">
        <v>3203602</v>
      </c>
      <c r="G150" s="18">
        <v>7806985</v>
      </c>
      <c r="H150" s="31"/>
      <c r="I150" s="31">
        <v>12.543346774193548</v>
      </c>
      <c r="J150" s="31">
        <v>6752.5774193548386</v>
      </c>
      <c r="K150" s="31">
        <v>4951.8041666666668</v>
      </c>
      <c r="L150" s="31">
        <v>11716.924932795699</v>
      </c>
    </row>
    <row r="151" spans="1:12" s="40" customFormat="1">
      <c r="A151" s="24">
        <v>49</v>
      </c>
      <c r="B151" s="25" t="s">
        <v>88</v>
      </c>
      <c r="C151" s="26">
        <v>13177</v>
      </c>
      <c r="D151" s="26">
        <v>0</v>
      </c>
      <c r="E151" s="47">
        <v>1378027</v>
      </c>
      <c r="F151" s="26">
        <v>704467</v>
      </c>
      <c r="G151" s="26">
        <v>2095671</v>
      </c>
      <c r="H151" s="27">
        <v>20.367674731182795</v>
      </c>
      <c r="I151" s="27" t="s">
        <v>211</v>
      </c>
      <c r="J151" s="27">
        <v>2130.0148521505375</v>
      </c>
      <c r="K151" s="27">
        <v>1088.8938844086022</v>
      </c>
      <c r="L151" s="27">
        <v>3239.2764112903224</v>
      </c>
    </row>
    <row r="152" spans="1:12" s="40" customFormat="1">
      <c r="A152" s="39"/>
      <c r="B152" s="39" t="s">
        <v>168</v>
      </c>
      <c r="C152" s="18">
        <v>13177</v>
      </c>
      <c r="D152" s="18"/>
      <c r="E152" s="18">
        <v>1378027</v>
      </c>
      <c r="F152" s="18">
        <v>704467</v>
      </c>
      <c r="G152" s="31">
        <v>2095671</v>
      </c>
      <c r="H152" s="31">
        <v>20.367674731182795</v>
      </c>
      <c r="I152" s="31"/>
      <c r="J152" s="31">
        <v>2130.0148521505375</v>
      </c>
      <c r="K152" s="31">
        <v>1088.8938844086022</v>
      </c>
      <c r="L152" s="31">
        <v>3239.2764112903224</v>
      </c>
    </row>
    <row r="153" spans="1:12" s="40" customFormat="1">
      <c r="A153" s="24">
        <v>50</v>
      </c>
      <c r="B153" s="25" t="s">
        <v>90</v>
      </c>
      <c r="C153" s="26">
        <v>71951</v>
      </c>
      <c r="D153" s="26">
        <v>0</v>
      </c>
      <c r="E153" s="26">
        <v>3055812.88</v>
      </c>
      <c r="F153" s="26">
        <v>1009522</v>
      </c>
      <c r="G153" s="26">
        <v>4137285.88</v>
      </c>
      <c r="H153" s="27">
        <v>111.21458333333332</v>
      </c>
      <c r="I153" s="27" t="s">
        <v>211</v>
      </c>
      <c r="J153" s="27">
        <v>4723.3666827956986</v>
      </c>
      <c r="K153" s="27">
        <v>1560.4170698924731</v>
      </c>
      <c r="L153" s="27">
        <v>6394.9983360215047</v>
      </c>
    </row>
    <row r="154" spans="1:12" s="40" customFormat="1">
      <c r="A154" s="39"/>
      <c r="B154" s="39" t="s">
        <v>169</v>
      </c>
      <c r="C154" s="18">
        <v>71951</v>
      </c>
      <c r="D154" s="18"/>
      <c r="E154" s="18">
        <v>198627.83720000001</v>
      </c>
      <c r="F154" s="18">
        <v>120133.11799999999</v>
      </c>
      <c r="G154" s="31">
        <v>390711.95519999997</v>
      </c>
      <c r="H154" s="31">
        <v>111.21458333333332</v>
      </c>
      <c r="I154" s="31"/>
      <c r="J154" s="31">
        <v>307.01883438172041</v>
      </c>
      <c r="K154" s="31">
        <v>185.68963131720426</v>
      </c>
      <c r="L154" s="31">
        <v>603.92304903225795</v>
      </c>
    </row>
    <row r="155" spans="1:12" s="40" customFormat="1">
      <c r="A155" s="39"/>
      <c r="B155" s="39" t="s">
        <v>170</v>
      </c>
      <c r="C155" s="18"/>
      <c r="D155" s="18"/>
      <c r="E155" s="18">
        <v>79451.134879999998</v>
      </c>
      <c r="F155" s="18"/>
      <c r="G155" s="31">
        <v>79451.134879999998</v>
      </c>
      <c r="H155" s="31"/>
      <c r="I155" s="31"/>
      <c r="J155" s="31">
        <v>122.80753375268816</v>
      </c>
      <c r="K155" s="31"/>
      <c r="L155" s="31">
        <v>122.80753375268816</v>
      </c>
    </row>
    <row r="156" spans="1:12" s="40" customFormat="1">
      <c r="A156" s="39"/>
      <c r="B156" s="39" t="s">
        <v>171</v>
      </c>
      <c r="C156" s="18"/>
      <c r="D156" s="18"/>
      <c r="E156" s="18">
        <v>244465.03039999999</v>
      </c>
      <c r="F156" s="18">
        <v>42399.923999999999</v>
      </c>
      <c r="G156" s="31">
        <v>286864.95439999999</v>
      </c>
      <c r="H156" s="31"/>
      <c r="I156" s="31"/>
      <c r="J156" s="31">
        <v>377.86933462365585</v>
      </c>
      <c r="K156" s="31">
        <v>65.537516935483865</v>
      </c>
      <c r="L156" s="31">
        <v>443.40685155913968</v>
      </c>
    </row>
    <row r="157" spans="1:12" s="40" customFormat="1">
      <c r="A157" s="39"/>
      <c r="B157" s="39" t="s">
        <v>172</v>
      </c>
      <c r="C157" s="18"/>
      <c r="D157" s="18"/>
      <c r="E157" s="18">
        <v>1026753.12768</v>
      </c>
      <c r="F157" s="18">
        <v>223104.36199999999</v>
      </c>
      <c r="G157" s="31">
        <v>1249857.4896800001</v>
      </c>
      <c r="H157" s="31"/>
      <c r="I157" s="31"/>
      <c r="J157" s="31">
        <v>1587.0512054193548</v>
      </c>
      <c r="K157" s="31">
        <v>344.85217244623647</v>
      </c>
      <c r="L157" s="31">
        <v>1931.9033778655912</v>
      </c>
    </row>
    <row r="158" spans="1:12" s="40" customFormat="1">
      <c r="A158" s="39"/>
      <c r="B158" s="39" t="s">
        <v>173</v>
      </c>
      <c r="C158" s="18"/>
      <c r="D158" s="18"/>
      <c r="E158" s="18">
        <v>1075646.1337600001</v>
      </c>
      <c r="F158" s="18">
        <v>409865.93200000003</v>
      </c>
      <c r="G158" s="31">
        <v>1485512.0657600001</v>
      </c>
      <c r="H158" s="31"/>
      <c r="I158" s="31"/>
      <c r="J158" s="31">
        <v>1662.625072344086</v>
      </c>
      <c r="K158" s="31">
        <v>633.52933037634409</v>
      </c>
      <c r="L158" s="31">
        <v>2296.15440272043</v>
      </c>
    </row>
    <row r="159" spans="1:12" s="40" customFormat="1">
      <c r="A159" s="39"/>
      <c r="B159" s="39" t="s">
        <v>174</v>
      </c>
      <c r="C159" s="18"/>
      <c r="D159" s="18"/>
      <c r="E159" s="18">
        <v>171125.52127999999</v>
      </c>
      <c r="F159" s="18">
        <v>75714.149999999994</v>
      </c>
      <c r="G159" s="31">
        <v>246839.67127999998</v>
      </c>
      <c r="H159" s="31"/>
      <c r="I159" s="31"/>
      <c r="J159" s="31">
        <v>264.50853423655911</v>
      </c>
      <c r="K159" s="31">
        <v>117.03128024193546</v>
      </c>
      <c r="L159" s="31">
        <v>381.53981447849458</v>
      </c>
    </row>
    <row r="160" spans="1:12" s="40" customFormat="1">
      <c r="A160" s="39"/>
      <c r="B160" s="39" t="s">
        <v>175</v>
      </c>
      <c r="C160" s="18"/>
      <c r="D160" s="18"/>
      <c r="E160" s="18">
        <v>155846.45687999998</v>
      </c>
      <c r="F160" s="18">
        <v>49466.578000000001</v>
      </c>
      <c r="G160" s="31">
        <v>205313.03487999999</v>
      </c>
      <c r="H160" s="31"/>
      <c r="I160" s="31"/>
      <c r="J160" s="31">
        <v>240.89170082258059</v>
      </c>
      <c r="K160" s="31">
        <v>76.460436424731185</v>
      </c>
      <c r="L160" s="31">
        <v>317.35213724731176</v>
      </c>
    </row>
    <row r="161" spans="1:12" s="40" customFormat="1">
      <c r="A161" s="39"/>
      <c r="B161" s="39" t="s">
        <v>176</v>
      </c>
      <c r="C161" s="18"/>
      <c r="D161" s="18"/>
      <c r="E161" s="18">
        <v>103897.63792000001</v>
      </c>
      <c r="F161" s="18">
        <v>88837.936000000002</v>
      </c>
      <c r="G161" s="31">
        <v>192735.57392</v>
      </c>
      <c r="H161" s="31"/>
      <c r="I161" s="31"/>
      <c r="J161" s="31">
        <v>160.59446721505375</v>
      </c>
      <c r="K161" s="31">
        <v>137.31670215053762</v>
      </c>
      <c r="L161" s="31">
        <v>297.91116936559138</v>
      </c>
    </row>
    <row r="162" spans="1:12" s="40" customFormat="1">
      <c r="A162" s="24">
        <v>51</v>
      </c>
      <c r="B162" s="25" t="s">
        <v>92</v>
      </c>
      <c r="C162" s="26">
        <v>292986</v>
      </c>
      <c r="D162" s="26">
        <v>0</v>
      </c>
      <c r="E162" s="47">
        <v>1285361</v>
      </c>
      <c r="F162" s="26">
        <v>517345</v>
      </c>
      <c r="G162" s="26">
        <v>2095692</v>
      </c>
      <c r="H162" s="27">
        <v>452.86814516129033</v>
      </c>
      <c r="I162" s="27" t="s">
        <v>211</v>
      </c>
      <c r="J162" s="27">
        <v>1986.7811155913978</v>
      </c>
      <c r="K162" s="27">
        <v>799.6596102150537</v>
      </c>
      <c r="L162" s="27">
        <v>3239.3088709677418</v>
      </c>
    </row>
    <row r="163" spans="1:12" s="40" customFormat="1">
      <c r="A163" s="39"/>
      <c r="B163" s="39" t="s">
        <v>177</v>
      </c>
      <c r="C163" s="18">
        <v>292986</v>
      </c>
      <c r="D163" s="18">
        <v>0</v>
      </c>
      <c r="E163" s="18">
        <v>1285361</v>
      </c>
      <c r="F163" s="18">
        <v>517345</v>
      </c>
      <c r="G163" s="31">
        <v>2095692</v>
      </c>
      <c r="H163" s="31">
        <v>452.86814516129033</v>
      </c>
      <c r="I163" s="31"/>
      <c r="J163" s="31">
        <v>1986.7811155913978</v>
      </c>
      <c r="K163" s="31">
        <v>799.6596102150537</v>
      </c>
      <c r="L163" s="31">
        <v>3239.3088709677418</v>
      </c>
    </row>
    <row r="164" spans="1:12" s="40" customFormat="1">
      <c r="A164" s="24">
        <v>52</v>
      </c>
      <c r="B164" s="25" t="s">
        <v>94</v>
      </c>
      <c r="C164" s="26">
        <v>10402</v>
      </c>
      <c r="D164" s="26">
        <v>21862</v>
      </c>
      <c r="E164" s="47">
        <v>2075791</v>
      </c>
      <c r="F164" s="26">
        <v>987230</v>
      </c>
      <c r="G164" s="26">
        <v>3095285</v>
      </c>
      <c r="H164" s="27">
        <v>16.078360215053763</v>
      </c>
      <c r="I164" s="27">
        <v>33.792069892473116</v>
      </c>
      <c r="J164" s="27">
        <v>3208.5479166666664</v>
      </c>
      <c r="K164" s="27">
        <v>1525.9603494623655</v>
      </c>
      <c r="L164" s="27">
        <v>4784.3786962365584</v>
      </c>
    </row>
    <row r="165" spans="1:12" s="40" customFormat="1">
      <c r="A165" s="39"/>
      <c r="B165" s="39" t="s">
        <v>178</v>
      </c>
      <c r="C165" s="18"/>
      <c r="D165" s="18">
        <v>21862</v>
      </c>
      <c r="E165" s="18">
        <v>2075791</v>
      </c>
      <c r="F165" s="18">
        <v>987230</v>
      </c>
      <c r="G165" s="31">
        <v>3095285</v>
      </c>
      <c r="H165" s="31"/>
      <c r="I165" s="31">
        <v>33.792069892473116</v>
      </c>
      <c r="J165" s="31">
        <v>3208.5479166666664</v>
      </c>
      <c r="K165" s="31">
        <v>1525.9603494623655</v>
      </c>
      <c r="L165" s="31">
        <v>4768.3003360215052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116629</v>
      </c>
      <c r="F166" s="26">
        <v>205174</v>
      </c>
      <c r="G166" s="26">
        <v>321803</v>
      </c>
      <c r="H166" s="27" t="s">
        <v>211</v>
      </c>
      <c r="I166" s="27" t="s">
        <v>211</v>
      </c>
      <c r="J166" s="27">
        <v>180.2733198924731</v>
      </c>
      <c r="K166" s="27">
        <v>317.13723118279563</v>
      </c>
      <c r="L166" s="27">
        <v>497.4105510752687</v>
      </c>
    </row>
    <row r="167" spans="1:12" s="40" customFormat="1">
      <c r="A167" s="39"/>
      <c r="B167" s="39" t="s">
        <v>179</v>
      </c>
      <c r="C167" s="18"/>
      <c r="D167" s="18"/>
      <c r="E167" s="18">
        <v>116629</v>
      </c>
      <c r="F167" s="18">
        <v>205174</v>
      </c>
      <c r="G167" s="31">
        <v>321803</v>
      </c>
      <c r="H167" s="31"/>
      <c r="I167" s="31"/>
      <c r="J167" s="31">
        <v>180.2733198924731</v>
      </c>
      <c r="K167" s="31">
        <v>317.13723118279563</v>
      </c>
      <c r="L167" s="31">
        <v>497.4105510752687</v>
      </c>
    </row>
    <row r="168" spans="1:12" s="40" customFormat="1">
      <c r="A168" s="24">
        <v>54</v>
      </c>
      <c r="B168" s="25" t="s">
        <v>98</v>
      </c>
      <c r="C168" s="26">
        <v>1416</v>
      </c>
      <c r="D168" s="26">
        <v>0</v>
      </c>
      <c r="E168" s="47">
        <v>4900081</v>
      </c>
      <c r="F168" s="26">
        <v>775617</v>
      </c>
      <c r="G168" s="26">
        <v>5677114</v>
      </c>
      <c r="H168" s="27">
        <v>2.1887096774193546</v>
      </c>
      <c r="I168" s="27" t="s">
        <v>211</v>
      </c>
      <c r="J168" s="27">
        <v>7574.0499327956986</v>
      </c>
      <c r="K168" s="27">
        <v>1198.8703629032257</v>
      </c>
      <c r="L168" s="27">
        <v>8775.1090053763437</v>
      </c>
    </row>
    <row r="169" spans="1:12" s="40" customFormat="1">
      <c r="A169" s="39"/>
      <c r="B169" s="39" t="s">
        <v>180</v>
      </c>
      <c r="C169" s="18">
        <v>1416</v>
      </c>
      <c r="D169" s="18">
        <v>0</v>
      </c>
      <c r="E169" s="18">
        <v>4900081</v>
      </c>
      <c r="F169" s="18">
        <v>775617</v>
      </c>
      <c r="G169" s="31">
        <v>5677114</v>
      </c>
      <c r="H169" s="31">
        <v>2.1887096774193546</v>
      </c>
      <c r="I169" s="31"/>
      <c r="J169" s="31">
        <v>7574.0499327956986</v>
      </c>
      <c r="K169" s="31">
        <v>1198.8703629032257</v>
      </c>
      <c r="L169" s="31">
        <v>8775.1090053763437</v>
      </c>
    </row>
    <row r="170" spans="1:12" s="40" customFormat="1">
      <c r="A170" s="24">
        <v>55</v>
      </c>
      <c r="B170" s="25" t="s">
        <v>99</v>
      </c>
      <c r="C170" s="26">
        <v>645008</v>
      </c>
      <c r="D170" s="26">
        <v>0</v>
      </c>
      <c r="E170" s="26">
        <v>1981502</v>
      </c>
      <c r="F170" s="26">
        <v>2118048</v>
      </c>
      <c r="G170" s="26">
        <v>4744558</v>
      </c>
      <c r="H170" s="27">
        <v>996.98817204301076</v>
      </c>
      <c r="I170" s="27" t="s">
        <v>211</v>
      </c>
      <c r="J170" s="27">
        <v>3062.805510752688</v>
      </c>
      <c r="K170" s="27">
        <v>3273.8645161290324</v>
      </c>
      <c r="L170" s="27">
        <v>7333.6581989247316</v>
      </c>
    </row>
    <row r="171" spans="1:12" s="40" customFormat="1">
      <c r="A171" s="39"/>
      <c r="B171" s="39" t="s">
        <v>181</v>
      </c>
      <c r="C171" s="18">
        <v>645008</v>
      </c>
      <c r="D171" s="18"/>
      <c r="E171" s="18">
        <v>1665849</v>
      </c>
      <c r="F171" s="18">
        <v>1875684</v>
      </c>
      <c r="G171" s="31">
        <v>4186541</v>
      </c>
      <c r="H171" s="31">
        <v>996.98817204301076</v>
      </c>
      <c r="I171" s="31"/>
      <c r="J171" s="31">
        <v>2574.9010080645162</v>
      </c>
      <c r="K171" s="31">
        <v>2899.2427419354835</v>
      </c>
      <c r="L171" s="31">
        <v>6471.1319220430105</v>
      </c>
    </row>
    <row r="172" spans="1:12" s="40" customFormat="1">
      <c r="A172" s="39"/>
      <c r="B172" s="39" t="s">
        <v>182</v>
      </c>
      <c r="C172" s="18"/>
      <c r="D172" s="18"/>
      <c r="E172" s="18">
        <v>315653</v>
      </c>
      <c r="F172" s="18">
        <v>191272</v>
      </c>
      <c r="G172" s="31">
        <v>506925</v>
      </c>
      <c r="H172" s="31"/>
      <c r="I172" s="31"/>
      <c r="J172" s="31">
        <v>487.90450268817199</v>
      </c>
      <c r="K172" s="31">
        <v>295.64892473118277</v>
      </c>
      <c r="L172" s="31">
        <v>783.55342741935476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51092</v>
      </c>
      <c r="G173" s="31">
        <v>51092</v>
      </c>
      <c r="H173" s="31"/>
      <c r="I173" s="31"/>
      <c r="J173" s="31"/>
      <c r="K173" s="31">
        <v>78.972849462365588</v>
      </c>
      <c r="L173" s="31">
        <v>78.972849462365588</v>
      </c>
    </row>
    <row r="174" spans="1:12" s="40" customFormat="1">
      <c r="A174" s="24">
        <v>56</v>
      </c>
      <c r="B174" s="25" t="s">
        <v>101</v>
      </c>
      <c r="C174" s="26">
        <v>629081</v>
      </c>
      <c r="D174" s="26"/>
      <c r="E174" s="26">
        <v>1463555</v>
      </c>
      <c r="F174" s="26">
        <v>1126156</v>
      </c>
      <c r="G174" s="26">
        <v>3218792</v>
      </c>
      <c r="H174" s="27">
        <v>972.36982526881707</v>
      </c>
      <c r="I174" s="27" t="s">
        <v>211</v>
      </c>
      <c r="J174" s="27">
        <v>2262.2153897849462</v>
      </c>
      <c r="K174" s="27">
        <v>1740.6981182795698</v>
      </c>
      <c r="L174" s="27">
        <v>4975.2833333333328</v>
      </c>
    </row>
    <row r="175" spans="1:12" s="40" customFormat="1">
      <c r="A175" s="39"/>
      <c r="B175" s="39" t="s">
        <v>184</v>
      </c>
      <c r="C175" s="18">
        <v>629081</v>
      </c>
      <c r="D175" s="18"/>
      <c r="E175" s="18">
        <v>1463555</v>
      </c>
      <c r="F175" s="18">
        <v>1126156</v>
      </c>
      <c r="G175" s="31">
        <v>3218792</v>
      </c>
      <c r="H175" s="31">
        <v>972.36982526881707</v>
      </c>
      <c r="I175" s="31"/>
      <c r="J175" s="31">
        <v>2262.2153897849462</v>
      </c>
      <c r="K175" s="31">
        <v>1740.6981182795698</v>
      </c>
      <c r="L175" s="31">
        <v>4975.2833333333328</v>
      </c>
    </row>
    <row r="176" spans="1:12" s="40" customFormat="1">
      <c r="A176" s="24">
        <v>57</v>
      </c>
      <c r="B176" s="25" t="s">
        <v>102</v>
      </c>
      <c r="C176" s="26">
        <v>151792</v>
      </c>
      <c r="D176" s="26">
        <v>0</v>
      </c>
      <c r="E176" s="26">
        <v>1592553</v>
      </c>
      <c r="F176" s="26">
        <v>828859</v>
      </c>
      <c r="G176" s="26">
        <v>2573204</v>
      </c>
      <c r="H176" s="27">
        <v>234.6247311827957</v>
      </c>
      <c r="I176" s="27" t="s">
        <v>211</v>
      </c>
      <c r="J176" s="27">
        <v>2461.6074596774192</v>
      </c>
      <c r="K176" s="27">
        <v>1281.1664650537634</v>
      </c>
      <c r="L176" s="27">
        <v>3977.3986559139785</v>
      </c>
    </row>
    <row r="177" spans="1:12" s="40" customFormat="1">
      <c r="A177" s="39"/>
      <c r="B177" s="39" t="s">
        <v>185</v>
      </c>
      <c r="C177" s="18"/>
      <c r="D177" s="18"/>
      <c r="E177" s="18">
        <v>267204</v>
      </c>
      <c r="F177" s="18">
        <v>176067</v>
      </c>
      <c r="G177" s="31">
        <v>443271</v>
      </c>
      <c r="H177" s="31"/>
      <c r="I177" s="31"/>
      <c r="J177" s="31">
        <v>413.0169354838709</v>
      </c>
      <c r="K177" s="31">
        <v>272.14657258064517</v>
      </c>
      <c r="L177" s="31">
        <v>685.16350806451601</v>
      </c>
    </row>
    <row r="178" spans="1:12" s="40" customFormat="1">
      <c r="A178" s="39"/>
      <c r="B178" s="39" t="s">
        <v>186</v>
      </c>
      <c r="C178" s="18"/>
      <c r="D178" s="18"/>
      <c r="E178" s="18">
        <v>99114</v>
      </c>
      <c r="F178" s="18">
        <v>116710</v>
      </c>
      <c r="G178" s="31">
        <v>215824</v>
      </c>
      <c r="H178" s="31"/>
      <c r="I178" s="31"/>
      <c r="J178" s="31">
        <v>153.20040322580644</v>
      </c>
      <c r="K178" s="31">
        <v>180.39852150537635</v>
      </c>
      <c r="L178" s="31">
        <v>333.59892473118282</v>
      </c>
    </row>
    <row r="179" spans="1:12" s="40" customFormat="1">
      <c r="A179" s="39"/>
      <c r="B179" s="39" t="s">
        <v>187</v>
      </c>
      <c r="C179" s="18"/>
      <c r="D179" s="18"/>
      <c r="E179" s="18">
        <v>30979</v>
      </c>
      <c r="F179" s="18">
        <v>1572</v>
      </c>
      <c r="G179" s="31">
        <v>32551</v>
      </c>
      <c r="H179" s="31"/>
      <c r="I179" s="31"/>
      <c r="J179" s="31">
        <v>47.884206989247311</v>
      </c>
      <c r="K179" s="31">
        <v>2.4298387096774192</v>
      </c>
      <c r="L179" s="31">
        <v>50.31404569892473</v>
      </c>
    </row>
    <row r="180" spans="1:12" s="40" customFormat="1">
      <c r="A180" s="39"/>
      <c r="B180" s="39" t="s">
        <v>188</v>
      </c>
      <c r="C180" s="18"/>
      <c r="D180" s="18"/>
      <c r="E180" s="18">
        <v>1722</v>
      </c>
      <c r="F180" s="18">
        <v>12410</v>
      </c>
      <c r="G180" s="31">
        <v>14132</v>
      </c>
      <c r="H180" s="31"/>
      <c r="I180" s="31"/>
      <c r="J180" s="31"/>
      <c r="K180" s="31">
        <v>19.182123655913976</v>
      </c>
      <c r="L180" s="31">
        <v>19.182123655913976</v>
      </c>
    </row>
    <row r="181" spans="1:12" s="40" customFormat="1">
      <c r="A181" s="39"/>
      <c r="B181" s="39" t="s">
        <v>189</v>
      </c>
      <c r="C181" s="18"/>
      <c r="D181" s="18"/>
      <c r="E181" s="18">
        <v>354551</v>
      </c>
      <c r="F181" s="18"/>
      <c r="G181" s="31">
        <v>354551</v>
      </c>
      <c r="H181" s="31"/>
      <c r="I181" s="31"/>
      <c r="J181" s="31">
        <v>548.02909946236559</v>
      </c>
      <c r="K181" s="31"/>
      <c r="L181" s="31">
        <v>548.02909946236559</v>
      </c>
    </row>
    <row r="182" spans="1:12" s="40" customFormat="1">
      <c r="A182" s="39"/>
      <c r="B182" s="39" t="s">
        <v>190</v>
      </c>
      <c r="C182" s="18">
        <v>151792</v>
      </c>
      <c r="D182" s="18"/>
      <c r="E182" s="18">
        <v>80540</v>
      </c>
      <c r="F182" s="18">
        <v>13272</v>
      </c>
      <c r="G182" s="31">
        <v>245604</v>
      </c>
      <c r="H182" s="31">
        <v>234.6247311827957</v>
      </c>
      <c r="I182" s="31"/>
      <c r="J182" s="31">
        <v>124.49059139784946</v>
      </c>
      <c r="K182" s="31">
        <v>20.514516129032259</v>
      </c>
      <c r="L182" s="31">
        <v>379.62983870967741</v>
      </c>
    </row>
    <row r="183" spans="1:12" s="40" customFormat="1">
      <c r="A183" s="39"/>
      <c r="B183" s="39" t="s">
        <v>191</v>
      </c>
      <c r="C183" s="18"/>
      <c r="D183" s="18"/>
      <c r="E183" s="18">
        <v>565269</v>
      </c>
      <c r="F183" s="18">
        <v>494588</v>
      </c>
      <c r="G183" s="31">
        <v>1059857</v>
      </c>
      <c r="H183" s="31"/>
      <c r="I183" s="31"/>
      <c r="J183" s="31">
        <v>873.73568548387084</v>
      </c>
      <c r="K183" s="31">
        <v>764.48413978494614</v>
      </c>
      <c r="L183" s="31">
        <v>1638.219825268817</v>
      </c>
    </row>
    <row r="184" spans="1:12" s="40" customFormat="1">
      <c r="A184" s="39"/>
      <c r="B184" s="39" t="s">
        <v>192</v>
      </c>
      <c r="C184" s="18"/>
      <c r="D184" s="18"/>
      <c r="E184" s="18">
        <v>193174</v>
      </c>
      <c r="F184" s="18">
        <v>14240</v>
      </c>
      <c r="G184" s="31">
        <v>207414</v>
      </c>
      <c r="H184" s="31"/>
      <c r="I184" s="31"/>
      <c r="J184" s="31">
        <v>298.58884408602148</v>
      </c>
      <c r="K184" s="31"/>
      <c r="L184" s="31">
        <v>298.58884408602148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49594</v>
      </c>
      <c r="E185" s="21">
        <v>3318800</v>
      </c>
      <c r="F185" s="21">
        <v>771514</v>
      </c>
      <c r="G185" s="21">
        <v>4139908</v>
      </c>
      <c r="H185" s="22" t="s">
        <v>211</v>
      </c>
      <c r="I185" s="22">
        <v>76.657392473118264</v>
      </c>
      <c r="J185" s="22">
        <v>5129.8655913978491</v>
      </c>
      <c r="K185" s="22">
        <v>1192.5283602150537</v>
      </c>
      <c r="L185" s="22">
        <v>6399.0513440860213</v>
      </c>
    </row>
    <row r="186" spans="1:12" s="40" customFormat="1">
      <c r="A186" s="39"/>
      <c r="B186" s="39" t="s">
        <v>193</v>
      </c>
      <c r="C186" s="18"/>
      <c r="D186" s="18"/>
      <c r="E186" s="18">
        <v>992209</v>
      </c>
      <c r="F186" s="18">
        <v>346557</v>
      </c>
      <c r="G186" s="31">
        <v>1338766</v>
      </c>
      <c r="H186" s="31"/>
      <c r="I186" s="31"/>
      <c r="J186" s="31">
        <v>1533.656384408602</v>
      </c>
      <c r="K186" s="31">
        <v>535.67278225806444</v>
      </c>
      <c r="L186" s="31">
        <v>2069.3291666666664</v>
      </c>
    </row>
    <row r="187" spans="1:12" s="40" customFormat="1">
      <c r="A187" s="39"/>
      <c r="B187" s="39" t="s">
        <v>194</v>
      </c>
      <c r="C187" s="18"/>
      <c r="D187" s="18"/>
      <c r="E187" s="18">
        <v>784823</v>
      </c>
      <c r="F187" s="18">
        <v>48873</v>
      </c>
      <c r="G187" s="31">
        <v>833696</v>
      </c>
      <c r="H187" s="31"/>
      <c r="I187" s="31"/>
      <c r="J187" s="31">
        <v>1213.100067204301</v>
      </c>
      <c r="K187" s="31">
        <v>75.542943548387086</v>
      </c>
      <c r="L187" s="31">
        <v>1288.643010752688</v>
      </c>
    </row>
    <row r="188" spans="1:12" s="40" customFormat="1">
      <c r="A188" s="39"/>
      <c r="B188" s="39" t="s">
        <v>195</v>
      </c>
      <c r="C188" s="18"/>
      <c r="D188" s="18">
        <v>49594</v>
      </c>
      <c r="E188" s="18">
        <v>460172</v>
      </c>
      <c r="F188" s="18">
        <v>157046</v>
      </c>
      <c r="G188" s="31">
        <v>666812</v>
      </c>
      <c r="H188" s="31"/>
      <c r="I188" s="31">
        <v>76.657392473118264</v>
      </c>
      <c r="J188" s="31">
        <v>711.28736559139782</v>
      </c>
      <c r="K188" s="31">
        <v>242.74583333333334</v>
      </c>
      <c r="L188" s="31">
        <v>1030.6905913978494</v>
      </c>
    </row>
    <row r="189" spans="1:12" s="40" customFormat="1">
      <c r="A189" s="39"/>
      <c r="B189" s="39" t="s">
        <v>196</v>
      </c>
      <c r="C189" s="18"/>
      <c r="D189" s="18"/>
      <c r="E189" s="18">
        <v>254744</v>
      </c>
      <c r="F189" s="18">
        <v>29842</v>
      </c>
      <c r="G189" s="31">
        <v>284586</v>
      </c>
      <c r="H189" s="31"/>
      <c r="I189" s="31"/>
      <c r="J189" s="31">
        <v>393.75752688172037</v>
      </c>
      <c r="K189" s="31">
        <v>46.126747311827955</v>
      </c>
      <c r="L189" s="31">
        <v>439.88427419354832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11934</v>
      </c>
      <c r="G190" s="31">
        <v>11934</v>
      </c>
      <c r="H190" s="31"/>
      <c r="I190" s="31"/>
      <c r="J190" s="31"/>
      <c r="K190" s="31">
        <v>18.446370967741931</v>
      </c>
      <c r="L190" s="31">
        <v>18.446370967741931</v>
      </c>
    </row>
    <row r="191" spans="1:12" s="40" customFormat="1" ht="30">
      <c r="A191" s="39"/>
      <c r="B191" s="43" t="s">
        <v>198</v>
      </c>
      <c r="C191" s="18"/>
      <c r="D191" s="18"/>
      <c r="E191" s="18">
        <v>152379</v>
      </c>
      <c r="F191" s="18"/>
      <c r="G191" s="31">
        <v>152379</v>
      </c>
      <c r="H191" s="31"/>
      <c r="I191" s="31"/>
      <c r="J191" s="31">
        <v>235.53205645161287</v>
      </c>
      <c r="K191" s="31"/>
      <c r="L191" s="31">
        <v>235.53205645161287</v>
      </c>
    </row>
    <row r="192" spans="1:12" s="40" customFormat="1">
      <c r="A192" s="39"/>
      <c r="B192" s="39" t="s">
        <v>199</v>
      </c>
      <c r="C192" s="18"/>
      <c r="D192" s="18"/>
      <c r="E192" s="18">
        <v>627469</v>
      </c>
      <c r="F192" s="18">
        <v>165284</v>
      </c>
      <c r="G192" s="31">
        <v>792753</v>
      </c>
      <c r="H192" s="31"/>
      <c r="I192" s="31"/>
      <c r="J192" s="31">
        <v>969.87815860215051</v>
      </c>
      <c r="K192" s="31">
        <v>255.47930107526881</v>
      </c>
      <c r="L192" s="31">
        <v>1225.3574596774192</v>
      </c>
    </row>
    <row r="193" spans="1:12" s="40" customFormat="1">
      <c r="A193" s="39"/>
      <c r="B193" s="39" t="s">
        <v>200</v>
      </c>
      <c r="C193" s="18"/>
      <c r="D193" s="18"/>
      <c r="E193" s="18">
        <v>16836</v>
      </c>
      <c r="F193" s="18"/>
      <c r="G193" s="31">
        <v>16836</v>
      </c>
      <c r="H193" s="31"/>
      <c r="I193" s="31"/>
      <c r="J193" s="31">
        <v>26.02338709677419</v>
      </c>
      <c r="K193" s="31"/>
      <c r="L193" s="31">
        <v>26.02338709677419</v>
      </c>
    </row>
    <row r="194" spans="1:12" s="40" customFormat="1">
      <c r="A194" s="39"/>
      <c r="B194" s="39" t="s">
        <v>201</v>
      </c>
      <c r="C194" s="18"/>
      <c r="D194" s="18"/>
      <c r="E194" s="18">
        <v>30168</v>
      </c>
      <c r="F194" s="18">
        <v>11978</v>
      </c>
      <c r="G194" s="31">
        <v>42146</v>
      </c>
      <c r="H194" s="31"/>
      <c r="I194" s="31"/>
      <c r="J194" s="31">
        <v>46.630645161290317</v>
      </c>
      <c r="K194" s="31">
        <v>18.514381720430105</v>
      </c>
      <c r="L194" s="31">
        <v>65.145026881720426</v>
      </c>
    </row>
    <row r="195" spans="1:12" s="40" customFormat="1">
      <c r="A195" s="50">
        <v>59</v>
      </c>
      <c r="B195" s="51" t="s">
        <v>105</v>
      </c>
      <c r="C195" s="52">
        <v>103725</v>
      </c>
      <c r="D195" s="52">
        <v>2823236</v>
      </c>
      <c r="E195" s="52">
        <v>1903832</v>
      </c>
      <c r="F195" s="52">
        <v>0</v>
      </c>
      <c r="G195" s="52">
        <v>4830793</v>
      </c>
      <c r="H195" s="53">
        <v>160.32762096774192</v>
      </c>
      <c r="I195" s="53">
        <v>4363.8728494623647</v>
      </c>
      <c r="J195" s="53">
        <v>2942.7510752688172</v>
      </c>
      <c r="K195" s="53" t="s">
        <v>211</v>
      </c>
      <c r="L195" s="53">
        <v>7466.9515456989229</v>
      </c>
    </row>
    <row r="196" spans="1:12" s="40" customFormat="1">
      <c r="A196" s="54"/>
      <c r="B196" s="55" t="s">
        <v>202</v>
      </c>
      <c r="C196" s="56"/>
      <c r="D196" s="56">
        <v>2823236</v>
      </c>
      <c r="E196" s="56">
        <v>1315417</v>
      </c>
      <c r="F196" s="56">
        <v>0</v>
      </c>
      <c r="G196" s="56">
        <v>4138653</v>
      </c>
      <c r="H196" s="57"/>
      <c r="I196" s="57">
        <v>4363.8728494623647</v>
      </c>
      <c r="J196" s="57">
        <v>2033.2386424731183</v>
      </c>
      <c r="K196" s="57" t="s">
        <v>211</v>
      </c>
      <c r="L196" s="57">
        <v>6397.1114919354832</v>
      </c>
    </row>
    <row r="197" spans="1:12" s="40" customFormat="1">
      <c r="A197" s="54"/>
      <c r="B197" s="55" t="s">
        <v>203</v>
      </c>
      <c r="C197" s="56">
        <v>103725</v>
      </c>
      <c r="D197" s="56"/>
      <c r="E197" s="56">
        <v>588415</v>
      </c>
      <c r="F197" s="56">
        <v>0</v>
      </c>
      <c r="G197" s="56">
        <v>692140</v>
      </c>
      <c r="H197" s="57">
        <v>160.32762096774192</v>
      </c>
      <c r="I197" s="57"/>
      <c r="J197" s="57">
        <v>909.51243279569883</v>
      </c>
      <c r="K197" s="57" t="s">
        <v>211</v>
      </c>
      <c r="L197" s="57">
        <v>1069.8400537634407</v>
      </c>
    </row>
    <row r="198" spans="1:12" s="40" customFormat="1">
      <c r="A198" s="58">
        <v>60</v>
      </c>
      <c r="B198" s="59" t="s">
        <v>107</v>
      </c>
      <c r="C198" s="60">
        <v>403124</v>
      </c>
      <c r="D198" s="60">
        <v>0</v>
      </c>
      <c r="E198" s="60">
        <v>675209</v>
      </c>
      <c r="F198" s="60">
        <v>684095</v>
      </c>
      <c r="G198" s="60">
        <v>1762428</v>
      </c>
      <c r="H198" s="61">
        <v>623.10833333333335</v>
      </c>
      <c r="I198" s="61" t="s">
        <v>211</v>
      </c>
      <c r="J198" s="61">
        <v>1043.669825268817</v>
      </c>
      <c r="K198" s="61">
        <v>1057.4049059139784</v>
      </c>
      <c r="L198" s="61">
        <v>2724.183064516129</v>
      </c>
    </row>
    <row r="199" spans="1:12" s="40" customFormat="1">
      <c r="A199" s="62"/>
      <c r="B199" s="63" t="s">
        <v>204</v>
      </c>
      <c r="C199" s="64">
        <v>403124</v>
      </c>
      <c r="D199" s="64"/>
      <c r="E199" s="64">
        <v>74272.990000000005</v>
      </c>
      <c r="F199" s="64">
        <v>82091.399999999994</v>
      </c>
      <c r="G199" s="64">
        <v>559488.39</v>
      </c>
      <c r="H199" s="10">
        <v>623.10833333333335</v>
      </c>
      <c r="I199" s="10"/>
      <c r="J199" s="10">
        <v>114.8036807795699</v>
      </c>
      <c r="K199" s="10">
        <v>126.88858870967739</v>
      </c>
      <c r="L199" s="10">
        <v>864.80060282258069</v>
      </c>
    </row>
    <row r="200" spans="1:12" s="40" customFormat="1">
      <c r="A200" s="65"/>
      <c r="B200" s="63" t="s">
        <v>205</v>
      </c>
      <c r="C200" s="66"/>
      <c r="D200" s="66"/>
      <c r="E200" s="66">
        <v>600936.01</v>
      </c>
      <c r="F200" s="66">
        <v>602003.6</v>
      </c>
      <c r="G200" s="64">
        <v>1202939.6099999999</v>
      </c>
      <c r="H200" s="67"/>
      <c r="I200" s="67"/>
      <c r="J200" s="67">
        <v>928.86614448924729</v>
      </c>
      <c r="K200" s="67">
        <v>930.516317204301</v>
      </c>
      <c r="L200" s="10">
        <v>1859.3824616935483</v>
      </c>
    </row>
    <row r="201" spans="1:12">
      <c r="A201" s="68">
        <v>61</v>
      </c>
      <c r="B201" s="69" t="s">
        <v>108</v>
      </c>
      <c r="C201" s="70">
        <v>1627121</v>
      </c>
      <c r="D201" s="70">
        <v>0</v>
      </c>
      <c r="E201" s="70">
        <v>2528427</v>
      </c>
      <c r="F201" s="70">
        <v>1752322</v>
      </c>
      <c r="G201" s="70">
        <v>5907870</v>
      </c>
      <c r="H201" s="14">
        <v>2515.039180107527</v>
      </c>
      <c r="I201" s="14" t="s">
        <v>211</v>
      </c>
      <c r="J201" s="14">
        <v>3908.1868951612901</v>
      </c>
      <c r="K201" s="14">
        <v>2708.5622311827956</v>
      </c>
      <c r="L201" s="14">
        <v>9131.7883064516136</v>
      </c>
    </row>
    <row r="202" spans="1:12">
      <c r="A202" s="71"/>
      <c r="B202" s="72" t="s">
        <v>206</v>
      </c>
      <c r="C202" s="73">
        <v>1627121</v>
      </c>
      <c r="D202" s="73">
        <v>0</v>
      </c>
      <c r="E202" s="73">
        <v>2528427</v>
      </c>
      <c r="F202" s="73">
        <v>1752322</v>
      </c>
      <c r="G202" s="73">
        <v>5907870</v>
      </c>
      <c r="H202" s="35">
        <v>2515.039180107527</v>
      </c>
      <c r="I202" s="35" t="s">
        <v>211</v>
      </c>
      <c r="J202" s="35">
        <v>3908.1868951612901</v>
      </c>
      <c r="K202" s="35">
        <v>2708.5622311827956</v>
      </c>
      <c r="L202" s="35">
        <v>9131.7883064516136</v>
      </c>
    </row>
    <row r="203" spans="1:12">
      <c r="B203" s="74" t="s">
        <v>110</v>
      </c>
      <c r="C203" s="75">
        <f t="shared" ref="C203:E203" si="0">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22518898</v>
      </c>
      <c r="D203" s="75">
        <f t="shared" si="0"/>
        <v>6342689</v>
      </c>
      <c r="E203" s="75">
        <f t="shared" si="0"/>
        <v>128325811.88</v>
      </c>
      <c r="F203" s="75">
        <f>F9+F11+F16+F18+F21+F26+F32+F34+F36+F38+F40+F43+F45+F47+F54+F56+F58+F60+F64+F66+F69+F72+F74+F77+F79+F86+F93+F95+F98+F100+F102+F104+F108+F110+F112+F115+F117+F119+F127+F129+F131+F133+F136+F138+F145+F149+F151+F153+F162+F164+F166+F168+F170+F174+F176+F185+F195+F198+F201+F106</f>
        <v>60148478</v>
      </c>
      <c r="G203" s="76">
        <f t="shared" ref="G203:L203" si="1">G9+G11+G16+G18+G21+G26+G32+G34+G36+G38+G40+G43+G45+G47+G54+G56+G58+G60+G64+G66+G69+G72+G74+G77+G79+G86+G93+G95+G98+G100+G102+G104+G108+G110+G112+G115+G117+G119+G127+G129+G131+G133+G136+G138+G145+G149+G151+G153+G162+G164+G166+G168+G170+G174+G176+G185+G195+G198+G201+G106</f>
        <v>217335876.88</v>
      </c>
      <c r="H203" s="77">
        <f t="shared" si="1"/>
        <v>34807.436424731182</v>
      </c>
      <c r="I203" s="77">
        <f t="shared" si="1"/>
        <v>9803.8875672042996</v>
      </c>
      <c r="J203" s="77">
        <f t="shared" si="1"/>
        <v>198353.06943817198</v>
      </c>
      <c r="K203" s="77">
        <f t="shared" si="1"/>
        <v>92971.437768817195</v>
      </c>
      <c r="L203" s="77">
        <f t="shared" si="1"/>
        <v>335935.83119892469</v>
      </c>
    </row>
    <row r="204" spans="1:12">
      <c r="C204" s="2" t="s">
        <v>207</v>
      </c>
    </row>
    <row r="206" spans="1:12">
      <c r="C206" s="1"/>
      <c r="D206" s="1"/>
      <c r="E206" s="1"/>
      <c r="F206" s="1"/>
    </row>
    <row r="207" spans="1:12">
      <c r="C207" s="1"/>
      <c r="D207" s="1"/>
      <c r="E207" s="1"/>
      <c r="F207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B206" sqref="B206:M20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219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3" t="s">
        <v>10</v>
      </c>
      <c r="H6" s="83" t="s">
        <v>6</v>
      </c>
      <c r="I6" s="83" t="s">
        <v>7</v>
      </c>
      <c r="J6" s="83" t="s">
        <v>8</v>
      </c>
      <c r="K6" s="83" t="s">
        <v>9</v>
      </c>
      <c r="L6" s="83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27587</v>
      </c>
      <c r="F7" s="13">
        <v>0</v>
      </c>
      <c r="G7" s="13">
        <v>27587</v>
      </c>
      <c r="H7" s="14" t="s">
        <v>211</v>
      </c>
      <c r="I7" s="14" t="s">
        <v>211</v>
      </c>
      <c r="J7" s="14">
        <v>42.641196236559132</v>
      </c>
      <c r="K7" s="14" t="s">
        <v>211</v>
      </c>
      <c r="L7" s="14">
        <v>42.641196236559132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27587</v>
      </c>
      <c r="F8" s="18">
        <v>0</v>
      </c>
      <c r="G8" s="18">
        <v>27587</v>
      </c>
      <c r="H8" s="18" t="s">
        <v>211</v>
      </c>
      <c r="I8" s="18"/>
      <c r="J8" s="18">
        <v>42.641196236559132</v>
      </c>
      <c r="K8" s="18" t="s">
        <v>211</v>
      </c>
      <c r="L8" s="18">
        <v>42.641196236559132</v>
      </c>
    </row>
    <row r="9" spans="1:13" s="15" customFormat="1">
      <c r="A9" s="11">
        <v>2</v>
      </c>
      <c r="B9" s="12" t="s">
        <v>11</v>
      </c>
      <c r="C9" s="13">
        <v>668259</v>
      </c>
      <c r="D9" s="13">
        <v>184801</v>
      </c>
      <c r="E9" s="13">
        <v>1943778</v>
      </c>
      <c r="F9" s="13">
        <v>477280.66800000001</v>
      </c>
      <c r="G9" s="13">
        <v>3274118.6680000001</v>
      </c>
      <c r="H9" s="14">
        <v>1032.9272177419355</v>
      </c>
      <c r="I9" s="14">
        <v>285.64670698924726</v>
      </c>
      <c r="J9" s="14">
        <v>3004.495564516129</v>
      </c>
      <c r="K9" s="14">
        <v>737.7322153225806</v>
      </c>
      <c r="L9" s="14">
        <v>5060.8017045698916</v>
      </c>
    </row>
    <row r="10" spans="1:13" s="15" customFormat="1">
      <c r="A10" s="16"/>
      <c r="B10" s="17" t="s">
        <v>13</v>
      </c>
      <c r="C10" s="18">
        <v>668259</v>
      </c>
      <c r="D10" s="18">
        <v>184801</v>
      </c>
      <c r="E10" s="18">
        <v>1943778</v>
      </c>
      <c r="F10" s="18">
        <v>477280.66800000001</v>
      </c>
      <c r="G10" s="18">
        <v>3274118.6680000001</v>
      </c>
      <c r="H10" s="18">
        <v>1032.9272177419355</v>
      </c>
      <c r="I10" s="18"/>
      <c r="J10" s="18">
        <v>3004.495564516129</v>
      </c>
      <c r="K10" s="18">
        <v>737.7322153225806</v>
      </c>
      <c r="L10" s="18">
        <v>5060.8017045698916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428728</v>
      </c>
      <c r="F11" s="21">
        <v>653145</v>
      </c>
      <c r="G11" s="21">
        <v>1081873</v>
      </c>
      <c r="H11" s="22" t="s">
        <v>211</v>
      </c>
      <c r="I11" s="22" t="s">
        <v>211</v>
      </c>
      <c r="J11" s="22">
        <v>662.68440860215048</v>
      </c>
      <c r="K11" s="22">
        <v>1009.5655241935483</v>
      </c>
      <c r="L11" s="22">
        <v>1672.2499327956989</v>
      </c>
    </row>
    <row r="12" spans="1:13" s="15" customFormat="1">
      <c r="A12" s="17"/>
      <c r="B12" s="17" t="s">
        <v>16</v>
      </c>
      <c r="C12" s="18"/>
      <c r="D12" s="18"/>
      <c r="E12" s="18">
        <v>23580.04</v>
      </c>
      <c r="F12" s="18">
        <v>326572.5</v>
      </c>
      <c r="G12" s="18">
        <v>350152.54</v>
      </c>
      <c r="H12" s="18"/>
      <c r="I12" s="18"/>
      <c r="J12" s="18">
        <v>36.447642473118279</v>
      </c>
      <c r="K12" s="18">
        <v>504.78276209677415</v>
      </c>
      <c r="L12" s="18">
        <v>541.23040456989247</v>
      </c>
    </row>
    <row r="13" spans="1:13" s="15" customFormat="1">
      <c r="A13" s="17"/>
      <c r="B13" s="17" t="s">
        <v>18</v>
      </c>
      <c r="C13" s="18"/>
      <c r="D13" s="18"/>
      <c r="E13" s="18">
        <v>248662.24</v>
      </c>
      <c r="F13" s="18">
        <v>320041.05</v>
      </c>
      <c r="G13" s="18">
        <v>568703.29</v>
      </c>
      <c r="H13" s="18"/>
      <c r="I13" s="18"/>
      <c r="J13" s="18">
        <v>384.35695698924724</v>
      </c>
      <c r="K13" s="18">
        <v>494.68710685483865</v>
      </c>
      <c r="L13" s="18">
        <v>879.04406384408594</v>
      </c>
    </row>
    <row r="14" spans="1:13" s="15" customFormat="1">
      <c r="A14" s="17"/>
      <c r="B14" s="17" t="s">
        <v>20</v>
      </c>
      <c r="C14" s="18"/>
      <c r="D14" s="18"/>
      <c r="E14" s="18">
        <v>47160.08</v>
      </c>
      <c r="F14" s="18">
        <v>6531.45</v>
      </c>
      <c r="G14" s="18">
        <v>53691.53</v>
      </c>
      <c r="H14" s="18"/>
      <c r="I14" s="18"/>
      <c r="J14" s="18">
        <v>72.895284946236558</v>
      </c>
      <c r="K14" s="18">
        <v>10.095655241935484</v>
      </c>
      <c r="L14" s="18">
        <v>82.990940188172047</v>
      </c>
    </row>
    <row r="15" spans="1:13" s="15" customFormat="1">
      <c r="A15" s="23"/>
      <c r="B15" s="23" t="s">
        <v>22</v>
      </c>
      <c r="C15" s="18"/>
      <c r="D15" s="18"/>
      <c r="E15" s="18">
        <v>109325.64</v>
      </c>
      <c r="F15" s="18"/>
      <c r="G15" s="18">
        <v>109325.64</v>
      </c>
      <c r="H15" s="18"/>
      <c r="I15" s="18"/>
      <c r="J15" s="18">
        <v>168.98452419354837</v>
      </c>
      <c r="K15" s="18"/>
      <c r="L15" s="18">
        <v>168.98452419354837</v>
      </c>
    </row>
    <row r="16" spans="1:13" s="15" customFormat="1">
      <c r="A16" s="24">
        <v>4</v>
      </c>
      <c r="B16" s="25" t="s">
        <v>14</v>
      </c>
      <c r="C16" s="26">
        <v>9033</v>
      </c>
      <c r="D16" s="26">
        <v>0</v>
      </c>
      <c r="E16" s="26">
        <v>1241242</v>
      </c>
      <c r="F16" s="26">
        <v>1388206</v>
      </c>
      <c r="G16" s="26">
        <v>2638481</v>
      </c>
      <c r="H16" s="27">
        <v>13.962298387096773</v>
      </c>
      <c r="I16" s="27" t="s">
        <v>211</v>
      </c>
      <c r="J16" s="27">
        <v>1918.5864247311827</v>
      </c>
      <c r="K16" s="27">
        <v>2145.7485215053762</v>
      </c>
      <c r="L16" s="27">
        <v>4078.2972446236554</v>
      </c>
    </row>
    <row r="17" spans="1:12" s="15" customFormat="1">
      <c r="A17" s="17"/>
      <c r="B17" s="17" t="s">
        <v>25</v>
      </c>
      <c r="C17" s="18"/>
      <c r="D17" s="18"/>
      <c r="E17" s="18">
        <v>1241242</v>
      </c>
      <c r="F17" s="18">
        <v>1388206</v>
      </c>
      <c r="G17" s="18">
        <v>2629448</v>
      </c>
      <c r="H17" s="18"/>
      <c r="I17" s="18"/>
      <c r="J17" s="18">
        <v>1918.5864247311827</v>
      </c>
      <c r="K17" s="18">
        <v>2145.7485215053762</v>
      </c>
      <c r="L17" s="18">
        <v>4064.3349462365586</v>
      </c>
    </row>
    <row r="18" spans="1:12" s="15" customFormat="1">
      <c r="A18" s="24">
        <v>5</v>
      </c>
      <c r="B18" s="25" t="s">
        <v>15</v>
      </c>
      <c r="C18" s="26">
        <v>770947</v>
      </c>
      <c r="D18" s="26">
        <v>7610</v>
      </c>
      <c r="E18" s="26">
        <v>1820521</v>
      </c>
      <c r="F18" s="26">
        <v>581327</v>
      </c>
      <c r="G18" s="26">
        <v>3180405</v>
      </c>
      <c r="H18" s="27">
        <v>1191.651948924731</v>
      </c>
      <c r="I18" s="27">
        <v>11.7627688172043</v>
      </c>
      <c r="J18" s="27">
        <v>2813.9773521505376</v>
      </c>
      <c r="K18" s="27">
        <v>898.55651881720428</v>
      </c>
      <c r="L18" s="27">
        <v>4915.9485887096771</v>
      </c>
    </row>
    <row r="19" spans="1:12" s="15" customFormat="1">
      <c r="A19" s="17"/>
      <c r="B19" s="17" t="s">
        <v>28</v>
      </c>
      <c r="C19" s="18">
        <v>770947</v>
      </c>
      <c r="D19" s="18">
        <v>7610</v>
      </c>
      <c r="E19" s="18">
        <v>673135</v>
      </c>
      <c r="F19" s="18">
        <v>98950</v>
      </c>
      <c r="G19" s="18">
        <v>1550642</v>
      </c>
      <c r="H19" s="18">
        <v>1191.651948924731</v>
      </c>
      <c r="I19" s="18"/>
      <c r="J19" s="18">
        <v>1040.4640456989246</v>
      </c>
      <c r="K19" s="18">
        <v>152.94690860215053</v>
      </c>
      <c r="L19" s="18">
        <v>2385.0629032258062</v>
      </c>
    </row>
    <row r="20" spans="1:12" s="15" customFormat="1">
      <c r="A20" s="17"/>
      <c r="B20" s="17" t="s">
        <v>30</v>
      </c>
      <c r="C20" s="18"/>
      <c r="D20" s="18"/>
      <c r="E20" s="18">
        <v>1147386</v>
      </c>
      <c r="F20" s="18">
        <v>482377</v>
      </c>
      <c r="G20" s="18">
        <v>1629763</v>
      </c>
      <c r="H20" s="18"/>
      <c r="I20" s="18"/>
      <c r="J20" s="18">
        <v>1773.5133064516128</v>
      </c>
      <c r="K20" s="18">
        <v>745.60961021505375</v>
      </c>
      <c r="L20" s="18">
        <v>2519.1229166666667</v>
      </c>
    </row>
    <row r="21" spans="1:12" s="15" customFormat="1">
      <c r="A21" s="24">
        <v>6</v>
      </c>
      <c r="B21" s="25" t="s">
        <v>17</v>
      </c>
      <c r="C21" s="26">
        <v>296525</v>
      </c>
      <c r="D21" s="26">
        <v>160482</v>
      </c>
      <c r="E21" s="26">
        <v>5548468</v>
      </c>
      <c r="F21" s="26">
        <v>2372177</v>
      </c>
      <c r="G21" s="26">
        <v>8377652</v>
      </c>
      <c r="H21" s="27">
        <v>458.33837365591393</v>
      </c>
      <c r="I21" s="27">
        <v>248.05685483870965</v>
      </c>
      <c r="J21" s="27">
        <v>8576.2610215053755</v>
      </c>
      <c r="K21" s="27">
        <v>3666.6714381720431</v>
      </c>
      <c r="L21" s="27">
        <v>12949.327688172043</v>
      </c>
    </row>
    <row r="22" spans="1:12" s="15" customFormat="1">
      <c r="A22" s="17"/>
      <c r="B22" s="17" t="s">
        <v>33</v>
      </c>
      <c r="C22" s="18">
        <v>296525</v>
      </c>
      <c r="D22" s="18">
        <v>160482</v>
      </c>
      <c r="E22" s="18">
        <v>1775510</v>
      </c>
      <c r="F22" s="18">
        <v>142330</v>
      </c>
      <c r="G22" s="18">
        <v>2374847</v>
      </c>
      <c r="H22" s="18">
        <v>458.33837365591393</v>
      </c>
      <c r="I22" s="18">
        <v>248.05685483870965</v>
      </c>
      <c r="J22" s="18">
        <v>2744.4038978494618</v>
      </c>
      <c r="K22" s="18">
        <v>219.99932795698925</v>
      </c>
      <c r="L22" s="18">
        <v>3670.7984543010748</v>
      </c>
    </row>
    <row r="23" spans="1:12" s="15" customFormat="1">
      <c r="A23" s="17"/>
      <c r="B23" s="17" t="s">
        <v>35</v>
      </c>
      <c r="C23" s="18"/>
      <c r="D23" s="18"/>
      <c r="E23" s="18">
        <v>1609056</v>
      </c>
      <c r="F23" s="18">
        <v>1233532</v>
      </c>
      <c r="G23" s="18">
        <v>2842588</v>
      </c>
      <c r="H23" s="18"/>
      <c r="I23" s="18"/>
      <c r="J23" s="18">
        <v>2487.1161290322575</v>
      </c>
      <c r="K23" s="18">
        <v>1906.6690860215053</v>
      </c>
      <c r="L23" s="18">
        <v>4393.7852150537628</v>
      </c>
    </row>
    <row r="24" spans="1:12" s="15" customFormat="1">
      <c r="A24" s="17"/>
      <c r="B24" s="17" t="s">
        <v>37</v>
      </c>
      <c r="C24" s="18"/>
      <c r="D24" s="18"/>
      <c r="E24" s="18">
        <v>1830994</v>
      </c>
      <c r="F24" s="18">
        <v>640488</v>
      </c>
      <c r="G24" s="18">
        <v>2471482</v>
      </c>
      <c r="H24" s="18"/>
      <c r="I24" s="18"/>
      <c r="J24" s="18">
        <v>2830.1654569892476</v>
      </c>
      <c r="K24" s="18">
        <v>990.00161290322569</v>
      </c>
      <c r="L24" s="18">
        <v>3820.1670698924731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332908</v>
      </c>
      <c r="F25" s="18">
        <v>355827</v>
      </c>
      <c r="G25" s="18">
        <v>688735</v>
      </c>
      <c r="H25" s="18"/>
      <c r="I25" s="18"/>
      <c r="J25" s="18">
        <v>514.57553763440853</v>
      </c>
      <c r="K25" s="18">
        <v>550.00141129032249</v>
      </c>
      <c r="L25" s="18">
        <v>1064.5769489247309</v>
      </c>
    </row>
    <row r="26" spans="1:12" s="15" customFormat="1">
      <c r="A26" s="24">
        <v>7</v>
      </c>
      <c r="B26" s="25" t="s">
        <v>19</v>
      </c>
      <c r="C26" s="26">
        <v>10942</v>
      </c>
      <c r="D26" s="26">
        <v>0</v>
      </c>
      <c r="E26" s="26">
        <v>1091635</v>
      </c>
      <c r="F26" s="26">
        <v>1031509</v>
      </c>
      <c r="G26" s="26">
        <v>2134086</v>
      </c>
      <c r="H26" s="27">
        <v>16.9130376344086</v>
      </c>
      <c r="I26" s="27" t="s">
        <v>211</v>
      </c>
      <c r="J26" s="27">
        <v>1687.3390456989248</v>
      </c>
      <c r="K26" s="27">
        <v>1594.4023521505374</v>
      </c>
      <c r="L26" s="27">
        <v>3298.6544354838707</v>
      </c>
    </row>
    <row r="27" spans="1:12" s="15" customFormat="1">
      <c r="A27" s="17"/>
      <c r="B27" s="17" t="s">
        <v>42</v>
      </c>
      <c r="C27" s="18">
        <v>10942</v>
      </c>
      <c r="D27" s="18"/>
      <c r="E27" s="18">
        <v>51306.845000000001</v>
      </c>
      <c r="F27" s="18">
        <v>72205.63</v>
      </c>
      <c r="G27" s="18">
        <v>134454.47500000001</v>
      </c>
      <c r="H27" s="18">
        <v>16.9130376344086</v>
      </c>
      <c r="I27" s="18"/>
      <c r="J27" s="18">
        <v>79.304935147849463</v>
      </c>
      <c r="K27" s="18">
        <v>111.60816465053763</v>
      </c>
      <c r="L27" s="18">
        <v>207.82613743279569</v>
      </c>
    </row>
    <row r="28" spans="1:12" s="15" customFormat="1">
      <c r="A28" s="17"/>
      <c r="B28" s="17" t="s">
        <v>44</v>
      </c>
      <c r="C28" s="18"/>
      <c r="D28" s="18"/>
      <c r="E28" s="18">
        <v>367880.995</v>
      </c>
      <c r="F28" s="18">
        <v>276444.41200000001</v>
      </c>
      <c r="G28" s="18">
        <v>644325.40700000001</v>
      </c>
      <c r="H28" s="18"/>
      <c r="I28" s="18"/>
      <c r="J28" s="18">
        <v>568.63325840053756</v>
      </c>
      <c r="K28" s="18">
        <v>427.29983037634412</v>
      </c>
      <c r="L28" s="18">
        <v>995.93308877688173</v>
      </c>
    </row>
    <row r="29" spans="1:12" s="15" customFormat="1">
      <c r="A29" s="17"/>
      <c r="B29" s="17" t="s">
        <v>46</v>
      </c>
      <c r="C29" s="18"/>
      <c r="D29" s="18"/>
      <c r="E29" s="18">
        <v>61131.56</v>
      </c>
      <c r="F29" s="18">
        <v>35071.306000000004</v>
      </c>
      <c r="G29" s="18">
        <v>96202.866000000009</v>
      </c>
      <c r="H29" s="18"/>
      <c r="I29" s="18"/>
      <c r="J29" s="18">
        <v>94.49098655913977</v>
      </c>
      <c r="K29" s="18">
        <v>54.209679973118277</v>
      </c>
      <c r="L29" s="18">
        <v>148.70066653225805</v>
      </c>
    </row>
    <row r="30" spans="1:12" s="15" customFormat="1">
      <c r="A30" s="17"/>
      <c r="B30" s="17" t="s">
        <v>48</v>
      </c>
      <c r="C30" s="18"/>
      <c r="D30" s="18"/>
      <c r="E30" s="18">
        <v>18557.795000000002</v>
      </c>
      <c r="F30" s="18">
        <v>24756.216</v>
      </c>
      <c r="G30" s="18">
        <v>43314.010999999999</v>
      </c>
      <c r="H30" s="18"/>
      <c r="I30" s="18"/>
      <c r="J30" s="18">
        <v>28.68476377688172</v>
      </c>
      <c r="K30" s="18">
        <v>38.265656451612898</v>
      </c>
      <c r="L30" s="18">
        <v>66.950420228494622</v>
      </c>
    </row>
    <row r="31" spans="1:12" s="15" customFormat="1">
      <c r="A31" s="17"/>
      <c r="B31" s="17" t="s">
        <v>50</v>
      </c>
      <c r="C31" s="18"/>
      <c r="D31" s="18"/>
      <c r="E31" s="18">
        <v>592757.80500000005</v>
      </c>
      <c r="F31" s="18">
        <v>623031.43599999999</v>
      </c>
      <c r="G31" s="18">
        <v>1215789.2409999999</v>
      </c>
      <c r="H31" s="18"/>
      <c r="I31" s="18"/>
      <c r="J31" s="18">
        <v>916.22510181451617</v>
      </c>
      <c r="K31" s="18">
        <v>963.01902069892458</v>
      </c>
      <c r="L31" s="18">
        <v>1879.2441225134407</v>
      </c>
    </row>
    <row r="32" spans="1:12" s="15" customFormat="1">
      <c r="A32" s="24">
        <v>8</v>
      </c>
      <c r="B32" s="25" t="s">
        <v>21</v>
      </c>
      <c r="C32" s="26">
        <v>1065617</v>
      </c>
      <c r="D32" s="26">
        <v>0</v>
      </c>
      <c r="E32" s="26">
        <v>1920267</v>
      </c>
      <c r="F32" s="26">
        <v>1949489</v>
      </c>
      <c r="G32" s="26">
        <v>4935373</v>
      </c>
      <c r="H32" s="27">
        <v>1647.1230510752687</v>
      </c>
      <c r="I32" s="27" t="s">
        <v>211</v>
      </c>
      <c r="J32" s="27">
        <v>2968.154637096774</v>
      </c>
      <c r="K32" s="27">
        <v>3013.3230510752683</v>
      </c>
      <c r="L32" s="27">
        <v>7628.6007392473111</v>
      </c>
    </row>
    <row r="33" spans="1:12" s="15" customFormat="1" ht="14.25" customHeight="1">
      <c r="A33" s="17"/>
      <c r="B33" s="17" t="s">
        <v>53</v>
      </c>
      <c r="C33" s="18">
        <v>1065617</v>
      </c>
      <c r="D33" s="18">
        <v>0</v>
      </c>
      <c r="E33" s="18">
        <v>1920267</v>
      </c>
      <c r="F33" s="18">
        <v>1949489</v>
      </c>
      <c r="G33" s="18">
        <v>4935373</v>
      </c>
      <c r="H33" s="18">
        <v>1647.1230510752687</v>
      </c>
      <c r="I33" s="18"/>
      <c r="J33" s="18">
        <v>2968.154637096774</v>
      </c>
      <c r="K33" s="18">
        <v>3013.3230510752683</v>
      </c>
      <c r="L33" s="18">
        <v>7628.6007392473111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1974544</v>
      </c>
      <c r="F34" s="26">
        <v>660509</v>
      </c>
      <c r="G34" s="26">
        <v>2635053</v>
      </c>
      <c r="H34" s="27" t="s">
        <v>211</v>
      </c>
      <c r="I34" s="27" t="s">
        <v>211</v>
      </c>
      <c r="J34" s="27">
        <v>3052.0505376344086</v>
      </c>
      <c r="K34" s="27">
        <v>1020.9480510752687</v>
      </c>
      <c r="L34" s="27">
        <v>4072.9985887096773</v>
      </c>
    </row>
    <row r="35" spans="1:12" s="15" customFormat="1">
      <c r="A35" s="17"/>
      <c r="B35" s="17" t="s">
        <v>56</v>
      </c>
      <c r="C35" s="18"/>
      <c r="D35" s="18"/>
      <c r="E35" s="18">
        <v>1974544</v>
      </c>
      <c r="F35" s="18">
        <v>660509</v>
      </c>
      <c r="G35" s="18">
        <v>2635053</v>
      </c>
      <c r="H35" s="18"/>
      <c r="I35" s="18"/>
      <c r="J35" s="18">
        <v>3052.0505376344086</v>
      </c>
      <c r="K35" s="18">
        <v>1020.9480510752687</v>
      </c>
      <c r="L35" s="18">
        <v>4072.9985887096773</v>
      </c>
    </row>
    <row r="36" spans="1:12" s="15" customFormat="1">
      <c r="A36" s="24">
        <v>10</v>
      </c>
      <c r="B36" s="25" t="s">
        <v>24</v>
      </c>
      <c r="C36" s="26">
        <v>2600414</v>
      </c>
      <c r="D36" s="26">
        <v>420911</v>
      </c>
      <c r="E36" s="26">
        <v>2989532</v>
      </c>
      <c r="F36" s="26">
        <v>1009438</v>
      </c>
      <c r="G36" s="26">
        <v>7020295</v>
      </c>
      <c r="H36" s="27">
        <v>4019.4571236559136</v>
      </c>
      <c r="I36" s="27">
        <v>650.60168010752682</v>
      </c>
      <c r="J36" s="27">
        <v>4620.9163978494616</v>
      </c>
      <c r="K36" s="27">
        <v>1560.2872311827955</v>
      </c>
      <c r="L36" s="27">
        <v>10851.262432795698</v>
      </c>
    </row>
    <row r="37" spans="1:12" s="15" customFormat="1">
      <c r="A37" s="17"/>
      <c r="B37" s="17" t="s">
        <v>59</v>
      </c>
      <c r="C37" s="18">
        <v>2600414</v>
      </c>
      <c r="D37" s="18">
        <v>420911</v>
      </c>
      <c r="E37" s="18">
        <v>2989532</v>
      </c>
      <c r="F37" s="18">
        <v>1009438</v>
      </c>
      <c r="G37" s="18">
        <v>7020295</v>
      </c>
      <c r="H37" s="18"/>
      <c r="I37" s="18"/>
      <c r="J37" s="18">
        <v>4620.9163978494616</v>
      </c>
      <c r="K37" s="18">
        <v>1560.2872311827955</v>
      </c>
      <c r="L37" s="18">
        <v>6181.2036290322576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10372</v>
      </c>
      <c r="E38" s="26">
        <v>1133716</v>
      </c>
      <c r="F38" s="26">
        <v>1575150</v>
      </c>
      <c r="G38" s="26">
        <v>2719238</v>
      </c>
      <c r="H38" s="27" t="s">
        <v>211</v>
      </c>
      <c r="I38" s="27">
        <v>16.031989247311827</v>
      </c>
      <c r="J38" s="27">
        <v>1752.3836021505374</v>
      </c>
      <c r="K38" s="27">
        <v>2434.7076612903224</v>
      </c>
      <c r="L38" s="27">
        <v>4203.1232526881722</v>
      </c>
    </row>
    <row r="39" spans="1:12" s="15" customFormat="1">
      <c r="A39" s="17"/>
      <c r="B39" s="17" t="s">
        <v>73</v>
      </c>
      <c r="C39" s="18">
        <v>0</v>
      </c>
      <c r="D39" s="18">
        <v>10372</v>
      </c>
      <c r="E39" s="18">
        <v>1133716</v>
      </c>
      <c r="F39" s="18">
        <v>1575150</v>
      </c>
      <c r="G39" s="18">
        <v>2719238</v>
      </c>
      <c r="H39" s="18"/>
      <c r="I39" s="18">
        <v>16.031989247311827</v>
      </c>
      <c r="J39" s="18">
        <v>1752.3836021505374</v>
      </c>
      <c r="K39" s="18">
        <v>2434.7076612903224</v>
      </c>
      <c r="L39" s="18">
        <v>4203.1232526881722</v>
      </c>
    </row>
    <row r="40" spans="1:12" s="15" customFormat="1">
      <c r="A40" s="24">
        <v>12</v>
      </c>
      <c r="B40" s="25" t="s">
        <v>27</v>
      </c>
      <c r="C40" s="26">
        <v>7677278</v>
      </c>
      <c r="D40" s="26">
        <v>1505877</v>
      </c>
      <c r="E40" s="26">
        <v>23983427</v>
      </c>
      <c r="F40" s="26">
        <v>4908959</v>
      </c>
      <c r="G40" s="26">
        <v>38075541</v>
      </c>
      <c r="H40" s="32">
        <v>11866.760349462364</v>
      </c>
      <c r="I40" s="32">
        <v>2327.6324596774193</v>
      </c>
      <c r="J40" s="27">
        <v>37071.157325268818</v>
      </c>
      <c r="K40" s="27">
        <v>7587.7726478494624</v>
      </c>
      <c r="L40" s="27">
        <v>58853.322782258067</v>
      </c>
    </row>
    <row r="41" spans="1:12" s="15" customFormat="1">
      <c r="A41" s="23"/>
      <c r="B41" s="23" t="s">
        <v>76</v>
      </c>
      <c r="C41" s="18">
        <v>7677278</v>
      </c>
      <c r="D41" s="18">
        <v>1505877</v>
      </c>
      <c r="E41" s="18">
        <v>23983427</v>
      </c>
      <c r="F41" s="18">
        <v>4908959</v>
      </c>
      <c r="G41" s="18">
        <v>38075541</v>
      </c>
      <c r="H41" s="18">
        <v>11866.760349462364</v>
      </c>
      <c r="I41" s="18">
        <v>2327.6324596774193</v>
      </c>
      <c r="J41" s="18">
        <v>37071.157325268818</v>
      </c>
      <c r="K41" s="18">
        <v>7587.7726478494624</v>
      </c>
      <c r="L41" s="18">
        <v>58853.322782258067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v>0</v>
      </c>
      <c r="H42" s="35"/>
      <c r="I42" s="35"/>
      <c r="J42" s="35"/>
      <c r="K42" s="35"/>
      <c r="L42" s="35"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93040</v>
      </c>
      <c r="F43" s="36">
        <v>14559</v>
      </c>
      <c r="G43" s="36">
        <v>107599</v>
      </c>
      <c r="H43" s="37" t="s">
        <v>211</v>
      </c>
      <c r="I43" s="37" t="s">
        <v>211</v>
      </c>
      <c r="J43" s="37">
        <v>143.81182795698922</v>
      </c>
      <c r="K43" s="37">
        <v>22.50383064516129</v>
      </c>
      <c r="L43" s="37">
        <v>166.31565860215051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14559</v>
      </c>
      <c r="G44" s="18">
        <v>107599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884837</v>
      </c>
      <c r="F45" s="26">
        <v>622512</v>
      </c>
      <c r="G45" s="26">
        <v>1507349</v>
      </c>
      <c r="H45" s="32" t="s">
        <v>211</v>
      </c>
      <c r="I45" s="32" t="s">
        <v>211</v>
      </c>
      <c r="J45" s="27">
        <v>1367.6915994623655</v>
      </c>
      <c r="K45" s="27">
        <v>962.21612903225798</v>
      </c>
      <c r="L45" s="27">
        <v>2329.9077284946234</v>
      </c>
    </row>
    <row r="46" spans="1:12" s="15" customFormat="1">
      <c r="A46" s="23"/>
      <c r="B46" s="23" t="s">
        <v>84</v>
      </c>
      <c r="C46" s="18"/>
      <c r="D46" s="18"/>
      <c r="E46" s="18">
        <v>884837</v>
      </c>
      <c r="F46" s="18">
        <v>622512</v>
      </c>
      <c r="G46" s="18">
        <v>1507349</v>
      </c>
      <c r="H46" s="18"/>
      <c r="I46" s="18"/>
      <c r="J46" s="18">
        <v>1367.6915994623655</v>
      </c>
      <c r="K46" s="18">
        <v>962.21612903225798</v>
      </c>
      <c r="L46" s="18">
        <v>2329.9077284946234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2121278</v>
      </c>
      <c r="F47" s="26">
        <v>480924</v>
      </c>
      <c r="G47" s="26">
        <v>2602202</v>
      </c>
      <c r="H47" s="27" t="s">
        <v>211</v>
      </c>
      <c r="I47" s="27" t="s">
        <v>211</v>
      </c>
      <c r="J47" s="27">
        <v>3278.8571236559137</v>
      </c>
      <c r="K47" s="27">
        <v>743.36370967741925</v>
      </c>
      <c r="L47" s="27">
        <v>4022.2208333333328</v>
      </c>
    </row>
    <row r="48" spans="1:12" s="15" customFormat="1">
      <c r="A48" s="23"/>
      <c r="B48" s="23" t="s">
        <v>87</v>
      </c>
      <c r="C48" s="18"/>
      <c r="D48" s="18"/>
      <c r="E48" s="18">
        <v>848512</v>
      </c>
      <c r="F48" s="18">
        <v>14428</v>
      </c>
      <c r="G48" s="18">
        <v>862940</v>
      </c>
      <c r="H48" s="18"/>
      <c r="I48" s="18"/>
      <c r="J48" s="18">
        <v>1311.5440860215053</v>
      </c>
      <c r="K48" s="18">
        <v>22.301344086021501</v>
      </c>
      <c r="L48" s="18">
        <v>1333.8454301075269</v>
      </c>
    </row>
    <row r="49" spans="1:12" s="15" customFormat="1">
      <c r="A49" s="23"/>
      <c r="B49" s="23" t="s">
        <v>89</v>
      </c>
      <c r="C49" s="18"/>
      <c r="D49" s="18"/>
      <c r="E49" s="18">
        <v>212128</v>
      </c>
      <c r="F49" s="18">
        <v>336647</v>
      </c>
      <c r="G49" s="18">
        <v>548775</v>
      </c>
      <c r="H49" s="18"/>
      <c r="I49" s="18"/>
      <c r="J49" s="18">
        <v>328</v>
      </c>
      <c r="K49" s="18">
        <v>520.06236559139779</v>
      </c>
      <c r="L49" s="18">
        <v>848.06236559139779</v>
      </c>
    </row>
    <row r="50" spans="1:12" s="15" customFormat="1">
      <c r="A50" s="23"/>
      <c r="B50" s="23" t="s">
        <v>91</v>
      </c>
      <c r="C50" s="18"/>
      <c r="D50" s="18"/>
      <c r="E50" s="18">
        <v>169702</v>
      </c>
      <c r="F50" s="18">
        <v>129849</v>
      </c>
      <c r="G50" s="18">
        <v>299551</v>
      </c>
      <c r="H50" s="18"/>
      <c r="I50" s="18"/>
      <c r="J50" s="18">
        <v>262</v>
      </c>
      <c r="K50" s="18">
        <v>201</v>
      </c>
      <c r="L50" s="18">
        <v>463</v>
      </c>
    </row>
    <row r="51" spans="1:12" s="15" customFormat="1">
      <c r="A51" s="23"/>
      <c r="B51" s="23" t="s">
        <v>93</v>
      </c>
      <c r="C51" s="18"/>
      <c r="D51" s="18"/>
      <c r="E51" s="18">
        <v>636383</v>
      </c>
      <c r="F51" s="18">
        <v>0</v>
      </c>
      <c r="G51" s="18">
        <v>636383</v>
      </c>
      <c r="H51" s="18"/>
      <c r="I51" s="18"/>
      <c r="J51" s="18">
        <v>984</v>
      </c>
      <c r="K51" s="18">
        <v>0</v>
      </c>
      <c r="L51" s="18">
        <v>984</v>
      </c>
    </row>
    <row r="52" spans="1:12" s="15" customFormat="1">
      <c r="A52" s="23"/>
      <c r="B52" s="23" t="s">
        <v>95</v>
      </c>
      <c r="C52" s="18"/>
      <c r="D52" s="18"/>
      <c r="E52" s="18">
        <v>106064</v>
      </c>
      <c r="F52" s="18">
        <v>0</v>
      </c>
      <c r="G52" s="18">
        <v>106064</v>
      </c>
      <c r="H52" s="18"/>
      <c r="I52" s="18"/>
      <c r="J52" s="18">
        <v>164</v>
      </c>
      <c r="K52" s="18">
        <v>0</v>
      </c>
      <c r="L52" s="18">
        <v>164</v>
      </c>
    </row>
    <row r="53" spans="1:12" s="15" customFormat="1">
      <c r="A53" s="23"/>
      <c r="B53" s="23" t="s">
        <v>97</v>
      </c>
      <c r="C53" s="18"/>
      <c r="D53" s="18"/>
      <c r="E53" s="18">
        <v>148489</v>
      </c>
      <c r="F53" s="18">
        <v>0</v>
      </c>
      <c r="G53" s="18">
        <v>148489</v>
      </c>
      <c r="H53" s="18"/>
      <c r="I53" s="18"/>
      <c r="J53" s="18">
        <v>230</v>
      </c>
      <c r="K53" s="18">
        <v>0</v>
      </c>
      <c r="L53" s="18">
        <v>230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172359</v>
      </c>
      <c r="F54" s="21">
        <v>472786</v>
      </c>
      <c r="G54" s="21">
        <v>645145</v>
      </c>
      <c r="H54" s="22" t="s">
        <v>211</v>
      </c>
      <c r="I54" s="22" t="s">
        <v>211</v>
      </c>
      <c r="J54" s="22">
        <v>266.41512096774193</v>
      </c>
      <c r="K54" s="22">
        <v>730.78481182795701</v>
      </c>
      <c r="L54" s="38">
        <v>997.19993279569894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172359</v>
      </c>
      <c r="F55" s="18">
        <v>472786</v>
      </c>
      <c r="G55" s="18">
        <v>645145</v>
      </c>
      <c r="H55" s="18"/>
      <c r="I55" s="18"/>
      <c r="J55" s="18">
        <v>266.41512096774193</v>
      </c>
      <c r="K55" s="18">
        <v>730.78481182795701</v>
      </c>
      <c r="L55" s="18">
        <v>997.19993279569894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548588</v>
      </c>
      <c r="F56" s="26">
        <v>334415</v>
      </c>
      <c r="G56" s="26">
        <v>883003</v>
      </c>
      <c r="H56" s="27" t="s">
        <v>211</v>
      </c>
      <c r="I56" s="27" t="s">
        <v>211</v>
      </c>
      <c r="J56" s="27">
        <v>847.95188172043004</v>
      </c>
      <c r="K56" s="27">
        <v>516.9049059139785</v>
      </c>
      <c r="L56" s="27">
        <v>1364.8567876344086</v>
      </c>
    </row>
    <row r="57" spans="1:12" s="15" customFormat="1">
      <c r="A57" s="23"/>
      <c r="B57" s="17" t="s">
        <v>103</v>
      </c>
      <c r="C57" s="18"/>
      <c r="D57" s="18"/>
      <c r="E57" s="18">
        <v>548588</v>
      </c>
      <c r="F57" s="18">
        <v>334415</v>
      </c>
      <c r="G57" s="18">
        <v>883003</v>
      </c>
      <c r="H57" s="18"/>
      <c r="I57" s="18"/>
      <c r="J57" s="18">
        <v>847.95188172043004</v>
      </c>
      <c r="K57" s="18">
        <v>516.9049059139785</v>
      </c>
      <c r="L57" s="18">
        <v>1364.8567876344086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631281</v>
      </c>
      <c r="F58" s="26">
        <v>580016</v>
      </c>
      <c r="G58" s="26">
        <v>1211297</v>
      </c>
      <c r="H58" s="27" t="s">
        <v>211</v>
      </c>
      <c r="I58" s="27" t="s">
        <v>211</v>
      </c>
      <c r="J58" s="27">
        <v>975.77036290322576</v>
      </c>
      <c r="K58" s="27">
        <v>896.53010752688169</v>
      </c>
      <c r="L58" s="27">
        <v>1872.3004704301075</v>
      </c>
    </row>
    <row r="59" spans="1:12" s="15" customFormat="1">
      <c r="A59" s="23"/>
      <c r="B59" s="23" t="s">
        <v>106</v>
      </c>
      <c r="C59" s="18"/>
      <c r="D59" s="18"/>
      <c r="E59" s="18">
        <v>631281</v>
      </c>
      <c r="F59" s="18">
        <v>580016</v>
      </c>
      <c r="G59" s="18">
        <v>1211297</v>
      </c>
      <c r="H59" s="18"/>
      <c r="I59" s="18"/>
      <c r="J59" s="18">
        <v>975.77036290322576</v>
      </c>
      <c r="K59" s="18">
        <v>896.53010752688169</v>
      </c>
      <c r="L59" s="18">
        <v>1872.3004704301075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2662466.66</v>
      </c>
      <c r="F60" s="26">
        <v>2781625.9240000001</v>
      </c>
      <c r="G60" s="26">
        <v>5444092.5840000007</v>
      </c>
      <c r="H60" s="27" t="s">
        <v>211</v>
      </c>
      <c r="I60" s="27" t="s">
        <v>211</v>
      </c>
      <c r="J60" s="27">
        <v>4115.3718534946229</v>
      </c>
      <c r="K60" s="27">
        <v>4299.5561997311825</v>
      </c>
      <c r="L60" s="27">
        <v>8414.9280532258053</v>
      </c>
    </row>
    <row r="61" spans="1:12" s="15" customFormat="1">
      <c r="A61" s="39"/>
      <c r="B61" s="39" t="s">
        <v>109</v>
      </c>
      <c r="C61" s="18"/>
      <c r="D61" s="18"/>
      <c r="E61" s="18">
        <v>513323.66000000015</v>
      </c>
      <c r="F61" s="18">
        <v>536296.92400000012</v>
      </c>
      <c r="G61" s="31">
        <v>1049620.5840000003</v>
      </c>
      <c r="H61" s="31"/>
      <c r="I61" s="31"/>
      <c r="J61" s="31">
        <v>793.44382930107543</v>
      </c>
      <c r="K61" s="31">
        <v>828.95357876344099</v>
      </c>
      <c r="L61" s="31">
        <v>1622.3974080645164</v>
      </c>
    </row>
    <row r="62" spans="1:12" s="15" customFormat="1">
      <c r="A62" s="39"/>
      <c r="B62" s="39" t="s">
        <v>111</v>
      </c>
      <c r="C62" s="18"/>
      <c r="D62" s="18"/>
      <c r="E62" s="18">
        <v>1120898</v>
      </c>
      <c r="F62" s="18">
        <v>1171065</v>
      </c>
      <c r="G62" s="31">
        <v>2291963</v>
      </c>
      <c r="H62" s="31"/>
      <c r="I62" s="31"/>
      <c r="J62" s="31">
        <v>1732.5708333333332</v>
      </c>
      <c r="K62" s="31">
        <v>1810.1139112903224</v>
      </c>
      <c r="L62" s="31">
        <v>3542.6847446236557</v>
      </c>
    </row>
    <row r="63" spans="1:12" s="15" customFormat="1">
      <c r="A63" s="39"/>
      <c r="B63" s="39" t="s">
        <v>112</v>
      </c>
      <c r="C63" s="18"/>
      <c r="D63" s="18"/>
      <c r="E63" s="18">
        <v>1028245</v>
      </c>
      <c r="F63" s="18">
        <v>1074264</v>
      </c>
      <c r="G63" s="31">
        <v>2102509</v>
      </c>
      <c r="H63" s="31"/>
      <c r="I63" s="31"/>
      <c r="J63" s="31">
        <v>1589.357190860215</v>
      </c>
      <c r="K63" s="31">
        <v>1660.4887096774194</v>
      </c>
      <c r="L63" s="31">
        <v>3249.8459005376344</v>
      </c>
    </row>
    <row r="64" spans="1:12" s="15" customFormat="1">
      <c r="A64" s="24">
        <v>20</v>
      </c>
      <c r="B64" s="25" t="s">
        <v>41</v>
      </c>
      <c r="C64" s="26">
        <v>242109</v>
      </c>
      <c r="D64" s="26">
        <v>8266</v>
      </c>
      <c r="E64" s="26">
        <v>694659</v>
      </c>
      <c r="F64" s="26">
        <v>760660</v>
      </c>
      <c r="G64" s="26">
        <v>1705694</v>
      </c>
      <c r="H64" s="27">
        <v>374.22762096774193</v>
      </c>
      <c r="I64" s="27">
        <v>12.776747311827956</v>
      </c>
      <c r="J64" s="27">
        <v>1073.7336693548386</v>
      </c>
      <c r="K64" s="27">
        <v>1175.7513440860214</v>
      </c>
      <c r="L64" s="27">
        <v>2636.4893817204302</v>
      </c>
    </row>
    <row r="65" spans="1:13" s="15" customFormat="1">
      <c r="A65" s="39"/>
      <c r="B65" s="39" t="s">
        <v>113</v>
      </c>
      <c r="C65" s="18">
        <v>242109</v>
      </c>
      <c r="D65" s="18">
        <v>8266</v>
      </c>
      <c r="E65" s="18">
        <v>694659</v>
      </c>
      <c r="F65" s="18">
        <v>760660</v>
      </c>
      <c r="G65" s="18">
        <v>1705694</v>
      </c>
      <c r="H65" s="18">
        <v>374.22762096774193</v>
      </c>
      <c r="I65" s="18">
        <v>12.776747311827956</v>
      </c>
      <c r="J65" s="18">
        <v>1073.7336693548386</v>
      </c>
      <c r="K65" s="18">
        <v>1175.7513440860214</v>
      </c>
      <c r="L65" s="18">
        <v>2636.4893817204302</v>
      </c>
    </row>
    <row r="66" spans="1:13" s="15" customFormat="1" ht="15" customHeight="1">
      <c r="A66" s="24">
        <v>21</v>
      </c>
      <c r="B66" s="25" t="s">
        <v>43</v>
      </c>
      <c r="C66" s="26">
        <v>11897</v>
      </c>
      <c r="D66" s="26">
        <v>0</v>
      </c>
      <c r="E66" s="26">
        <v>8440641</v>
      </c>
      <c r="F66" s="26">
        <v>3202996</v>
      </c>
      <c r="G66" s="26">
        <v>11655534</v>
      </c>
      <c r="H66" s="27">
        <v>18.389180107526879</v>
      </c>
      <c r="I66" s="27" t="s">
        <v>211</v>
      </c>
      <c r="J66" s="27">
        <v>13046.689717741934</v>
      </c>
      <c r="K66" s="27">
        <v>4950.86747311828</v>
      </c>
      <c r="L66" s="27">
        <v>18015.94637096774</v>
      </c>
    </row>
    <row r="67" spans="1:13" s="15" customFormat="1">
      <c r="A67" s="39"/>
      <c r="B67" s="39" t="s">
        <v>114</v>
      </c>
      <c r="C67" s="18"/>
      <c r="D67" s="18"/>
      <c r="E67" s="18">
        <v>8440641</v>
      </c>
      <c r="F67" s="18">
        <v>3190184.0159999998</v>
      </c>
      <c r="G67" s="31">
        <v>11630825.015999999</v>
      </c>
      <c r="H67" s="31"/>
      <c r="I67" s="31"/>
      <c r="J67" s="31">
        <v>13046.689717741934</v>
      </c>
      <c r="K67" s="31">
        <v>4950.86747311828</v>
      </c>
      <c r="L67" s="31">
        <v>17997.557190860214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12811.984</v>
      </c>
      <c r="G68" s="31">
        <v>12811.984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420907</v>
      </c>
      <c r="E69" s="26">
        <v>452098</v>
      </c>
      <c r="F69" s="26">
        <v>406035</v>
      </c>
      <c r="G69" s="26">
        <v>1279040</v>
      </c>
      <c r="H69" s="27" t="s">
        <v>211</v>
      </c>
      <c r="I69" s="27">
        <v>650.5954973118279</v>
      </c>
      <c r="J69" s="27">
        <v>698.80739247311817</v>
      </c>
      <c r="K69" s="27">
        <v>627.60786290322574</v>
      </c>
      <c r="L69" s="27">
        <v>1977.010752688172</v>
      </c>
    </row>
    <row r="70" spans="1:13" s="40" customFormat="1">
      <c r="A70" s="39"/>
      <c r="B70" s="39" t="s">
        <v>116</v>
      </c>
      <c r="C70" s="18"/>
      <c r="D70" s="18"/>
      <c r="E70" s="18">
        <v>452098</v>
      </c>
      <c r="F70" s="18">
        <v>178655.4</v>
      </c>
      <c r="G70" s="31">
        <v>630753.4</v>
      </c>
      <c r="H70" s="31"/>
      <c r="I70" s="31"/>
      <c r="J70" s="31">
        <v>698.80739247311817</v>
      </c>
      <c r="K70" s="31">
        <v>276.14745967741931</v>
      </c>
      <c r="L70" s="31">
        <v>974.95485215053748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227379.60000000003</v>
      </c>
      <c r="G71" s="31">
        <v>227379.60000000003</v>
      </c>
      <c r="H71" s="31"/>
      <c r="I71" s="31"/>
      <c r="J71" s="31"/>
      <c r="K71" s="31">
        <v>351.46040322580649</v>
      </c>
      <c r="L71" s="31">
        <v>351.46040322580649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154769</v>
      </c>
      <c r="D72" s="21">
        <v>555286</v>
      </c>
      <c r="E72" s="21">
        <v>3128482</v>
      </c>
      <c r="F72" s="21">
        <v>1077809</v>
      </c>
      <c r="G72" s="21">
        <v>4916346</v>
      </c>
      <c r="H72" s="22">
        <v>239.22627688172042</v>
      </c>
      <c r="I72" s="22">
        <v>858.30497311827958</v>
      </c>
      <c r="J72" s="22">
        <v>4835.69126344086</v>
      </c>
      <c r="K72" s="22">
        <v>1665.9682123655912</v>
      </c>
      <c r="L72" s="22">
        <v>7599.1907258064512</v>
      </c>
      <c r="M72" s="15"/>
    </row>
    <row r="73" spans="1:13" s="40" customFormat="1">
      <c r="A73" s="39"/>
      <c r="B73" s="39" t="s">
        <v>117</v>
      </c>
      <c r="C73" s="18">
        <v>154769</v>
      </c>
      <c r="D73" s="18">
        <v>555286</v>
      </c>
      <c r="E73" s="18">
        <v>3128482</v>
      </c>
      <c r="F73" s="18">
        <v>1077809</v>
      </c>
      <c r="G73" s="31">
        <v>4361060</v>
      </c>
      <c r="H73" s="31">
        <v>239.22627688172042</v>
      </c>
      <c r="I73" s="31"/>
      <c r="J73" s="31">
        <v>4835.69126344086</v>
      </c>
      <c r="K73" s="31">
        <v>1665.9682123655912</v>
      </c>
      <c r="L73" s="31">
        <v>7599.1907258064512</v>
      </c>
    </row>
    <row r="74" spans="1:13" s="40" customFormat="1">
      <c r="A74" s="24">
        <v>24</v>
      </c>
      <c r="B74" s="25" t="s">
        <v>49</v>
      </c>
      <c r="C74" s="26">
        <v>1019038</v>
      </c>
      <c r="D74" s="26">
        <v>1387</v>
      </c>
      <c r="E74" s="26">
        <v>496779</v>
      </c>
      <c r="F74" s="26">
        <v>508243</v>
      </c>
      <c r="G74" s="26">
        <v>2025447</v>
      </c>
      <c r="H74" s="27">
        <v>1575.125940860215</v>
      </c>
      <c r="I74" s="27">
        <v>2.1438844086021502</v>
      </c>
      <c r="J74" s="27">
        <v>767.87076612903229</v>
      </c>
      <c r="K74" s="27">
        <v>785.59065860215048</v>
      </c>
      <c r="L74" s="27">
        <v>3130.7312500000003</v>
      </c>
    </row>
    <row r="75" spans="1:13" s="40" customFormat="1">
      <c r="A75" s="39"/>
      <c r="B75" s="39" t="s">
        <v>118</v>
      </c>
      <c r="C75" s="18">
        <v>1019038</v>
      </c>
      <c r="D75" s="18">
        <v>1387</v>
      </c>
      <c r="E75" s="18">
        <v>89420.22</v>
      </c>
      <c r="F75" s="18">
        <v>43708.897999999994</v>
      </c>
      <c r="G75" s="31">
        <v>1153554.118</v>
      </c>
      <c r="H75" s="31">
        <v>1575.125940860215</v>
      </c>
      <c r="I75" s="31">
        <v>2.1438844086021502</v>
      </c>
      <c r="J75" s="31">
        <v>138.21673790322581</v>
      </c>
      <c r="K75" s="31">
        <v>67.560796639784925</v>
      </c>
      <c r="L75" s="31">
        <v>1783.0473598118278</v>
      </c>
    </row>
    <row r="76" spans="1:13" s="40" customFormat="1">
      <c r="A76" s="39"/>
      <c r="B76" s="39" t="s">
        <v>119</v>
      </c>
      <c r="C76" s="18"/>
      <c r="D76" s="18"/>
      <c r="E76" s="18">
        <v>407358.77999999997</v>
      </c>
      <c r="F76" s="18">
        <v>464534.10200000001</v>
      </c>
      <c r="G76" s="31">
        <v>871892.88199999998</v>
      </c>
      <c r="H76" s="31"/>
      <c r="I76" s="31"/>
      <c r="J76" s="31">
        <v>629.65402822580631</v>
      </c>
      <c r="K76" s="31">
        <v>718.02986196236554</v>
      </c>
      <c r="L76" s="31">
        <v>1347.683890188172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651254</v>
      </c>
      <c r="F77" s="26">
        <v>559213</v>
      </c>
      <c r="G77" s="26">
        <v>1210467</v>
      </c>
      <c r="H77" s="27" t="s">
        <v>211</v>
      </c>
      <c r="I77" s="27" t="s">
        <v>211</v>
      </c>
      <c r="J77" s="27">
        <v>1006.6426075268816</v>
      </c>
      <c r="K77" s="27">
        <v>864.3749327956989</v>
      </c>
      <c r="L77" s="27">
        <v>1871.0175403225805</v>
      </c>
    </row>
    <row r="78" spans="1:13" s="40" customFormat="1">
      <c r="A78" s="39"/>
      <c r="B78" s="39" t="s">
        <v>120</v>
      </c>
      <c r="C78" s="18"/>
      <c r="D78" s="18"/>
      <c r="E78" s="18">
        <v>651254</v>
      </c>
      <c r="F78" s="18">
        <v>559213</v>
      </c>
      <c r="G78" s="18">
        <v>1210467</v>
      </c>
      <c r="H78" s="31"/>
      <c r="I78" s="31"/>
      <c r="J78" s="31">
        <v>1006.6426075268816</v>
      </c>
      <c r="K78" s="31">
        <v>864.3749327956989</v>
      </c>
      <c r="L78" s="31">
        <v>1871.0175403225805</v>
      </c>
    </row>
    <row r="79" spans="1:13" s="40" customFormat="1">
      <c r="A79" s="24">
        <v>26</v>
      </c>
      <c r="B79" s="25" t="s">
        <v>52</v>
      </c>
      <c r="C79" s="26">
        <v>387052</v>
      </c>
      <c r="D79" s="26">
        <v>0</v>
      </c>
      <c r="E79" s="26">
        <v>2161232</v>
      </c>
      <c r="F79" s="26">
        <v>1002442</v>
      </c>
      <c r="G79" s="26">
        <v>3550726</v>
      </c>
      <c r="H79" s="27">
        <v>598.26586021505375</v>
      </c>
      <c r="I79" s="27" t="s">
        <v>211</v>
      </c>
      <c r="J79" s="27">
        <v>3340.6139784946236</v>
      </c>
      <c r="K79" s="27">
        <v>1549.4735215053761</v>
      </c>
      <c r="L79" s="27">
        <v>5488.3533602150528</v>
      </c>
    </row>
    <row r="80" spans="1:13" s="40" customFormat="1">
      <c r="A80" s="39"/>
      <c r="B80" s="39" t="s">
        <v>121</v>
      </c>
      <c r="C80" s="18">
        <v>387052</v>
      </c>
      <c r="D80" s="18"/>
      <c r="E80" s="18">
        <v>395505</v>
      </c>
      <c r="F80" s="18">
        <v>513250</v>
      </c>
      <c r="G80" s="31">
        <v>1295807</v>
      </c>
      <c r="H80" s="31">
        <v>598.26586021505375</v>
      </c>
      <c r="I80" s="31"/>
      <c r="J80" s="31">
        <v>611.33165322580646</v>
      </c>
      <c r="K80" s="31">
        <v>793.32997311827955</v>
      </c>
      <c r="L80" s="31">
        <v>2002.9274865591397</v>
      </c>
    </row>
    <row r="81" spans="1:12" s="40" customFormat="1">
      <c r="A81" s="39"/>
      <c r="B81" s="39" t="s">
        <v>122</v>
      </c>
      <c r="C81" s="18"/>
      <c r="D81" s="18"/>
      <c r="E81" s="18">
        <v>1259999</v>
      </c>
      <c r="F81" s="18">
        <v>489192</v>
      </c>
      <c r="G81" s="31">
        <v>1749191</v>
      </c>
      <c r="H81" s="31"/>
      <c r="I81" s="31"/>
      <c r="J81" s="31">
        <v>1947.5790994623655</v>
      </c>
      <c r="K81" s="31">
        <v>756.14354838709664</v>
      </c>
      <c r="L81" s="31">
        <v>2703.7226478494622</v>
      </c>
    </row>
    <row r="82" spans="1:12" s="40" customFormat="1">
      <c r="A82" s="39"/>
      <c r="B82" s="39" t="s">
        <v>123</v>
      </c>
      <c r="C82" s="18"/>
      <c r="D82" s="18"/>
      <c r="E82" s="18">
        <v>25935</v>
      </c>
      <c r="F82" s="18"/>
      <c r="G82" s="31">
        <v>25935</v>
      </c>
      <c r="H82" s="31"/>
      <c r="I82" s="31"/>
      <c r="J82" s="31">
        <v>40.087701612903224</v>
      </c>
      <c r="K82" s="31"/>
      <c r="L82" s="31">
        <v>40.087701612903224</v>
      </c>
    </row>
    <row r="83" spans="1:12" s="40" customFormat="1">
      <c r="A83" s="39"/>
      <c r="B83" s="39" t="s">
        <v>124</v>
      </c>
      <c r="C83" s="18"/>
      <c r="D83" s="18"/>
      <c r="E83" s="18">
        <v>466826</v>
      </c>
      <c r="F83" s="18"/>
      <c r="G83" s="31">
        <v>466826</v>
      </c>
      <c r="H83" s="31"/>
      <c r="I83" s="31"/>
      <c r="J83" s="31">
        <v>721.57244623655913</v>
      </c>
      <c r="K83" s="31"/>
      <c r="L83" s="31">
        <v>721.57244623655913</v>
      </c>
    </row>
    <row r="84" spans="1:12" s="40" customFormat="1">
      <c r="A84" s="39"/>
      <c r="B84" s="39" t="s">
        <v>125</v>
      </c>
      <c r="C84" s="18"/>
      <c r="D84" s="18"/>
      <c r="E84" s="18">
        <v>10806</v>
      </c>
      <c r="F84" s="18"/>
      <c r="G84" s="31">
        <v>10806</v>
      </c>
      <c r="H84" s="31"/>
      <c r="I84" s="31"/>
      <c r="J84" s="31">
        <v>16.702822580645158</v>
      </c>
      <c r="K84" s="31"/>
      <c r="L84" s="31">
        <v>16.702822580645158</v>
      </c>
    </row>
    <row r="85" spans="1:12" s="40" customFormat="1">
      <c r="A85" s="39"/>
      <c r="B85" s="39" t="s">
        <v>126</v>
      </c>
      <c r="C85" s="18"/>
      <c r="D85" s="18"/>
      <c r="E85" s="18">
        <v>2161</v>
      </c>
      <c r="F85" s="18"/>
      <c r="G85" s="31"/>
      <c r="H85" s="31"/>
      <c r="I85" s="31"/>
      <c r="J85" s="31">
        <v>3.3402553763440861</v>
      </c>
      <c r="K85" s="31"/>
      <c r="L85" s="31">
        <v>3.3402553763440861</v>
      </c>
    </row>
    <row r="86" spans="1:12" s="40" customFormat="1">
      <c r="A86" s="24">
        <v>27</v>
      </c>
      <c r="B86" s="25" t="s">
        <v>54</v>
      </c>
      <c r="C86" s="26">
        <v>673352</v>
      </c>
      <c r="D86" s="26">
        <v>0</v>
      </c>
      <c r="E86" s="26">
        <v>2471551</v>
      </c>
      <c r="F86" s="26">
        <v>971547</v>
      </c>
      <c r="G86" s="26">
        <v>4116450</v>
      </c>
      <c r="H86" s="27">
        <v>1040.7994623655914</v>
      </c>
      <c r="I86" s="27" t="s">
        <v>211</v>
      </c>
      <c r="J86" s="27">
        <v>3820.2737231182791</v>
      </c>
      <c r="K86" s="27">
        <v>1501.7191532258064</v>
      </c>
      <c r="L86" s="27">
        <v>6362.7923387096771</v>
      </c>
    </row>
    <row r="87" spans="1:12" s="40" customFormat="1">
      <c r="A87" s="39"/>
      <c r="B87" s="39" t="s">
        <v>127</v>
      </c>
      <c r="C87" s="18"/>
      <c r="D87" s="18"/>
      <c r="E87" s="18">
        <v>1241213</v>
      </c>
      <c r="F87" s="18">
        <v>631700</v>
      </c>
      <c r="G87" s="31">
        <v>1872913</v>
      </c>
      <c r="H87" s="31"/>
      <c r="I87" s="31"/>
      <c r="J87" s="31">
        <v>1918.5415994623654</v>
      </c>
      <c r="K87" s="31">
        <v>976.41801075268802</v>
      </c>
      <c r="L87" s="31">
        <v>2894.9596102150535</v>
      </c>
    </row>
    <row r="88" spans="1:12" s="40" customFormat="1">
      <c r="A88" s="39"/>
      <c r="B88" s="39" t="s">
        <v>128</v>
      </c>
      <c r="C88" s="18"/>
      <c r="D88" s="18"/>
      <c r="E88" s="18">
        <v>846506</v>
      </c>
      <c r="F88" s="18">
        <v>264261</v>
      </c>
      <c r="G88" s="31">
        <v>1110767</v>
      </c>
      <c r="H88" s="31"/>
      <c r="I88" s="31"/>
      <c r="J88" s="31">
        <v>1308.4434139784944</v>
      </c>
      <c r="K88" s="31">
        <v>408.46794354838704</v>
      </c>
      <c r="L88" s="31">
        <v>1716.9113575268814</v>
      </c>
    </row>
    <row r="89" spans="1:12" s="40" customFormat="1">
      <c r="A89" s="39"/>
      <c r="B89" s="39" t="s">
        <v>129</v>
      </c>
      <c r="C89" s="18"/>
      <c r="D89" s="18"/>
      <c r="E89" s="18">
        <v>259019</v>
      </c>
      <c r="F89" s="18">
        <v>2720</v>
      </c>
      <c r="G89" s="31">
        <v>261739</v>
      </c>
      <c r="H89" s="31"/>
      <c r="I89" s="31"/>
      <c r="J89" s="31">
        <v>400.36538978494616</v>
      </c>
      <c r="K89" s="31">
        <v>4.204301075268817</v>
      </c>
      <c r="L89" s="31">
        <v>404.56969086021496</v>
      </c>
    </row>
    <row r="90" spans="1:12" s="40" customFormat="1">
      <c r="A90" s="39"/>
      <c r="B90" s="39" t="s">
        <v>130</v>
      </c>
      <c r="C90" s="18"/>
      <c r="D90" s="18"/>
      <c r="E90" s="18">
        <v>21502</v>
      </c>
      <c r="F90" s="18"/>
      <c r="G90" s="31">
        <v>21502</v>
      </c>
      <c r="H90" s="31"/>
      <c r="I90" s="31"/>
      <c r="J90" s="31">
        <v>33.235618279569891</v>
      </c>
      <c r="K90" s="31"/>
      <c r="L90" s="31">
        <v>33.235618279569891</v>
      </c>
    </row>
    <row r="91" spans="1:12" s="40" customFormat="1">
      <c r="A91" s="39"/>
      <c r="B91" s="39" t="s">
        <v>131</v>
      </c>
      <c r="C91" s="18"/>
      <c r="D91" s="18"/>
      <c r="E91" s="18">
        <v>38062</v>
      </c>
      <c r="F91" s="18">
        <v>39542</v>
      </c>
      <c r="G91" s="31">
        <v>77604</v>
      </c>
      <c r="H91" s="31"/>
      <c r="I91" s="31"/>
      <c r="J91" s="31">
        <v>58.832392473118276</v>
      </c>
      <c r="K91" s="31">
        <v>61.120026881720428</v>
      </c>
      <c r="L91" s="31">
        <v>119.9524193548387</v>
      </c>
    </row>
    <row r="92" spans="1:12" s="40" customFormat="1">
      <c r="A92" s="39"/>
      <c r="B92" s="39" t="s">
        <v>132</v>
      </c>
      <c r="C92" s="18"/>
      <c r="D92" s="18"/>
      <c r="E92" s="18">
        <v>65249</v>
      </c>
      <c r="F92" s="18">
        <v>33324</v>
      </c>
      <c r="G92" s="31">
        <v>98573</v>
      </c>
      <c r="H92" s="31"/>
      <c r="I92" s="31"/>
      <c r="J92" s="31">
        <v>100.85530913978494</v>
      </c>
      <c r="K92" s="31">
        <v>51.508870967741927</v>
      </c>
      <c r="L92" s="31">
        <v>152.36418010752686</v>
      </c>
    </row>
    <row r="93" spans="1:12" s="40" customFormat="1">
      <c r="A93" s="24">
        <v>28</v>
      </c>
      <c r="B93" s="25" t="s">
        <v>55</v>
      </c>
      <c r="C93" s="26">
        <v>499580</v>
      </c>
      <c r="D93" s="26">
        <v>0</v>
      </c>
      <c r="E93" s="26">
        <v>904907</v>
      </c>
      <c r="F93" s="26">
        <v>632236</v>
      </c>
      <c r="G93" s="26">
        <v>2036723</v>
      </c>
      <c r="H93" s="27">
        <v>772.20026881720423</v>
      </c>
      <c r="I93" s="27" t="s">
        <v>211</v>
      </c>
      <c r="J93" s="27">
        <v>1398.7137768817204</v>
      </c>
      <c r="K93" s="27">
        <v>977.24650537634398</v>
      </c>
      <c r="L93" s="27">
        <v>3148.1605510752684</v>
      </c>
    </row>
    <row r="94" spans="1:12" s="40" customFormat="1">
      <c r="A94" s="39"/>
      <c r="B94" s="39" t="s">
        <v>133</v>
      </c>
      <c r="C94" s="18">
        <v>499580</v>
      </c>
      <c r="D94" s="18">
        <v>0</v>
      </c>
      <c r="E94" s="18">
        <v>904907</v>
      </c>
      <c r="F94" s="18">
        <v>632236</v>
      </c>
      <c r="G94" s="31">
        <v>2036723</v>
      </c>
      <c r="H94" s="31">
        <v>772.20026881720423</v>
      </c>
      <c r="I94" s="31"/>
      <c r="J94" s="31">
        <v>1398.7137768817204</v>
      </c>
      <c r="K94" s="31">
        <v>977.24650537634398</v>
      </c>
      <c r="L94" s="31">
        <v>3148.1605510752684</v>
      </c>
    </row>
    <row r="95" spans="1:12" s="40" customFormat="1">
      <c r="A95" s="24">
        <v>29</v>
      </c>
      <c r="B95" s="25" t="s">
        <v>57</v>
      </c>
      <c r="C95" s="26">
        <v>325749</v>
      </c>
      <c r="D95" s="26">
        <v>0</v>
      </c>
      <c r="E95" s="26">
        <v>1292795</v>
      </c>
      <c r="F95" s="26">
        <v>599147</v>
      </c>
      <c r="G95" s="26">
        <v>2217691</v>
      </c>
      <c r="H95" s="27">
        <v>503.50987903225803</v>
      </c>
      <c r="I95" s="27" t="s">
        <v>211</v>
      </c>
      <c r="J95" s="27">
        <v>1998.2718413978494</v>
      </c>
      <c r="K95" s="27">
        <v>926.1008736559138</v>
      </c>
      <c r="L95" s="27">
        <v>3427.8825940860211</v>
      </c>
    </row>
    <row r="96" spans="1:12" s="40" customFormat="1">
      <c r="A96" s="39"/>
      <c r="B96" s="39" t="s">
        <v>134</v>
      </c>
      <c r="C96" s="18">
        <v>325749</v>
      </c>
      <c r="D96" s="18"/>
      <c r="E96" s="18">
        <v>1211349</v>
      </c>
      <c r="F96" s="18">
        <v>599147</v>
      </c>
      <c r="G96" s="31">
        <v>2136245</v>
      </c>
      <c r="H96" s="31">
        <v>503.50987903225803</v>
      </c>
      <c r="I96" s="31"/>
      <c r="J96" s="31">
        <v>1872.3808467741933</v>
      </c>
      <c r="K96" s="31">
        <v>926.1008736559138</v>
      </c>
      <c r="L96" s="31">
        <v>3301.9915994623652</v>
      </c>
    </row>
    <row r="97" spans="1:12" s="40" customFormat="1">
      <c r="A97" s="39"/>
      <c r="B97" s="39" t="s">
        <v>78</v>
      </c>
      <c r="C97" s="18"/>
      <c r="D97" s="18"/>
      <c r="E97" s="18">
        <v>81446</v>
      </c>
      <c r="F97" s="18"/>
      <c r="G97" s="31">
        <v>81446</v>
      </c>
      <c r="H97" s="31"/>
      <c r="I97" s="31"/>
      <c r="J97" s="31">
        <v>125.8909946236559</v>
      </c>
      <c r="K97" s="31"/>
      <c r="L97" s="31">
        <v>125.8909946236559</v>
      </c>
    </row>
    <row r="98" spans="1:12" s="40" customFormat="1">
      <c r="A98" s="24">
        <v>30</v>
      </c>
      <c r="B98" s="25" t="s">
        <v>58</v>
      </c>
      <c r="C98" s="26">
        <v>14622</v>
      </c>
      <c r="D98" s="26">
        <v>0</v>
      </c>
      <c r="E98" s="26">
        <v>3630247</v>
      </c>
      <c r="F98" s="26">
        <v>1884805</v>
      </c>
      <c r="G98" s="26">
        <v>5529674</v>
      </c>
      <c r="H98" s="27">
        <v>22.601209677419352</v>
      </c>
      <c r="I98" s="27" t="s">
        <v>211</v>
      </c>
      <c r="J98" s="27">
        <v>5611.2688844086015</v>
      </c>
      <c r="K98" s="27">
        <v>2913.3410618279568</v>
      </c>
      <c r="L98" s="27">
        <v>8547.2111559139776</v>
      </c>
    </row>
    <row r="99" spans="1:12" s="40" customFormat="1">
      <c r="A99" s="39"/>
      <c r="B99" s="39" t="s">
        <v>135</v>
      </c>
      <c r="C99" s="18"/>
      <c r="D99" s="18"/>
      <c r="E99" s="18">
        <v>3630247</v>
      </c>
      <c r="F99" s="18">
        <v>1884805</v>
      </c>
      <c r="G99" s="18">
        <v>5529674</v>
      </c>
      <c r="H99" s="31"/>
      <c r="I99" s="31"/>
      <c r="J99" s="31">
        <v>5611.2688844086015</v>
      </c>
      <c r="K99" s="31">
        <v>2913.3410618279568</v>
      </c>
      <c r="L99" s="31">
        <v>8524.6099462365582</v>
      </c>
    </row>
    <row r="100" spans="1:12" s="40" customFormat="1">
      <c r="A100" s="24">
        <v>31</v>
      </c>
      <c r="B100" s="25" t="s">
        <v>60</v>
      </c>
      <c r="C100" s="26">
        <v>9100</v>
      </c>
      <c r="D100" s="26">
        <v>0</v>
      </c>
      <c r="E100" s="26">
        <v>815907</v>
      </c>
      <c r="F100" s="41">
        <v>606878</v>
      </c>
      <c r="G100" s="26">
        <v>1431885</v>
      </c>
      <c r="H100" s="27">
        <v>14.065860215053762</v>
      </c>
      <c r="I100" s="27" t="s">
        <v>211</v>
      </c>
      <c r="J100" s="27">
        <v>1261.1465725806449</v>
      </c>
      <c r="K100" s="27">
        <v>938.05067204301076</v>
      </c>
      <c r="L100" s="27">
        <v>2213.2631048387093</v>
      </c>
    </row>
    <row r="101" spans="1:12" s="40" customFormat="1">
      <c r="A101" s="39"/>
      <c r="B101" s="39" t="s">
        <v>136</v>
      </c>
      <c r="C101" s="18"/>
      <c r="D101" s="18"/>
      <c r="E101" s="18">
        <v>815907</v>
      </c>
      <c r="F101" s="18">
        <v>606878</v>
      </c>
      <c r="G101" s="31">
        <v>1422785</v>
      </c>
      <c r="H101" s="31"/>
      <c r="I101" s="31"/>
      <c r="J101" s="31">
        <v>1261.1465725806449</v>
      </c>
      <c r="K101" s="31">
        <v>938.05067204301076</v>
      </c>
      <c r="L101" s="31">
        <v>2199.1972446236559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17920</v>
      </c>
      <c r="F102" s="21">
        <v>35655</v>
      </c>
      <c r="G102" s="21">
        <v>53575</v>
      </c>
      <c r="H102" s="22" t="s">
        <v>211</v>
      </c>
      <c r="I102" s="22" t="s">
        <v>211</v>
      </c>
      <c r="J102" s="22">
        <v>27.698924731182792</v>
      </c>
      <c r="K102" s="22">
        <v>55.11189516129032</v>
      </c>
      <c r="L102" s="22">
        <v>82.81081989247312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17920</v>
      </c>
      <c r="F103" s="18">
        <v>35655</v>
      </c>
      <c r="G103" s="31">
        <v>53575</v>
      </c>
      <c r="H103" s="81" t="s">
        <v>211</v>
      </c>
      <c r="I103" s="31"/>
      <c r="J103" s="31">
        <v>27.698924731182792</v>
      </c>
      <c r="K103" s="31">
        <v>55.11189516129032</v>
      </c>
      <c r="L103" s="31">
        <v>82.81081989247312</v>
      </c>
    </row>
    <row r="104" spans="1:12" s="40" customFormat="1">
      <c r="A104" s="19">
        <v>33</v>
      </c>
      <c r="B104" s="20" t="s">
        <v>62</v>
      </c>
      <c r="C104" s="21">
        <v>657839</v>
      </c>
      <c r="D104" s="21">
        <v>85494</v>
      </c>
      <c r="E104" s="21">
        <v>5301739</v>
      </c>
      <c r="F104" s="21">
        <v>2093595</v>
      </c>
      <c r="G104" s="21">
        <v>8138667</v>
      </c>
      <c r="H104" s="22">
        <v>1016.8210349462365</v>
      </c>
      <c r="I104" s="22">
        <v>132.14798387096772</v>
      </c>
      <c r="J104" s="22">
        <v>8194.8922715053759</v>
      </c>
      <c r="K104" s="22">
        <v>3236.0675403225805</v>
      </c>
      <c r="L104" s="22">
        <v>12579.92883064516</v>
      </c>
    </row>
    <row r="105" spans="1:12" s="40" customFormat="1">
      <c r="A105" s="39"/>
      <c r="B105" s="39" t="s">
        <v>138</v>
      </c>
      <c r="C105" s="18">
        <v>657839</v>
      </c>
      <c r="D105" s="18">
        <v>85494</v>
      </c>
      <c r="E105" s="18">
        <v>5301739</v>
      </c>
      <c r="F105" s="18">
        <v>2093595</v>
      </c>
      <c r="G105" s="31">
        <v>8138667</v>
      </c>
      <c r="H105" s="31">
        <v>1016.8210349462365</v>
      </c>
      <c r="I105" s="31"/>
      <c r="J105" s="31">
        <v>8194.8922715053759</v>
      </c>
      <c r="K105" s="31">
        <v>3236.0675403225805</v>
      </c>
      <c r="L105" s="31">
        <v>12447.780846774192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28033</v>
      </c>
      <c r="G106" s="21">
        <v>28033</v>
      </c>
      <c r="H106" s="21" t="s">
        <v>211</v>
      </c>
      <c r="I106" s="21" t="s">
        <v>211</v>
      </c>
      <c r="J106" s="21" t="s">
        <v>211</v>
      </c>
      <c r="K106" s="21">
        <v>43.330577956989245</v>
      </c>
      <c r="L106" s="21">
        <v>43.330577956989245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28033</v>
      </c>
      <c r="G107" s="31">
        <v>28033</v>
      </c>
      <c r="H107" s="81" t="s">
        <v>211</v>
      </c>
      <c r="I107" s="81"/>
      <c r="J107" s="81" t="s">
        <v>211</v>
      </c>
      <c r="K107" s="81">
        <v>43.330577956989245</v>
      </c>
      <c r="L107" s="81">
        <v>43.330577956989245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463584</v>
      </c>
      <c r="F108" s="86">
        <v>85943</v>
      </c>
      <c r="G108" s="21">
        <v>549527</v>
      </c>
      <c r="H108" s="22" t="s">
        <v>211</v>
      </c>
      <c r="I108" s="22" t="s">
        <v>211</v>
      </c>
      <c r="J108" s="22">
        <v>716.56129032258059</v>
      </c>
      <c r="K108" s="22">
        <v>132.84200268817204</v>
      </c>
      <c r="L108" s="22">
        <v>849.40329301075258</v>
      </c>
    </row>
    <row r="109" spans="1:12" s="40" customFormat="1" ht="30">
      <c r="A109" s="39"/>
      <c r="B109" s="43" t="s">
        <v>139</v>
      </c>
      <c r="C109" s="18"/>
      <c r="D109" s="18"/>
      <c r="E109" s="18">
        <v>463584</v>
      </c>
      <c r="F109" s="18">
        <v>85943</v>
      </c>
      <c r="G109" s="31">
        <v>549527</v>
      </c>
      <c r="H109" s="31"/>
      <c r="I109" s="31"/>
      <c r="J109" s="31">
        <v>716.56129032258059</v>
      </c>
      <c r="K109" s="31">
        <v>132.84200268817204</v>
      </c>
      <c r="L109" s="31">
        <v>849.40329301075258</v>
      </c>
    </row>
    <row r="110" spans="1:12" s="40" customFormat="1">
      <c r="A110" s="19">
        <v>36</v>
      </c>
      <c r="B110" s="20" t="s">
        <v>67</v>
      </c>
      <c r="C110" s="21">
        <v>218251</v>
      </c>
      <c r="D110" s="21">
        <v>0</v>
      </c>
      <c r="E110" s="21">
        <v>115084</v>
      </c>
      <c r="F110" s="21">
        <v>111156</v>
      </c>
      <c r="G110" s="21">
        <v>444491</v>
      </c>
      <c r="H110" s="22">
        <v>337.35033602150537</v>
      </c>
      <c r="I110" s="22" t="s">
        <v>211</v>
      </c>
      <c r="J110" s="22">
        <v>177.88521505376343</v>
      </c>
      <c r="K110" s="22">
        <v>171.81370967741935</v>
      </c>
      <c r="L110" s="22">
        <v>687.04926075268827</v>
      </c>
    </row>
    <row r="111" spans="1:12" s="40" customFormat="1">
      <c r="A111" s="39"/>
      <c r="B111" s="39" t="s">
        <v>140</v>
      </c>
      <c r="C111" s="18">
        <v>218251</v>
      </c>
      <c r="D111" s="18"/>
      <c r="E111" s="18">
        <v>115084</v>
      </c>
      <c r="F111" s="18">
        <v>111156</v>
      </c>
      <c r="G111" s="31">
        <v>444491</v>
      </c>
      <c r="H111" s="31">
        <v>337.35033602150537</v>
      </c>
      <c r="I111" s="31"/>
      <c r="J111" s="31">
        <v>177.88521505376343</v>
      </c>
      <c r="K111" s="31">
        <v>171.81370967741935</v>
      </c>
      <c r="L111" s="31">
        <v>687.04926075268827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242993</v>
      </c>
      <c r="F112" s="26">
        <v>55651</v>
      </c>
      <c r="G112" s="26">
        <v>298644</v>
      </c>
      <c r="H112" s="27" t="s">
        <v>211</v>
      </c>
      <c r="I112" s="27" t="s">
        <v>211</v>
      </c>
      <c r="J112" s="27">
        <v>375.5940188172043</v>
      </c>
      <c r="K112" s="27">
        <v>86.01969086021505</v>
      </c>
      <c r="L112" s="27">
        <v>461.61370967741937</v>
      </c>
    </row>
    <row r="113" spans="1:12" s="40" customFormat="1" ht="30">
      <c r="A113" s="39"/>
      <c r="B113" s="43" t="s">
        <v>141</v>
      </c>
      <c r="C113" s="18"/>
      <c r="D113" s="18"/>
      <c r="E113" s="18">
        <v>58318.32</v>
      </c>
      <c r="F113" s="18">
        <v>3394.7109999999998</v>
      </c>
      <c r="G113" s="31">
        <v>61713.031000000003</v>
      </c>
      <c r="H113" s="31"/>
      <c r="I113" s="31"/>
      <c r="J113" s="31">
        <v>90.142564516129028</v>
      </c>
      <c r="K113" s="31">
        <v>5.2472011424731173</v>
      </c>
      <c r="L113" s="31">
        <v>95.389765658602144</v>
      </c>
    </row>
    <row r="114" spans="1:12" s="40" customFormat="1">
      <c r="A114" s="39"/>
      <c r="B114" s="39" t="s">
        <v>142</v>
      </c>
      <c r="C114" s="18"/>
      <c r="D114" s="18"/>
      <c r="E114" s="18">
        <v>184674.68</v>
      </c>
      <c r="F114" s="18">
        <v>52256.288999999997</v>
      </c>
      <c r="G114" s="31">
        <v>236930.96899999998</v>
      </c>
      <c r="H114" s="31"/>
      <c r="I114" s="31"/>
      <c r="J114" s="31">
        <v>285.45145430107527</v>
      </c>
      <c r="K114" s="31">
        <v>80.772489717741919</v>
      </c>
      <c r="L114" s="31">
        <v>366.22394401881718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163527</v>
      </c>
      <c r="E115" s="26">
        <v>800704</v>
      </c>
      <c r="F115" s="26">
        <v>969770</v>
      </c>
      <c r="G115" s="26">
        <v>1934001</v>
      </c>
      <c r="H115" s="27" t="s">
        <v>211</v>
      </c>
      <c r="I115" s="27">
        <v>252.76350806451609</v>
      </c>
      <c r="J115" s="27">
        <v>1237.6473118279569</v>
      </c>
      <c r="K115" s="27">
        <v>1498.9724462365591</v>
      </c>
      <c r="L115" s="27">
        <v>2989.3832661290321</v>
      </c>
    </row>
    <row r="116" spans="1:12" s="40" customFormat="1">
      <c r="A116" s="39"/>
      <c r="B116" s="39" t="s">
        <v>143</v>
      </c>
      <c r="C116" s="18"/>
      <c r="D116" s="18">
        <v>163527</v>
      </c>
      <c r="E116" s="18">
        <v>800704</v>
      </c>
      <c r="F116" s="18">
        <v>969770</v>
      </c>
      <c r="G116" s="31">
        <v>1934001</v>
      </c>
      <c r="H116" s="31"/>
      <c r="I116" s="31">
        <v>252.76350806451609</v>
      </c>
      <c r="J116" s="31">
        <v>1237.6473118279569</v>
      </c>
      <c r="K116" s="31">
        <v>1498.9724462365591</v>
      </c>
      <c r="L116" s="31">
        <v>2989.3832661290321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492887</v>
      </c>
      <c r="F117" s="26">
        <v>634336</v>
      </c>
      <c r="G117" s="26">
        <v>1127223</v>
      </c>
      <c r="H117" s="27" t="s">
        <v>211</v>
      </c>
      <c r="I117" s="27" t="s">
        <v>211</v>
      </c>
      <c r="J117" s="27">
        <v>761.85490591397843</v>
      </c>
      <c r="K117" s="27">
        <v>980.49247311827946</v>
      </c>
      <c r="L117" s="27">
        <v>1742.3473790322578</v>
      </c>
    </row>
    <row r="118" spans="1:12" s="40" customFormat="1">
      <c r="A118" s="39"/>
      <c r="B118" s="39" t="s">
        <v>144</v>
      </c>
      <c r="C118" s="18"/>
      <c r="D118" s="18"/>
      <c r="E118" s="18">
        <v>492887</v>
      </c>
      <c r="F118" s="18">
        <v>634336</v>
      </c>
      <c r="G118" s="31">
        <v>1127223</v>
      </c>
      <c r="H118" s="31"/>
      <c r="I118" s="31"/>
      <c r="J118" s="31">
        <v>761.85490591397843</v>
      </c>
      <c r="K118" s="31">
        <v>980.49247311827946</v>
      </c>
      <c r="L118" s="31">
        <v>1742.3473790322578</v>
      </c>
    </row>
    <row r="119" spans="1:12" s="40" customFormat="1">
      <c r="A119" s="24">
        <v>40</v>
      </c>
      <c r="B119" s="25" t="s">
        <v>74</v>
      </c>
      <c r="C119" s="26">
        <v>166643</v>
      </c>
      <c r="D119" s="26">
        <v>0</v>
      </c>
      <c r="E119" s="26">
        <v>1254766</v>
      </c>
      <c r="F119" s="26">
        <v>385906</v>
      </c>
      <c r="G119" s="26">
        <v>1807315</v>
      </c>
      <c r="H119" s="27">
        <v>257.57990591397845</v>
      </c>
      <c r="I119" s="27" t="s">
        <v>211</v>
      </c>
      <c r="J119" s="27">
        <v>1939.4904569892471</v>
      </c>
      <c r="K119" s="27">
        <v>596.49448924731189</v>
      </c>
      <c r="L119" s="27">
        <v>2793.5648521505373</v>
      </c>
    </row>
    <row r="120" spans="1:12" s="40" customFormat="1">
      <c r="A120" s="39"/>
      <c r="B120" s="39" t="s">
        <v>145</v>
      </c>
      <c r="C120" s="18">
        <v>166643</v>
      </c>
      <c r="D120" s="18"/>
      <c r="E120" s="18">
        <v>368776</v>
      </c>
      <c r="F120" s="18">
        <v>100336</v>
      </c>
      <c r="G120" s="31">
        <v>635755</v>
      </c>
      <c r="H120" s="31">
        <v>257.57990591397845</v>
      </c>
      <c r="I120" s="31"/>
      <c r="J120" s="31">
        <v>570.01666666666665</v>
      </c>
      <c r="K120" s="31">
        <v>155.08924731182796</v>
      </c>
      <c r="L120" s="31">
        <v>982.68581989247309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120207</v>
      </c>
      <c r="F121" s="18"/>
      <c r="G121" s="31">
        <v>120207</v>
      </c>
      <c r="H121" s="31"/>
      <c r="I121" s="31"/>
      <c r="J121" s="31">
        <v>185.80383064516127</v>
      </c>
      <c r="K121" s="31"/>
      <c r="L121" s="31">
        <v>185.80383064516127</v>
      </c>
    </row>
    <row r="122" spans="1:12" s="40" customFormat="1">
      <c r="A122" s="39"/>
      <c r="B122" s="39" t="s">
        <v>147</v>
      </c>
      <c r="C122" s="18"/>
      <c r="D122" s="18"/>
      <c r="E122" s="18">
        <v>18069</v>
      </c>
      <c r="F122" s="18"/>
      <c r="G122" s="31">
        <v>18069</v>
      </c>
      <c r="H122" s="31"/>
      <c r="I122" s="31"/>
      <c r="J122" s="31">
        <v>27.929233870967739</v>
      </c>
      <c r="K122" s="31"/>
      <c r="L122" s="31">
        <v>27.929233870967739</v>
      </c>
    </row>
    <row r="123" spans="1:12" s="40" customFormat="1">
      <c r="A123" s="39"/>
      <c r="B123" s="39" t="s">
        <v>148</v>
      </c>
      <c r="C123" s="18"/>
      <c r="D123" s="18"/>
      <c r="E123" s="18">
        <v>45423</v>
      </c>
      <c r="F123" s="18">
        <v>31683</v>
      </c>
      <c r="G123" s="31">
        <v>77106</v>
      </c>
      <c r="H123" s="31"/>
      <c r="I123" s="31"/>
      <c r="J123" s="31">
        <v>70.21028225806451</v>
      </c>
      <c r="K123" s="31">
        <v>48.972379032258061</v>
      </c>
      <c r="L123" s="31">
        <v>119.18266129032257</v>
      </c>
    </row>
    <row r="124" spans="1:12" s="40" customFormat="1">
      <c r="A124" s="39"/>
      <c r="B124" s="39" t="s">
        <v>149</v>
      </c>
      <c r="C124" s="18"/>
      <c r="D124" s="18"/>
      <c r="E124" s="18">
        <v>38394</v>
      </c>
      <c r="F124" s="18">
        <v>48238</v>
      </c>
      <c r="G124" s="31">
        <v>86632</v>
      </c>
      <c r="H124" s="31"/>
      <c r="I124" s="31"/>
      <c r="J124" s="31">
        <v>59.345564516129024</v>
      </c>
      <c r="K124" s="31">
        <v>74.561424731182797</v>
      </c>
      <c r="L124" s="31">
        <v>133.90698924731183</v>
      </c>
    </row>
    <row r="125" spans="1:12" s="40" customFormat="1">
      <c r="A125" s="39"/>
      <c r="B125" s="39" t="s">
        <v>150</v>
      </c>
      <c r="C125" s="18"/>
      <c r="D125" s="18"/>
      <c r="E125" s="18">
        <v>74157</v>
      </c>
      <c r="F125" s="18">
        <v>125226</v>
      </c>
      <c r="G125" s="31">
        <v>199383</v>
      </c>
      <c r="H125" s="31"/>
      <c r="I125" s="31"/>
      <c r="J125" s="31">
        <v>114.62439516129031</v>
      </c>
      <c r="K125" s="31">
        <v>193.56169354838707</v>
      </c>
      <c r="L125" s="31">
        <v>308.18608870967739</v>
      </c>
    </row>
    <row r="126" spans="1:12" s="40" customFormat="1">
      <c r="A126" s="39"/>
      <c r="B126" s="39" t="s">
        <v>151</v>
      </c>
      <c r="C126" s="18"/>
      <c r="D126" s="18"/>
      <c r="E126" s="18">
        <v>589740</v>
      </c>
      <c r="F126" s="18">
        <v>80423</v>
      </c>
      <c r="G126" s="31">
        <v>670163</v>
      </c>
      <c r="H126" s="31"/>
      <c r="I126" s="31"/>
      <c r="J126" s="31">
        <v>911.56048387096769</v>
      </c>
      <c r="K126" s="31">
        <v>124.3097446236559</v>
      </c>
      <c r="L126" s="31">
        <v>1035.8702284946237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566335</v>
      </c>
      <c r="F127" s="45">
        <v>77783</v>
      </c>
      <c r="G127" s="26">
        <v>644118</v>
      </c>
      <c r="H127" s="46" t="s">
        <v>211</v>
      </c>
      <c r="I127" s="46" t="s">
        <v>211</v>
      </c>
      <c r="J127" s="27">
        <v>875.38340053763443</v>
      </c>
      <c r="K127" s="27">
        <v>120.22909946236558</v>
      </c>
      <c r="L127" s="27">
        <v>995.61249999999995</v>
      </c>
    </row>
    <row r="128" spans="1:12" s="40" customFormat="1" ht="30">
      <c r="A128" s="39"/>
      <c r="B128" s="43" t="s">
        <v>152</v>
      </c>
      <c r="C128" s="18"/>
      <c r="D128" s="18"/>
      <c r="E128" s="18">
        <v>566335</v>
      </c>
      <c r="F128" s="18">
        <v>77783</v>
      </c>
      <c r="G128" s="31">
        <v>644118</v>
      </c>
      <c r="H128" s="31"/>
      <c r="I128" s="31"/>
      <c r="J128" s="31">
        <v>875.38340053763443</v>
      </c>
      <c r="K128" s="31">
        <v>120.22909946236558</v>
      </c>
      <c r="L128" s="31">
        <v>995.61249999999995</v>
      </c>
    </row>
    <row r="129" spans="1:12" s="40" customFormat="1">
      <c r="A129" s="24">
        <v>42</v>
      </c>
      <c r="B129" s="25" t="s">
        <v>77</v>
      </c>
      <c r="C129" s="26">
        <v>12001</v>
      </c>
      <c r="D129" s="26">
        <v>0</v>
      </c>
      <c r="E129" s="26">
        <v>4372563</v>
      </c>
      <c r="F129" s="26">
        <v>2989561</v>
      </c>
      <c r="G129" s="26">
        <v>7374125</v>
      </c>
      <c r="H129" s="27">
        <v>18.549932795698922</v>
      </c>
      <c r="I129" s="27" t="s">
        <v>211</v>
      </c>
      <c r="J129" s="27">
        <v>6758.6659274193544</v>
      </c>
      <c r="K129" s="27">
        <v>4620.9612231182791</v>
      </c>
      <c r="L129" s="27">
        <v>11398.177083333332</v>
      </c>
    </row>
    <row r="130" spans="1:12" s="40" customFormat="1">
      <c r="A130" s="39"/>
      <c r="B130" s="39" t="s">
        <v>153</v>
      </c>
      <c r="C130" s="18">
        <v>12001</v>
      </c>
      <c r="D130" s="18">
        <v>0</v>
      </c>
      <c r="E130" s="18">
        <v>4372563</v>
      </c>
      <c r="F130" s="18">
        <v>2989561</v>
      </c>
      <c r="G130" s="31">
        <v>7374125</v>
      </c>
      <c r="H130" s="31">
        <v>18.549932795698922</v>
      </c>
      <c r="I130" s="31"/>
      <c r="J130" s="31">
        <v>6758.6659274193544</v>
      </c>
      <c r="K130" s="31">
        <v>4620.9612231182791</v>
      </c>
      <c r="L130" s="31">
        <v>11398.177083333332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210480</v>
      </c>
      <c r="F131" s="26">
        <v>0</v>
      </c>
      <c r="G131" s="26">
        <v>210480</v>
      </c>
      <c r="H131" s="27" t="s">
        <v>211</v>
      </c>
      <c r="I131" s="27" t="s">
        <v>211</v>
      </c>
      <c r="J131" s="27">
        <v>325.33870967741927</v>
      </c>
      <c r="K131" s="27" t="s">
        <v>211</v>
      </c>
      <c r="L131" s="27">
        <v>325.33870967741927</v>
      </c>
    </row>
    <row r="132" spans="1:12" s="40" customFormat="1">
      <c r="A132" s="39"/>
      <c r="B132" s="39" t="s">
        <v>154</v>
      </c>
      <c r="C132" s="18"/>
      <c r="D132" s="18"/>
      <c r="E132" s="18">
        <v>210480</v>
      </c>
      <c r="F132" s="18"/>
      <c r="G132" s="31">
        <v>210480</v>
      </c>
      <c r="H132" s="31"/>
      <c r="I132" s="31"/>
      <c r="J132" s="31">
        <v>325.33870967741927</v>
      </c>
      <c r="K132" s="31"/>
      <c r="L132" s="31">
        <v>325.33870967741927</v>
      </c>
    </row>
    <row r="133" spans="1:12" s="40" customFormat="1">
      <c r="A133" s="24">
        <v>44</v>
      </c>
      <c r="B133" s="25" t="s">
        <v>80</v>
      </c>
      <c r="C133" s="26">
        <v>862853</v>
      </c>
      <c r="D133" s="26">
        <v>0</v>
      </c>
      <c r="E133" s="26">
        <v>9547916</v>
      </c>
      <c r="F133" s="26">
        <v>4278209</v>
      </c>
      <c r="G133" s="26">
        <v>14688978</v>
      </c>
      <c r="H133" s="27">
        <v>1333.7109543010749</v>
      </c>
      <c r="I133" s="27" t="s">
        <v>211</v>
      </c>
      <c r="J133" s="27">
        <v>14758.203494623654</v>
      </c>
      <c r="K133" s="27">
        <v>6612.8230510752683</v>
      </c>
      <c r="L133" s="27">
        <v>22704.737499999999</v>
      </c>
    </row>
    <row r="134" spans="1:12" s="40" customFormat="1">
      <c r="A134" s="39"/>
      <c r="B134" s="39" t="s">
        <v>155</v>
      </c>
      <c r="C134" s="18">
        <v>862853</v>
      </c>
      <c r="D134" s="18"/>
      <c r="E134" s="18">
        <v>3914645.5599999996</v>
      </c>
      <c r="F134" s="18">
        <v>1411808.97</v>
      </c>
      <c r="G134" s="31">
        <v>6189307.5299999993</v>
      </c>
      <c r="H134" s="31">
        <v>1333.7109543010749</v>
      </c>
      <c r="I134" s="31"/>
      <c r="J134" s="31">
        <v>6050.8634327956979</v>
      </c>
      <c r="K134" s="31">
        <v>2182.2316068548384</v>
      </c>
      <c r="L134" s="31">
        <v>9566.8059939516115</v>
      </c>
    </row>
    <row r="135" spans="1:12" s="40" customFormat="1">
      <c r="A135" s="39"/>
      <c r="B135" s="39" t="s">
        <v>156</v>
      </c>
      <c r="C135" s="18"/>
      <c r="D135" s="18"/>
      <c r="E135" s="18">
        <v>5633270.4399999995</v>
      </c>
      <c r="F135" s="18">
        <v>2866400.0300000003</v>
      </c>
      <c r="G135" s="31">
        <v>8499670.4699999988</v>
      </c>
      <c r="H135" s="31"/>
      <c r="I135" s="31"/>
      <c r="J135" s="31">
        <v>8707.3400618279557</v>
      </c>
      <c r="K135" s="31">
        <v>4430.5914442204303</v>
      </c>
      <c r="L135" s="31">
        <v>13137.931506048386</v>
      </c>
    </row>
    <row r="136" spans="1:12" s="40" customFormat="1">
      <c r="A136" s="24">
        <v>45</v>
      </c>
      <c r="B136" s="25" t="s">
        <v>82</v>
      </c>
      <c r="C136" s="26">
        <v>15324</v>
      </c>
      <c r="D136" s="26">
        <v>0</v>
      </c>
      <c r="E136" s="26">
        <v>775386</v>
      </c>
      <c r="F136" s="26">
        <v>560206</v>
      </c>
      <c r="G136" s="26">
        <v>1350916</v>
      </c>
      <c r="H136" s="27">
        <v>23.686290322580643</v>
      </c>
      <c r="I136" s="27" t="s">
        <v>211</v>
      </c>
      <c r="J136" s="27">
        <v>1198.5133064516128</v>
      </c>
      <c r="K136" s="27">
        <v>865.90981182795701</v>
      </c>
      <c r="L136" s="27">
        <v>2088.1094086021503</v>
      </c>
    </row>
    <row r="137" spans="1:12" s="40" customFormat="1">
      <c r="A137" s="39"/>
      <c r="B137" s="39" t="s">
        <v>157</v>
      </c>
      <c r="C137" s="18"/>
      <c r="D137" s="18"/>
      <c r="E137" s="18">
        <v>775386</v>
      </c>
      <c r="F137" s="18">
        <v>560206</v>
      </c>
      <c r="G137" s="31">
        <v>1335592</v>
      </c>
      <c r="H137" s="31"/>
      <c r="I137" s="31"/>
      <c r="J137" s="31">
        <v>1198.5133064516128</v>
      </c>
      <c r="K137" s="31">
        <v>865.90981182795701</v>
      </c>
      <c r="L137" s="31">
        <v>2064.4231182795697</v>
      </c>
    </row>
    <row r="138" spans="1:12" s="40" customFormat="1">
      <c r="A138" s="24">
        <v>46</v>
      </c>
      <c r="B138" s="25" t="s">
        <v>83</v>
      </c>
      <c r="C138" s="47">
        <v>511428</v>
      </c>
      <c r="D138" s="26"/>
      <c r="E138" s="47">
        <v>2603585</v>
      </c>
      <c r="F138" s="47">
        <v>2937008</v>
      </c>
      <c r="G138" s="26">
        <v>6052021</v>
      </c>
      <c r="H138" s="27">
        <v>790.51370967741923</v>
      </c>
      <c r="I138" s="27" t="s">
        <v>211</v>
      </c>
      <c r="J138" s="27">
        <v>4024.3585349462364</v>
      </c>
      <c r="K138" s="27">
        <v>4539.7301075268815</v>
      </c>
      <c r="L138" s="27">
        <v>9354.6023521505376</v>
      </c>
    </row>
    <row r="139" spans="1:12" s="40" customFormat="1">
      <c r="A139" s="39"/>
      <c r="B139" s="39" t="s">
        <v>158</v>
      </c>
      <c r="C139" s="18">
        <v>511428</v>
      </c>
      <c r="D139" s="18"/>
      <c r="E139" s="18">
        <v>232760</v>
      </c>
      <c r="F139" s="18">
        <v>498117</v>
      </c>
      <c r="G139" s="31">
        <v>1242305</v>
      </c>
      <c r="H139" s="31">
        <v>790.51370967741923</v>
      </c>
      <c r="I139" s="31"/>
      <c r="J139" s="31">
        <v>359.77688172043008</v>
      </c>
      <c r="K139" s="31">
        <v>769.93891129032249</v>
      </c>
      <c r="L139" s="31">
        <v>1920.2295026881718</v>
      </c>
    </row>
    <row r="140" spans="1:12" s="40" customFormat="1">
      <c r="A140" s="39"/>
      <c r="B140" s="39" t="s">
        <v>159</v>
      </c>
      <c r="C140" s="18"/>
      <c r="D140" s="18"/>
      <c r="E140" s="18">
        <v>1120583</v>
      </c>
      <c r="F140" s="18">
        <v>1397135</v>
      </c>
      <c r="G140" s="31">
        <v>2517718</v>
      </c>
      <c r="H140" s="31"/>
      <c r="I140" s="31"/>
      <c r="J140" s="31">
        <v>1732.0839381720427</v>
      </c>
      <c r="K140" s="31">
        <v>2159.5500672043008</v>
      </c>
      <c r="L140" s="31">
        <v>3891.6340053763433</v>
      </c>
    </row>
    <row r="141" spans="1:12" s="40" customFormat="1">
      <c r="A141" s="39"/>
      <c r="B141" s="39" t="s">
        <v>160</v>
      </c>
      <c r="C141" s="18"/>
      <c r="D141" s="18"/>
      <c r="E141" s="18">
        <v>563676</v>
      </c>
      <c r="F141" s="18"/>
      <c r="G141" s="31">
        <v>563676</v>
      </c>
      <c r="H141" s="31"/>
      <c r="I141" s="31"/>
      <c r="J141" s="31">
        <v>871.27338709677417</v>
      </c>
      <c r="K141" s="31"/>
      <c r="L141" s="31">
        <v>871.27338709677417</v>
      </c>
    </row>
    <row r="142" spans="1:12" s="40" customFormat="1">
      <c r="A142" s="39"/>
      <c r="B142" s="39" t="s">
        <v>161</v>
      </c>
      <c r="C142" s="18"/>
      <c r="D142" s="18"/>
      <c r="E142" s="18">
        <v>375698</v>
      </c>
      <c r="F142" s="18">
        <v>889619</v>
      </c>
      <c r="G142" s="31">
        <v>1265317</v>
      </c>
      <c r="H142" s="31"/>
      <c r="I142" s="31"/>
      <c r="J142" s="31">
        <v>580.71599462365589</v>
      </c>
      <c r="K142" s="31">
        <v>1375.0831317204299</v>
      </c>
      <c r="L142" s="31">
        <v>1955.7991263440858</v>
      </c>
    </row>
    <row r="143" spans="1:12" s="40" customFormat="1">
      <c r="A143" s="39"/>
      <c r="B143" s="39" t="s">
        <v>162</v>
      </c>
      <c r="C143" s="18"/>
      <c r="D143" s="18"/>
      <c r="E143" s="18">
        <v>54155</v>
      </c>
      <c r="F143" s="18">
        <v>152137</v>
      </c>
      <c r="G143" s="31">
        <v>206292</v>
      </c>
      <c r="H143" s="31"/>
      <c r="I143" s="31"/>
      <c r="J143" s="31">
        <v>83.707325268817186</v>
      </c>
      <c r="K143" s="31">
        <v>235.15799731182796</v>
      </c>
      <c r="L143" s="31">
        <v>318.86532258064517</v>
      </c>
    </row>
    <row r="144" spans="1:12" s="40" customFormat="1">
      <c r="A144" s="39"/>
      <c r="B144" s="39" t="s">
        <v>163</v>
      </c>
      <c r="C144" s="18"/>
      <c r="D144" s="18"/>
      <c r="E144" s="18">
        <v>256713</v>
      </c>
      <c r="F144" s="18"/>
      <c r="G144" s="31">
        <v>256713</v>
      </c>
      <c r="H144" s="31"/>
      <c r="I144" s="31"/>
      <c r="J144" s="31">
        <v>396.80100806451611</v>
      </c>
      <c r="K144" s="31"/>
      <c r="L144" s="31">
        <v>396.80100806451611</v>
      </c>
    </row>
    <row r="145" spans="1:12" s="40" customFormat="1">
      <c r="A145" s="24">
        <v>47</v>
      </c>
      <c r="B145" s="25" t="s">
        <v>85</v>
      </c>
      <c r="C145" s="26">
        <v>1104056</v>
      </c>
      <c r="D145" s="26">
        <v>162090</v>
      </c>
      <c r="E145" s="47">
        <v>4379197</v>
      </c>
      <c r="F145" s="26">
        <v>1244760</v>
      </c>
      <c r="G145" s="26">
        <v>6890103</v>
      </c>
      <c r="H145" s="27">
        <v>1706.5381720430107</v>
      </c>
      <c r="I145" s="27">
        <v>250.54233870967741</v>
      </c>
      <c r="J145" s="27">
        <v>6768.920094086021</v>
      </c>
      <c r="K145" s="27">
        <v>1924.0241935483868</v>
      </c>
      <c r="L145" s="27">
        <v>10650.024798387096</v>
      </c>
    </row>
    <row r="146" spans="1:12" s="40" customFormat="1">
      <c r="A146" s="39"/>
      <c r="B146" s="39" t="s">
        <v>164</v>
      </c>
      <c r="C146" s="18">
        <v>970747</v>
      </c>
      <c r="D146" s="18">
        <v>140147</v>
      </c>
      <c r="E146" s="18">
        <v>2322740</v>
      </c>
      <c r="F146" s="18">
        <v>783192</v>
      </c>
      <c r="G146" s="31">
        <v>4216826</v>
      </c>
      <c r="H146" s="31">
        <v>1500.4825940860214</v>
      </c>
      <c r="I146" s="31">
        <v>216.62506720430108</v>
      </c>
      <c r="J146" s="31">
        <v>3590.2567204301072</v>
      </c>
      <c r="K146" s="31">
        <v>1210.5790322580644</v>
      </c>
      <c r="L146" s="31">
        <v>6517.9434139784944</v>
      </c>
    </row>
    <row r="147" spans="1:12" s="40" customFormat="1">
      <c r="A147" s="39"/>
      <c r="B147" s="39" t="s">
        <v>165</v>
      </c>
      <c r="C147" s="18"/>
      <c r="D147" s="18"/>
      <c r="E147" s="18">
        <v>1596551</v>
      </c>
      <c r="F147" s="18">
        <v>313612</v>
      </c>
      <c r="G147" s="31">
        <v>1910163</v>
      </c>
      <c r="H147" s="31"/>
      <c r="I147" s="31"/>
      <c r="J147" s="31">
        <v>2467.7871639784944</v>
      </c>
      <c r="K147" s="31">
        <v>484.74973118279564</v>
      </c>
      <c r="L147" s="31">
        <v>2952.53689516129</v>
      </c>
    </row>
    <row r="148" spans="1:12" s="40" customFormat="1">
      <c r="A148" s="39"/>
      <c r="B148" s="39" t="s">
        <v>166</v>
      </c>
      <c r="C148" s="18"/>
      <c r="D148" s="18"/>
      <c r="E148" s="18">
        <v>38679</v>
      </c>
      <c r="F148" s="18">
        <v>14631</v>
      </c>
      <c r="G148" s="31">
        <v>53310</v>
      </c>
      <c r="H148" s="31"/>
      <c r="I148" s="31"/>
      <c r="J148" s="31">
        <v>59.786088709677408</v>
      </c>
      <c r="K148" s="31">
        <v>22.615120967741934</v>
      </c>
      <c r="L148" s="31">
        <v>82.401209677419345</v>
      </c>
    </row>
    <row r="149" spans="1:12" s="40" customFormat="1">
      <c r="A149" s="24">
        <v>48</v>
      </c>
      <c r="B149" s="25" t="s">
        <v>86</v>
      </c>
      <c r="C149" s="26">
        <v>198799</v>
      </c>
      <c r="D149" s="26">
        <v>9030</v>
      </c>
      <c r="E149" s="48">
        <v>5511870</v>
      </c>
      <c r="F149" s="46">
        <v>4159143</v>
      </c>
      <c r="G149" s="26">
        <v>9878842</v>
      </c>
      <c r="H149" s="27">
        <v>307.28340053763435</v>
      </c>
      <c r="I149" s="27">
        <v>13.957661290322578</v>
      </c>
      <c r="J149" s="27">
        <v>8519.6915322580644</v>
      </c>
      <c r="K149" s="27">
        <v>6428.7828629032256</v>
      </c>
      <c r="L149" s="27">
        <v>15269.715456989248</v>
      </c>
    </row>
    <row r="150" spans="1:12" s="40" customFormat="1">
      <c r="A150" s="39"/>
      <c r="B150" s="39" t="s">
        <v>167</v>
      </c>
      <c r="C150" s="18">
        <v>198799</v>
      </c>
      <c r="D150" s="18">
        <v>9030</v>
      </c>
      <c r="E150" s="18">
        <v>5511870</v>
      </c>
      <c r="F150" s="18">
        <v>4159143</v>
      </c>
      <c r="G150" s="18">
        <v>9878842</v>
      </c>
      <c r="H150" s="31"/>
      <c r="I150" s="31">
        <v>13.957661290322578</v>
      </c>
      <c r="J150" s="31">
        <v>8519.6915322580644</v>
      </c>
      <c r="K150" s="31">
        <v>6428.7828629032256</v>
      </c>
      <c r="L150" s="31">
        <v>14962.432056451613</v>
      </c>
    </row>
    <row r="151" spans="1:12" s="40" customFormat="1">
      <c r="A151" s="24">
        <v>49</v>
      </c>
      <c r="B151" s="25" t="s">
        <v>88</v>
      </c>
      <c r="C151" s="26">
        <v>13579</v>
      </c>
      <c r="D151" s="26">
        <v>0</v>
      </c>
      <c r="E151" s="47">
        <v>1422461</v>
      </c>
      <c r="F151" s="26">
        <v>765042</v>
      </c>
      <c r="G151" s="26">
        <v>2201082</v>
      </c>
      <c r="H151" s="27">
        <v>20.989045698924727</v>
      </c>
      <c r="I151" s="27" t="s">
        <v>211</v>
      </c>
      <c r="J151" s="27">
        <v>2198.6964381720427</v>
      </c>
      <c r="K151" s="27">
        <v>1182.5245967741935</v>
      </c>
      <c r="L151" s="27">
        <v>3402.2100806451608</v>
      </c>
    </row>
    <row r="152" spans="1:12" s="40" customFormat="1">
      <c r="A152" s="39"/>
      <c r="B152" s="39" t="s">
        <v>168</v>
      </c>
      <c r="C152" s="18">
        <v>13579</v>
      </c>
      <c r="D152" s="18"/>
      <c r="E152" s="18">
        <v>1422461</v>
      </c>
      <c r="F152" s="18">
        <v>765042</v>
      </c>
      <c r="G152" s="31">
        <v>2201082</v>
      </c>
      <c r="H152" s="31">
        <v>20.989045698924727</v>
      </c>
      <c r="I152" s="31"/>
      <c r="J152" s="31">
        <v>2198.6964381720427</v>
      </c>
      <c r="K152" s="31">
        <v>1182.5245967741935</v>
      </c>
      <c r="L152" s="31">
        <v>3402.2100806451608</v>
      </c>
    </row>
    <row r="153" spans="1:12" s="40" customFormat="1">
      <c r="A153" s="24">
        <v>50</v>
      </c>
      <c r="B153" s="25" t="s">
        <v>90</v>
      </c>
      <c r="C153" s="26">
        <v>87517</v>
      </c>
      <c r="D153" s="26">
        <v>0</v>
      </c>
      <c r="E153" s="26">
        <v>3201320.19</v>
      </c>
      <c r="F153" s="26">
        <v>1068490</v>
      </c>
      <c r="G153" s="26">
        <v>4357327.1899999995</v>
      </c>
      <c r="H153" s="27">
        <v>135.2749327956989</v>
      </c>
      <c r="I153" s="27" t="s">
        <v>211</v>
      </c>
      <c r="J153" s="27">
        <v>4948.2771754032256</v>
      </c>
      <c r="K153" s="27">
        <v>1651.5638440860214</v>
      </c>
      <c r="L153" s="27">
        <v>6735.1159522849457</v>
      </c>
    </row>
    <row r="154" spans="1:12" s="40" customFormat="1">
      <c r="A154" s="39"/>
      <c r="B154" s="39" t="s">
        <v>169</v>
      </c>
      <c r="C154" s="18">
        <v>87517</v>
      </c>
      <c r="D154" s="18"/>
      <c r="E154" s="18">
        <v>208085.81234999999</v>
      </c>
      <c r="F154" s="18">
        <v>127150.31</v>
      </c>
      <c r="G154" s="31">
        <v>422753.12235000002</v>
      </c>
      <c r="H154" s="31">
        <v>135.2749327956989</v>
      </c>
      <c r="I154" s="31"/>
      <c r="J154" s="31">
        <v>321.63801640120965</v>
      </c>
      <c r="K154" s="31">
        <v>196.53609744623654</v>
      </c>
      <c r="L154" s="31">
        <v>653.44904664314515</v>
      </c>
    </row>
    <row r="155" spans="1:12" s="40" customFormat="1">
      <c r="A155" s="39"/>
      <c r="B155" s="39" t="s">
        <v>170</v>
      </c>
      <c r="C155" s="18"/>
      <c r="D155" s="18"/>
      <c r="E155" s="18">
        <v>83234.324939999991</v>
      </c>
      <c r="F155" s="18"/>
      <c r="G155" s="31">
        <v>83234.324939999991</v>
      </c>
      <c r="H155" s="31"/>
      <c r="I155" s="31"/>
      <c r="J155" s="31">
        <v>128.65520656048383</v>
      </c>
      <c r="K155" s="31"/>
      <c r="L155" s="31">
        <v>128.65520656048383</v>
      </c>
    </row>
    <row r="156" spans="1:12" s="40" customFormat="1">
      <c r="A156" s="39"/>
      <c r="B156" s="39" t="s">
        <v>171</v>
      </c>
      <c r="C156" s="18"/>
      <c r="D156" s="18"/>
      <c r="E156" s="18">
        <v>256105.6152</v>
      </c>
      <c r="F156" s="18">
        <v>44876.58</v>
      </c>
      <c r="G156" s="31">
        <v>300982.19520000002</v>
      </c>
      <c r="H156" s="31"/>
      <c r="I156" s="31"/>
      <c r="J156" s="31">
        <v>395.862174032258</v>
      </c>
      <c r="K156" s="31">
        <v>69.3656814516129</v>
      </c>
      <c r="L156" s="31">
        <v>465.22785548387088</v>
      </c>
    </row>
    <row r="157" spans="1:12" s="40" customFormat="1">
      <c r="A157" s="39"/>
      <c r="B157" s="39" t="s">
        <v>172</v>
      </c>
      <c r="C157" s="18"/>
      <c r="D157" s="18"/>
      <c r="E157" s="18">
        <v>1075643.58384</v>
      </c>
      <c r="F157" s="18">
        <v>236136.29</v>
      </c>
      <c r="G157" s="31">
        <v>1311779.87384</v>
      </c>
      <c r="H157" s="31"/>
      <c r="I157" s="31"/>
      <c r="J157" s="31">
        <v>1662.6211309354837</v>
      </c>
      <c r="K157" s="31">
        <v>364.99560954301074</v>
      </c>
      <c r="L157" s="31">
        <v>2027.6167404784944</v>
      </c>
    </row>
    <row r="158" spans="1:12" s="40" customFormat="1">
      <c r="A158" s="39"/>
      <c r="B158" s="39" t="s">
        <v>173</v>
      </c>
      <c r="C158" s="18"/>
      <c r="D158" s="18"/>
      <c r="E158" s="18">
        <v>1126864.7068800002</v>
      </c>
      <c r="F158" s="18">
        <v>433806.93999999994</v>
      </c>
      <c r="G158" s="31">
        <v>1560671.6468800001</v>
      </c>
      <c r="H158" s="31"/>
      <c r="I158" s="31"/>
      <c r="J158" s="31">
        <v>1741.7935657419355</v>
      </c>
      <c r="K158" s="31">
        <v>670.53492069892457</v>
      </c>
      <c r="L158" s="31">
        <v>2412.3284864408602</v>
      </c>
    </row>
    <row r="159" spans="1:12" s="40" customFormat="1">
      <c r="A159" s="39"/>
      <c r="B159" s="39" t="s">
        <v>174</v>
      </c>
      <c r="C159" s="18"/>
      <c r="D159" s="18"/>
      <c r="E159" s="18">
        <v>179273.93064000001</v>
      </c>
      <c r="F159" s="18">
        <v>80136.75</v>
      </c>
      <c r="G159" s="31">
        <v>259410.68064000001</v>
      </c>
      <c r="H159" s="31"/>
      <c r="I159" s="31"/>
      <c r="J159" s="31">
        <v>277.10352182258066</v>
      </c>
      <c r="K159" s="31">
        <v>123.8672883064516</v>
      </c>
      <c r="L159" s="31">
        <v>400.97081012903226</v>
      </c>
    </row>
    <row r="160" spans="1:12" s="40" customFormat="1">
      <c r="A160" s="39"/>
      <c r="B160" s="39" t="s">
        <v>175</v>
      </c>
      <c r="C160" s="18"/>
      <c r="D160" s="18"/>
      <c r="E160" s="18">
        <v>163267.32968999998</v>
      </c>
      <c r="F160" s="18">
        <v>52356.01</v>
      </c>
      <c r="G160" s="31">
        <v>215623.33968999999</v>
      </c>
      <c r="H160" s="31"/>
      <c r="I160" s="31"/>
      <c r="J160" s="31">
        <v>252.36213594556446</v>
      </c>
      <c r="K160" s="31">
        <v>80.926628360215048</v>
      </c>
      <c r="L160" s="31">
        <v>333.28876430577952</v>
      </c>
    </row>
    <row r="161" spans="1:12" s="40" customFormat="1">
      <c r="A161" s="39"/>
      <c r="B161" s="39" t="s">
        <v>176</v>
      </c>
      <c r="C161" s="18"/>
      <c r="D161" s="18"/>
      <c r="E161" s="18">
        <v>108844.88646000001</v>
      </c>
      <c r="F161" s="18">
        <v>94027.12</v>
      </c>
      <c r="G161" s="31">
        <v>202872.00646</v>
      </c>
      <c r="H161" s="31"/>
      <c r="I161" s="31"/>
      <c r="J161" s="31">
        <v>168.24142396370968</v>
      </c>
      <c r="K161" s="31">
        <v>145.33761827956988</v>
      </c>
      <c r="L161" s="31">
        <v>313.57904224327956</v>
      </c>
    </row>
    <row r="162" spans="1:12" s="40" customFormat="1">
      <c r="A162" s="24">
        <v>51</v>
      </c>
      <c r="B162" s="25" t="s">
        <v>92</v>
      </c>
      <c r="C162" s="26">
        <v>326833</v>
      </c>
      <c r="D162" s="26">
        <v>0</v>
      </c>
      <c r="E162" s="47">
        <v>1447086</v>
      </c>
      <c r="F162" s="26">
        <v>586823</v>
      </c>
      <c r="G162" s="26">
        <v>2360742</v>
      </c>
      <c r="H162" s="27">
        <v>505.18541666666664</v>
      </c>
      <c r="I162" s="27" t="s">
        <v>211</v>
      </c>
      <c r="J162" s="27">
        <v>2236.7592741935482</v>
      </c>
      <c r="K162" s="27">
        <v>907.05168010752686</v>
      </c>
      <c r="L162" s="27">
        <v>3648.9963709677418</v>
      </c>
    </row>
    <row r="163" spans="1:12" s="40" customFormat="1">
      <c r="A163" s="39"/>
      <c r="B163" s="39" t="s">
        <v>177</v>
      </c>
      <c r="C163" s="18">
        <v>326833</v>
      </c>
      <c r="D163" s="18">
        <v>0</v>
      </c>
      <c r="E163" s="18">
        <v>1447086</v>
      </c>
      <c r="F163" s="18">
        <v>586823</v>
      </c>
      <c r="G163" s="31">
        <v>2360742</v>
      </c>
      <c r="H163" s="31">
        <v>505.18541666666664</v>
      </c>
      <c r="I163" s="31"/>
      <c r="J163" s="31">
        <v>2236.7592741935482</v>
      </c>
      <c r="K163" s="31">
        <v>907.05168010752686</v>
      </c>
      <c r="L163" s="31">
        <v>3648.9963709677418</v>
      </c>
    </row>
    <row r="164" spans="1:12" s="40" customFormat="1">
      <c r="A164" s="24">
        <v>52</v>
      </c>
      <c r="B164" s="25" t="s">
        <v>94</v>
      </c>
      <c r="C164" s="26">
        <v>13338</v>
      </c>
      <c r="D164" s="26">
        <v>26461</v>
      </c>
      <c r="E164" s="47">
        <v>2329352</v>
      </c>
      <c r="F164" s="26">
        <v>1104383</v>
      </c>
      <c r="G164" s="26">
        <v>3473534</v>
      </c>
      <c r="H164" s="27">
        <v>20.616532258064513</v>
      </c>
      <c r="I164" s="27">
        <v>40.900739247311819</v>
      </c>
      <c r="J164" s="27">
        <v>3600.4768817204299</v>
      </c>
      <c r="K164" s="27">
        <v>1707.0436155913976</v>
      </c>
      <c r="L164" s="27">
        <v>5369.0377688172039</v>
      </c>
    </row>
    <row r="165" spans="1:12" s="40" customFormat="1">
      <c r="A165" s="39"/>
      <c r="B165" s="39" t="s">
        <v>178</v>
      </c>
      <c r="C165" s="18"/>
      <c r="D165" s="18">
        <v>26461</v>
      </c>
      <c r="E165" s="18">
        <v>2329352</v>
      </c>
      <c r="F165" s="18">
        <v>1104383</v>
      </c>
      <c r="G165" s="31">
        <v>3473534</v>
      </c>
      <c r="H165" s="31"/>
      <c r="I165" s="31">
        <v>40.900739247311819</v>
      </c>
      <c r="J165" s="31">
        <v>3600.4768817204299</v>
      </c>
      <c r="K165" s="31">
        <v>1707.0436155913976</v>
      </c>
      <c r="L165" s="31">
        <v>5348.4212365591393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122102</v>
      </c>
      <c r="F166" s="26">
        <v>216416</v>
      </c>
      <c r="G166" s="26">
        <v>338518</v>
      </c>
      <c r="H166" s="27" t="s">
        <v>211</v>
      </c>
      <c r="I166" s="27" t="s">
        <v>211</v>
      </c>
      <c r="J166" s="27">
        <v>188.73293010752687</v>
      </c>
      <c r="K166" s="27">
        <v>334.51397849462364</v>
      </c>
      <c r="L166" s="27">
        <v>523.24690860215048</v>
      </c>
    </row>
    <row r="167" spans="1:12" s="40" customFormat="1">
      <c r="A167" s="39"/>
      <c r="B167" s="39" t="s">
        <v>179</v>
      </c>
      <c r="C167" s="18"/>
      <c r="D167" s="18"/>
      <c r="E167" s="18">
        <v>122102</v>
      </c>
      <c r="F167" s="18">
        <v>216416</v>
      </c>
      <c r="G167" s="31">
        <v>338518</v>
      </c>
      <c r="H167" s="31"/>
      <c r="I167" s="31"/>
      <c r="J167" s="31">
        <v>188.73293010752687</v>
      </c>
      <c r="K167" s="31">
        <v>334.51397849462364</v>
      </c>
      <c r="L167" s="31">
        <v>523.24690860215048</v>
      </c>
    </row>
    <row r="168" spans="1:12" s="40" customFormat="1">
      <c r="A168" s="24">
        <v>54</v>
      </c>
      <c r="B168" s="25" t="s">
        <v>98</v>
      </c>
      <c r="C168" s="26">
        <v>48420</v>
      </c>
      <c r="D168" s="26">
        <v>0</v>
      </c>
      <c r="E168" s="47">
        <v>5368692</v>
      </c>
      <c r="F168" s="26">
        <v>817967</v>
      </c>
      <c r="G168" s="26">
        <v>6235079</v>
      </c>
      <c r="H168" s="27">
        <v>74.842741935483858</v>
      </c>
      <c r="I168" s="27" t="s">
        <v>211</v>
      </c>
      <c r="J168" s="27">
        <v>8298.3814516129023</v>
      </c>
      <c r="K168" s="27">
        <v>1264.3307123655914</v>
      </c>
      <c r="L168" s="27">
        <v>9637.5549059139776</v>
      </c>
    </row>
    <row r="169" spans="1:12" s="40" customFormat="1">
      <c r="A169" s="39"/>
      <c r="B169" s="39" t="s">
        <v>180</v>
      </c>
      <c r="C169" s="18">
        <v>48420</v>
      </c>
      <c r="D169" s="18">
        <v>0</v>
      </c>
      <c r="E169" s="18">
        <v>5368692</v>
      </c>
      <c r="F169" s="18">
        <v>817967</v>
      </c>
      <c r="G169" s="31">
        <v>6235079</v>
      </c>
      <c r="H169" s="31">
        <v>74.842741935483858</v>
      </c>
      <c r="I169" s="31"/>
      <c r="J169" s="31">
        <v>8298.3814516129023</v>
      </c>
      <c r="K169" s="31">
        <v>1264.3307123655914</v>
      </c>
      <c r="L169" s="31">
        <v>9637.5549059139776</v>
      </c>
    </row>
    <row r="170" spans="1:12" s="40" customFormat="1">
      <c r="A170" s="24">
        <v>55</v>
      </c>
      <c r="B170" s="25" t="s">
        <v>99</v>
      </c>
      <c r="C170" s="26">
        <v>759684</v>
      </c>
      <c r="D170" s="26">
        <v>0</v>
      </c>
      <c r="E170" s="26">
        <v>2206987</v>
      </c>
      <c r="F170" s="26">
        <v>2391338</v>
      </c>
      <c r="G170" s="26">
        <v>5358009</v>
      </c>
      <c r="H170" s="27">
        <v>1174.2427419354838</v>
      </c>
      <c r="I170" s="27" t="s">
        <v>211</v>
      </c>
      <c r="J170" s="27">
        <v>3411.3374327956985</v>
      </c>
      <c r="K170" s="27">
        <v>3696.2885752688171</v>
      </c>
      <c r="L170" s="27">
        <v>8281.8687499999996</v>
      </c>
    </row>
    <row r="171" spans="1:12" s="40" customFormat="1">
      <c r="A171" s="39"/>
      <c r="B171" s="39" t="s">
        <v>181</v>
      </c>
      <c r="C171" s="18">
        <v>759684</v>
      </c>
      <c r="D171" s="18"/>
      <c r="E171" s="18">
        <v>1855414</v>
      </c>
      <c r="F171" s="18">
        <v>2117702</v>
      </c>
      <c r="G171" s="31">
        <v>4732800</v>
      </c>
      <c r="H171" s="31">
        <v>1174.2427419354838</v>
      </c>
      <c r="I171" s="31"/>
      <c r="J171" s="31">
        <v>2867.9114247311827</v>
      </c>
      <c r="K171" s="31">
        <v>3273.3297043010748</v>
      </c>
      <c r="L171" s="31">
        <v>7315.4838709677406</v>
      </c>
    </row>
    <row r="172" spans="1:12" s="40" customFormat="1">
      <c r="A172" s="39"/>
      <c r="B172" s="39" t="s">
        <v>182</v>
      </c>
      <c r="C172" s="18"/>
      <c r="D172" s="18"/>
      <c r="E172" s="18">
        <v>351573</v>
      </c>
      <c r="F172" s="18">
        <v>215952</v>
      </c>
      <c r="G172" s="31">
        <v>567525</v>
      </c>
      <c r="H172" s="31"/>
      <c r="I172" s="31"/>
      <c r="J172" s="31">
        <v>543.42600806451605</v>
      </c>
      <c r="K172" s="31">
        <v>333.79677419354834</v>
      </c>
      <c r="L172" s="31">
        <v>877.2227822580644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57684</v>
      </c>
      <c r="G173" s="31">
        <v>57684</v>
      </c>
      <c r="H173" s="31"/>
      <c r="I173" s="31"/>
      <c r="J173" s="31"/>
      <c r="K173" s="31">
        <v>89.162096774193543</v>
      </c>
      <c r="L173" s="31">
        <v>89.162096774193543</v>
      </c>
    </row>
    <row r="174" spans="1:12" s="40" customFormat="1">
      <c r="A174" s="24">
        <v>56</v>
      </c>
      <c r="B174" s="25" t="s">
        <v>101</v>
      </c>
      <c r="C174" s="26">
        <v>698081</v>
      </c>
      <c r="D174" s="26"/>
      <c r="E174" s="26">
        <v>1601555</v>
      </c>
      <c r="F174" s="26">
        <v>1199159</v>
      </c>
      <c r="G174" s="26">
        <v>3498795</v>
      </c>
      <c r="H174" s="27">
        <v>1079.0230510752688</v>
      </c>
      <c r="I174" s="27" t="s">
        <v>211</v>
      </c>
      <c r="J174" s="27">
        <v>2475.5218413978496</v>
      </c>
      <c r="K174" s="27">
        <v>1853.5387768817204</v>
      </c>
      <c r="L174" s="27">
        <v>5408.083669354839</v>
      </c>
    </row>
    <row r="175" spans="1:12" s="40" customFormat="1">
      <c r="A175" s="39"/>
      <c r="B175" s="39" t="s">
        <v>184</v>
      </c>
      <c r="C175" s="18">
        <v>698081</v>
      </c>
      <c r="D175" s="18"/>
      <c r="E175" s="18">
        <v>1601555</v>
      </c>
      <c r="F175" s="18">
        <v>1199159</v>
      </c>
      <c r="G175" s="31">
        <v>3498795</v>
      </c>
      <c r="H175" s="31">
        <v>1079.0230510752688</v>
      </c>
      <c r="I175" s="31"/>
      <c r="J175" s="31">
        <v>2475.5218413978496</v>
      </c>
      <c r="K175" s="31">
        <v>1853.5387768817204</v>
      </c>
      <c r="L175" s="31">
        <v>5408.083669354839</v>
      </c>
    </row>
    <row r="176" spans="1:12" s="40" customFormat="1">
      <c r="A176" s="24">
        <v>57</v>
      </c>
      <c r="B176" s="25" t="s">
        <v>102</v>
      </c>
      <c r="C176" s="26">
        <v>193114</v>
      </c>
      <c r="D176" s="26">
        <v>0</v>
      </c>
      <c r="E176" s="26">
        <v>1849823</v>
      </c>
      <c r="F176" s="26">
        <v>942807</v>
      </c>
      <c r="G176" s="26">
        <v>2985744</v>
      </c>
      <c r="H176" s="27">
        <v>298.49610215053764</v>
      </c>
      <c r="I176" s="27" t="s">
        <v>211</v>
      </c>
      <c r="J176" s="27">
        <v>2859.2694220430108</v>
      </c>
      <c r="K176" s="27">
        <v>1457.295766129032</v>
      </c>
      <c r="L176" s="27">
        <v>4615.061290322581</v>
      </c>
    </row>
    <row r="177" spans="1:12" s="40" customFormat="1">
      <c r="A177" s="39"/>
      <c r="B177" s="39" t="s">
        <v>185</v>
      </c>
      <c r="C177" s="18"/>
      <c r="D177" s="18"/>
      <c r="E177" s="18">
        <v>267204</v>
      </c>
      <c r="F177" s="18">
        <v>176067</v>
      </c>
      <c r="G177" s="31">
        <v>443271</v>
      </c>
      <c r="H177" s="31"/>
      <c r="I177" s="31"/>
      <c r="J177" s="31">
        <v>413.0169354838709</v>
      </c>
      <c r="K177" s="31">
        <v>272.14657258064517</v>
      </c>
      <c r="L177" s="31">
        <v>685.16350806451601</v>
      </c>
    </row>
    <row r="178" spans="1:12" s="40" customFormat="1">
      <c r="A178" s="39"/>
      <c r="B178" s="39" t="s">
        <v>186</v>
      </c>
      <c r="C178" s="18"/>
      <c r="D178" s="18"/>
      <c r="E178" s="18">
        <v>99114</v>
      </c>
      <c r="F178" s="18">
        <v>116710</v>
      </c>
      <c r="G178" s="31">
        <v>215824</v>
      </c>
      <c r="H178" s="31"/>
      <c r="I178" s="31"/>
      <c r="J178" s="31">
        <v>153.20040322580644</v>
      </c>
      <c r="K178" s="31">
        <v>180.39852150537635</v>
      </c>
      <c r="L178" s="31">
        <v>333.59892473118282</v>
      </c>
    </row>
    <row r="179" spans="1:12" s="40" customFormat="1">
      <c r="A179" s="39"/>
      <c r="B179" s="39" t="s">
        <v>187</v>
      </c>
      <c r="C179" s="18"/>
      <c r="D179" s="18"/>
      <c r="E179" s="18">
        <v>30979</v>
      </c>
      <c r="F179" s="18">
        <v>1572</v>
      </c>
      <c r="G179" s="31">
        <v>32551</v>
      </c>
      <c r="H179" s="31"/>
      <c r="I179" s="31"/>
      <c r="J179" s="31">
        <v>47.884206989247311</v>
      </c>
      <c r="K179" s="31">
        <v>2.4298387096774192</v>
      </c>
      <c r="L179" s="31">
        <v>50.31404569892473</v>
      </c>
    </row>
    <row r="180" spans="1:12" s="40" customFormat="1">
      <c r="A180" s="39"/>
      <c r="B180" s="39" t="s">
        <v>188</v>
      </c>
      <c r="C180" s="18"/>
      <c r="D180" s="18"/>
      <c r="E180" s="18">
        <v>1722</v>
      </c>
      <c r="F180" s="18">
        <v>12410</v>
      </c>
      <c r="G180" s="31">
        <v>14132</v>
      </c>
      <c r="H180" s="31"/>
      <c r="I180" s="31"/>
      <c r="J180" s="31"/>
      <c r="K180" s="31">
        <v>19.182123655913976</v>
      </c>
      <c r="L180" s="31">
        <v>19.182123655913976</v>
      </c>
    </row>
    <row r="181" spans="1:12" s="40" customFormat="1">
      <c r="A181" s="39"/>
      <c r="B181" s="39" t="s">
        <v>189</v>
      </c>
      <c r="C181" s="18"/>
      <c r="D181" s="18"/>
      <c r="E181" s="18">
        <v>354551</v>
      </c>
      <c r="F181" s="18"/>
      <c r="G181" s="31">
        <v>354551</v>
      </c>
      <c r="H181" s="31"/>
      <c r="I181" s="31"/>
      <c r="J181" s="31">
        <v>548.02909946236559</v>
      </c>
      <c r="K181" s="31"/>
      <c r="L181" s="31">
        <v>548.02909946236559</v>
      </c>
    </row>
    <row r="182" spans="1:12" s="40" customFormat="1">
      <c r="A182" s="39"/>
      <c r="B182" s="39" t="s">
        <v>190</v>
      </c>
      <c r="C182" s="18">
        <v>151792</v>
      </c>
      <c r="D182" s="18"/>
      <c r="E182" s="18">
        <v>80540</v>
      </c>
      <c r="F182" s="18">
        <v>13272</v>
      </c>
      <c r="G182" s="31">
        <v>245604</v>
      </c>
      <c r="H182" s="31">
        <v>234.6247311827957</v>
      </c>
      <c r="I182" s="31"/>
      <c r="J182" s="31">
        <v>124.49059139784946</v>
      </c>
      <c r="K182" s="31">
        <v>20.514516129032259</v>
      </c>
      <c r="L182" s="31">
        <v>379.62983870967741</v>
      </c>
    </row>
    <row r="183" spans="1:12" s="40" customFormat="1">
      <c r="A183" s="39"/>
      <c r="B183" s="39" t="s">
        <v>191</v>
      </c>
      <c r="C183" s="18"/>
      <c r="D183" s="18"/>
      <c r="E183" s="18">
        <v>565269</v>
      </c>
      <c r="F183" s="18">
        <v>494588</v>
      </c>
      <c r="G183" s="31">
        <v>1059857</v>
      </c>
      <c r="H183" s="31"/>
      <c r="I183" s="31"/>
      <c r="J183" s="31">
        <v>873.73568548387084</v>
      </c>
      <c r="K183" s="31">
        <v>764.48413978494614</v>
      </c>
      <c r="L183" s="31">
        <v>1638.219825268817</v>
      </c>
    </row>
    <row r="184" spans="1:12" s="40" customFormat="1">
      <c r="A184" s="39"/>
      <c r="B184" s="39" t="s">
        <v>192</v>
      </c>
      <c r="C184" s="18"/>
      <c r="D184" s="18"/>
      <c r="E184" s="18">
        <v>193174</v>
      </c>
      <c r="F184" s="18">
        <v>14240</v>
      </c>
      <c r="G184" s="31">
        <v>207414</v>
      </c>
      <c r="H184" s="31"/>
      <c r="I184" s="31"/>
      <c r="J184" s="31">
        <v>298.58884408602148</v>
      </c>
      <c r="K184" s="31"/>
      <c r="L184" s="31">
        <v>298.58884408602148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57316</v>
      </c>
      <c r="E185" s="21">
        <v>3488473</v>
      </c>
      <c r="F185" s="21">
        <v>793281</v>
      </c>
      <c r="G185" s="21">
        <v>4339070</v>
      </c>
      <c r="H185" s="22" t="s">
        <v>211</v>
      </c>
      <c r="I185" s="22">
        <v>88.593279569892459</v>
      </c>
      <c r="J185" s="22">
        <v>5392.1289650537628</v>
      </c>
      <c r="K185" s="22">
        <v>1226.1735887096772</v>
      </c>
      <c r="L185" s="22">
        <v>6706.895833333333</v>
      </c>
    </row>
    <row r="186" spans="1:12" s="40" customFormat="1">
      <c r="A186" s="39"/>
      <c r="B186" s="39" t="s">
        <v>193</v>
      </c>
      <c r="C186" s="18"/>
      <c r="D186" s="18"/>
      <c r="E186" s="18">
        <v>1042935</v>
      </c>
      <c r="F186" s="18">
        <v>356336</v>
      </c>
      <c r="G186" s="31">
        <v>1399271</v>
      </c>
      <c r="H186" s="31"/>
      <c r="I186" s="31"/>
      <c r="J186" s="31">
        <v>1612.0635080645161</v>
      </c>
      <c r="K186" s="31">
        <v>550.78817204301072</v>
      </c>
      <c r="L186" s="31">
        <v>2162.8516801075266</v>
      </c>
    </row>
    <row r="187" spans="1:12" s="40" customFormat="1">
      <c r="A187" s="39"/>
      <c r="B187" s="39" t="s">
        <v>194</v>
      </c>
      <c r="C187" s="18"/>
      <c r="D187" s="18"/>
      <c r="E187" s="18">
        <v>824947</v>
      </c>
      <c r="F187" s="18">
        <v>50252</v>
      </c>
      <c r="G187" s="31">
        <v>875199</v>
      </c>
      <c r="H187" s="31"/>
      <c r="I187" s="31"/>
      <c r="J187" s="31">
        <v>1275.1196908602151</v>
      </c>
      <c r="K187" s="31">
        <v>77.674462365591395</v>
      </c>
      <c r="L187" s="31">
        <v>1352.7941532258064</v>
      </c>
    </row>
    <row r="188" spans="1:12" s="40" customFormat="1">
      <c r="A188" s="39"/>
      <c r="B188" s="39" t="s">
        <v>195</v>
      </c>
      <c r="C188" s="18"/>
      <c r="D188" s="18">
        <v>57316</v>
      </c>
      <c r="E188" s="18">
        <v>483698</v>
      </c>
      <c r="F188" s="18">
        <v>161476</v>
      </c>
      <c r="G188" s="31">
        <v>702490</v>
      </c>
      <c r="H188" s="31"/>
      <c r="I188" s="31">
        <v>88.593279569892459</v>
      </c>
      <c r="J188" s="31">
        <v>747.65147849462357</v>
      </c>
      <c r="K188" s="31">
        <v>249.59327956989245</v>
      </c>
      <c r="L188" s="31">
        <v>1085.8380376344085</v>
      </c>
    </row>
    <row r="189" spans="1:12" s="40" customFormat="1">
      <c r="A189" s="39"/>
      <c r="B189" s="39" t="s">
        <v>196</v>
      </c>
      <c r="C189" s="18"/>
      <c r="D189" s="18"/>
      <c r="E189" s="18">
        <v>267768</v>
      </c>
      <c r="F189" s="18">
        <v>30684</v>
      </c>
      <c r="G189" s="31">
        <v>298452</v>
      </c>
      <c r="H189" s="31"/>
      <c r="I189" s="31"/>
      <c r="J189" s="31">
        <v>413.88870967741929</v>
      </c>
      <c r="K189" s="31">
        <v>47.428225806451607</v>
      </c>
      <c r="L189" s="31">
        <v>461.31693548387091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12270</v>
      </c>
      <c r="G190" s="31">
        <v>12270</v>
      </c>
      <c r="H190" s="31"/>
      <c r="I190" s="31"/>
      <c r="J190" s="31"/>
      <c r="K190" s="31">
        <v>18.965725806451612</v>
      </c>
      <c r="L190" s="31">
        <v>18.965725806451612</v>
      </c>
    </row>
    <row r="191" spans="1:12" s="40" customFormat="1" ht="30">
      <c r="A191" s="39"/>
      <c r="B191" s="43" t="s">
        <v>198</v>
      </c>
      <c r="C191" s="18"/>
      <c r="D191" s="18"/>
      <c r="E191" s="18">
        <v>160170</v>
      </c>
      <c r="F191" s="18"/>
      <c r="G191" s="31">
        <v>160170</v>
      </c>
      <c r="H191" s="31"/>
      <c r="I191" s="31"/>
      <c r="J191" s="31">
        <v>247.57459677419354</v>
      </c>
      <c r="K191" s="31"/>
      <c r="L191" s="31">
        <v>247.57459677419354</v>
      </c>
    </row>
    <row r="192" spans="1:12" s="40" customFormat="1">
      <c r="A192" s="39"/>
      <c r="B192" s="39" t="s">
        <v>199</v>
      </c>
      <c r="C192" s="18"/>
      <c r="D192" s="18"/>
      <c r="E192" s="18">
        <v>659548</v>
      </c>
      <c r="F192" s="18">
        <v>169947</v>
      </c>
      <c r="G192" s="31">
        <v>829495</v>
      </c>
      <c r="H192" s="31"/>
      <c r="I192" s="31"/>
      <c r="J192" s="31">
        <v>1019.4626344086021</v>
      </c>
      <c r="K192" s="31">
        <v>262.68689516129029</v>
      </c>
      <c r="L192" s="31">
        <v>1282.1495295698924</v>
      </c>
    </row>
    <row r="193" spans="1:13" s="40" customFormat="1">
      <c r="A193" s="39"/>
      <c r="B193" s="39" t="s">
        <v>200</v>
      </c>
      <c r="C193" s="18"/>
      <c r="D193" s="18"/>
      <c r="E193" s="18">
        <v>17697</v>
      </c>
      <c r="F193" s="18"/>
      <c r="G193" s="31">
        <v>17697</v>
      </c>
      <c r="H193" s="31"/>
      <c r="I193" s="31"/>
      <c r="J193" s="31">
        <v>27.35423387096774</v>
      </c>
      <c r="K193" s="31"/>
      <c r="L193" s="31">
        <v>27.35423387096774</v>
      </c>
    </row>
    <row r="194" spans="1:13" s="40" customFormat="1">
      <c r="A194" s="39"/>
      <c r="B194" s="39" t="s">
        <v>201</v>
      </c>
      <c r="C194" s="18"/>
      <c r="D194" s="18"/>
      <c r="E194" s="18">
        <v>31710</v>
      </c>
      <c r="F194" s="18">
        <v>12316</v>
      </c>
      <c r="G194" s="31">
        <v>44026</v>
      </c>
      <c r="H194" s="31"/>
      <c r="I194" s="31"/>
      <c r="J194" s="31">
        <v>49.014112903225801</v>
      </c>
      <c r="K194" s="31">
        <v>19.036827956989246</v>
      </c>
      <c r="L194" s="31">
        <v>68.05094086021505</v>
      </c>
    </row>
    <row r="195" spans="1:13" s="40" customFormat="1">
      <c r="A195" s="50">
        <v>59</v>
      </c>
      <c r="B195" s="51" t="s">
        <v>105</v>
      </c>
      <c r="C195" s="52">
        <v>111422</v>
      </c>
      <c r="D195" s="52">
        <v>0</v>
      </c>
      <c r="E195" s="52">
        <v>3007846</v>
      </c>
      <c r="F195" s="52">
        <v>2506456</v>
      </c>
      <c r="G195" s="52">
        <v>5625724</v>
      </c>
      <c r="H195" s="53">
        <v>172.22486559139782</v>
      </c>
      <c r="I195" s="53" t="s">
        <v>211</v>
      </c>
      <c r="J195" s="53">
        <v>4649.2243279569884</v>
      </c>
      <c r="K195" s="53">
        <v>3874.2263440860215</v>
      </c>
      <c r="L195" s="53">
        <v>8695.6755376344081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2078214</v>
      </c>
      <c r="F196" s="56">
        <v>1669443</v>
      </c>
      <c r="G196" s="56">
        <v>3747657</v>
      </c>
      <c r="H196" s="57"/>
      <c r="I196" s="57" t="s">
        <v>211</v>
      </c>
      <c r="J196" s="57">
        <v>3212.2931451612899</v>
      </c>
      <c r="K196" s="57">
        <v>2580.4562499999997</v>
      </c>
      <c r="L196" s="57">
        <v>5792.7493951612896</v>
      </c>
    </row>
    <row r="197" spans="1:13" s="40" customFormat="1">
      <c r="A197" s="54"/>
      <c r="B197" s="55" t="s">
        <v>203</v>
      </c>
      <c r="C197" s="56">
        <v>111422</v>
      </c>
      <c r="D197" s="56"/>
      <c r="E197" s="56">
        <v>929632</v>
      </c>
      <c r="F197" s="56">
        <v>837013</v>
      </c>
      <c r="G197" s="56">
        <v>1878067</v>
      </c>
      <c r="H197" s="57">
        <v>172.22486559139782</v>
      </c>
      <c r="I197" s="57"/>
      <c r="J197" s="57">
        <v>1436.9311827956988</v>
      </c>
      <c r="K197" s="57">
        <v>1293.7700940860216</v>
      </c>
      <c r="L197" s="57">
        <v>2902.9261424731185</v>
      </c>
    </row>
    <row r="198" spans="1:13" s="40" customFormat="1">
      <c r="A198" s="58">
        <v>60</v>
      </c>
      <c r="B198" s="59" t="s">
        <v>107</v>
      </c>
      <c r="C198" s="60">
        <v>451645</v>
      </c>
      <c r="D198" s="60">
        <v>0</v>
      </c>
      <c r="E198" s="60">
        <v>788527</v>
      </c>
      <c r="F198" s="60">
        <v>790023</v>
      </c>
      <c r="G198" s="60">
        <v>2030195</v>
      </c>
      <c r="H198" s="61">
        <v>698.10719086021493</v>
      </c>
      <c r="I198" s="61" t="s">
        <v>211</v>
      </c>
      <c r="J198" s="61">
        <v>1218.8253360215053</v>
      </c>
      <c r="K198" s="61">
        <v>1221.1377016129031</v>
      </c>
      <c r="L198" s="61">
        <v>3138.0702284946233</v>
      </c>
    </row>
    <row r="199" spans="1:13">
      <c r="A199" s="62"/>
      <c r="B199" s="63" t="s">
        <v>204</v>
      </c>
      <c r="C199" s="64">
        <v>451645</v>
      </c>
      <c r="D199" s="64"/>
      <c r="E199" s="64">
        <v>86737.97</v>
      </c>
      <c r="F199" s="64">
        <v>94802.76</v>
      </c>
      <c r="G199" s="64">
        <v>633185.73</v>
      </c>
      <c r="H199" s="10">
        <v>698.10719086021493</v>
      </c>
      <c r="I199" s="10"/>
      <c r="J199" s="10">
        <v>134.07078696236559</v>
      </c>
      <c r="K199" s="10">
        <v>146.53652419354839</v>
      </c>
      <c r="L199" s="10">
        <v>978.7145020161289</v>
      </c>
      <c r="M199" s="40"/>
    </row>
    <row r="200" spans="1:13">
      <c r="A200" s="65"/>
      <c r="B200" s="63" t="s">
        <v>205</v>
      </c>
      <c r="C200" s="66"/>
      <c r="D200" s="66"/>
      <c r="E200" s="66">
        <v>701789.03</v>
      </c>
      <c r="F200" s="66">
        <v>695220.24</v>
      </c>
      <c r="G200" s="64">
        <v>1397009.27</v>
      </c>
      <c r="H200" s="67"/>
      <c r="I200" s="67"/>
      <c r="J200" s="67">
        <v>1084.7545490591399</v>
      </c>
      <c r="K200" s="67">
        <v>1074.6011774193546</v>
      </c>
      <c r="L200" s="10">
        <v>2159.3557264784945</v>
      </c>
      <c r="M200" s="40"/>
    </row>
    <row r="201" spans="1:13">
      <c r="A201" s="68">
        <v>61</v>
      </c>
      <c r="B201" s="69" t="s">
        <v>108</v>
      </c>
      <c r="C201" s="70">
        <v>1916539</v>
      </c>
      <c r="D201" s="70">
        <v>0</v>
      </c>
      <c r="E201" s="70">
        <v>2809409</v>
      </c>
      <c r="F201" s="70">
        <v>2047807</v>
      </c>
      <c r="G201" s="70">
        <v>6773755</v>
      </c>
      <c r="H201" s="14">
        <v>2962.3922715053759</v>
      </c>
      <c r="I201" s="14" t="s">
        <v>211</v>
      </c>
      <c r="J201" s="14">
        <v>4342.5004704301073</v>
      </c>
      <c r="K201" s="14">
        <v>3165.2930779569888</v>
      </c>
      <c r="L201" s="14">
        <v>10470.185819892471</v>
      </c>
    </row>
    <row r="202" spans="1:13">
      <c r="A202" s="71"/>
      <c r="B202" s="72" t="s">
        <v>206</v>
      </c>
      <c r="C202" s="73">
        <v>1916539</v>
      </c>
      <c r="D202" s="73">
        <v>0</v>
      </c>
      <c r="E202" s="73">
        <v>2809409</v>
      </c>
      <c r="F202" s="73">
        <v>2047807</v>
      </c>
      <c r="G202" s="73">
        <v>6773755</v>
      </c>
      <c r="H202" s="35">
        <v>2962.3922715053759</v>
      </c>
      <c r="I202" s="35" t="s">
        <v>211</v>
      </c>
      <c r="J202" s="35">
        <v>4342.5004704301073</v>
      </c>
      <c r="K202" s="35">
        <v>3165.2930779569888</v>
      </c>
      <c r="L202" s="35">
        <v>10470.185819892471</v>
      </c>
    </row>
    <row r="203" spans="1:13">
      <c r="B203" s="74" t="s">
        <v>110</v>
      </c>
      <c r="C203" s="75">
        <f t="shared" ref="C203:E203" si="0">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24803649</v>
      </c>
      <c r="D203" s="75">
        <f t="shared" si="0"/>
        <v>3779817</v>
      </c>
      <c r="E203" s="75">
        <f t="shared" si="0"/>
        <v>142630901.84999999</v>
      </c>
      <c r="F203" s="75">
        <f>F9+F11+F16+F18+F21+F26+F32+F34+F36+F38+F40+F43+F45+F47+F54+F56+F58+F60+F64+F66+F69+F72+F74+F77+F79+F86+F93+F95+F98+F100+F102+F104+F108+F110+F112+F115+F117+F119+F127+F129+F131+F133+F136+F138+F145+F149+F151+F153+F162+F164+F166+F168+F170+F174+F176+F185+F195+F198+F201+F106</f>
        <v>69982745.591999993</v>
      </c>
      <c r="G203" s="76">
        <f t="shared" ref="G203:L203" si="1">G9+G11+G16+G18+G21+G26+G32+G34+G36+G38+G40+G43+G45+G47+G54+G56+G58+G60+G64+G66+G69+G72+G74+G77+G79+G86+G93+G95+G98+G100+G102+G104+G108+G110+G112+G115+G117+G119+G127+G129+G131+G133+G136+G138+G145+G149+G151+G153+G162+G164+G166+G168+G170+G174+G176+G185+G195+G198+G201+G106</f>
        <v>241197113.442</v>
      </c>
      <c r="H203" s="77">
        <f t="shared" si="1"/>
        <v>38338.973588709683</v>
      </c>
      <c r="I203" s="77">
        <f t="shared" si="1"/>
        <v>5842.4590725806456</v>
      </c>
      <c r="J203" s="77">
        <f t="shared" si="1"/>
        <v>220464.43162298389</v>
      </c>
      <c r="K203" s="77">
        <f t="shared" si="1"/>
        <v>108172.25461129032</v>
      </c>
      <c r="L203" s="77">
        <f t="shared" si="1"/>
        <v>372818.11889556452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N16" sqref="N16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220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4" t="s">
        <v>10</v>
      </c>
      <c r="H6" s="84" t="s">
        <v>6</v>
      </c>
      <c r="I6" s="84" t="s">
        <v>7</v>
      </c>
      <c r="J6" s="84" t="s">
        <v>8</v>
      </c>
      <c r="K6" s="84" t="s">
        <v>9</v>
      </c>
      <c r="L6" s="84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13527</v>
      </c>
      <c r="F7" s="13">
        <v>0</v>
      </c>
      <c r="G7" s="13">
        <f>SUM(C7:F7)</f>
        <v>13527</v>
      </c>
      <c r="H7" s="14" t="s">
        <v>211</v>
      </c>
      <c r="I7" s="14" t="s">
        <v>211</v>
      </c>
      <c r="J7" s="14">
        <v>20.908669354838707</v>
      </c>
      <c r="K7" s="14" t="s">
        <v>211</v>
      </c>
      <c r="L7" s="14">
        <f>H7+I7+J7+K7</f>
        <v>20.908669354838707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13527</v>
      </c>
      <c r="F8" s="18">
        <v>0</v>
      </c>
      <c r="G8" s="18">
        <f t="shared" ref="G8:L10" si="0">G7</f>
        <v>13527</v>
      </c>
      <c r="H8" s="35" t="s">
        <v>211</v>
      </c>
      <c r="I8" s="18"/>
      <c r="J8" s="18">
        <v>20.908669354838707</v>
      </c>
      <c r="K8" s="18" t="s">
        <v>211</v>
      </c>
      <c r="L8" s="18">
        <f t="shared" si="0"/>
        <v>20.908669354838707</v>
      </c>
    </row>
    <row r="9" spans="1:13" s="15" customFormat="1">
      <c r="A9" s="11">
        <v>2</v>
      </c>
      <c r="B9" s="12" t="s">
        <v>11</v>
      </c>
      <c r="C9" s="13">
        <v>720035</v>
      </c>
      <c r="D9" s="13">
        <v>2878256</v>
      </c>
      <c r="E9" s="13">
        <v>2035114</v>
      </c>
      <c r="F9" s="13">
        <v>564724.66800000006</v>
      </c>
      <c r="G9" s="13">
        <f>SUM(C9:F9)</f>
        <v>6198129.6679999996</v>
      </c>
      <c r="H9" s="14">
        <v>1112.9573252688172</v>
      </c>
      <c r="I9" s="14">
        <v>4448.9172043010749</v>
      </c>
      <c r="J9" s="14">
        <v>3145.6735215053759</v>
      </c>
      <c r="K9" s="14">
        <v>872.89431209677423</v>
      </c>
      <c r="L9" s="14">
        <f>H9+I9+J9+K9</f>
        <v>9580.442363172042</v>
      </c>
    </row>
    <row r="10" spans="1:13" s="15" customFormat="1">
      <c r="A10" s="16"/>
      <c r="B10" s="17" t="s">
        <v>13</v>
      </c>
      <c r="C10" s="18">
        <v>720035</v>
      </c>
      <c r="D10" s="18">
        <v>2878256</v>
      </c>
      <c r="E10" s="18">
        <v>2035114</v>
      </c>
      <c r="F10" s="18">
        <v>564724.66800000006</v>
      </c>
      <c r="G10" s="18">
        <f t="shared" si="0"/>
        <v>6198129.6679999996</v>
      </c>
      <c r="H10" s="18">
        <v>1112.9573252688172</v>
      </c>
      <c r="I10" s="18"/>
      <c r="J10" s="18">
        <v>3145.6735215053759</v>
      </c>
      <c r="K10" s="18">
        <v>872.89431209677423</v>
      </c>
      <c r="L10" s="18">
        <f t="shared" si="0"/>
        <v>9580.442363172042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435056</v>
      </c>
      <c r="F11" s="21">
        <v>652456</v>
      </c>
      <c r="G11" s="21">
        <f>SUM(C11:F11)</f>
        <v>1087512</v>
      </c>
      <c r="H11" s="22" t="s">
        <v>211</v>
      </c>
      <c r="I11" s="22" t="s">
        <v>211</v>
      </c>
      <c r="J11" s="22">
        <v>672.46559139784938</v>
      </c>
      <c r="K11" s="22">
        <v>1008.5005376344086</v>
      </c>
      <c r="L11" s="22">
        <f t="shared" ref="L11:L32" si="1">H11+I11+J11+K11</f>
        <v>1680.9661290322579</v>
      </c>
    </row>
    <row r="12" spans="1:13" s="15" customFormat="1">
      <c r="A12" s="17"/>
      <c r="B12" s="17" t="s">
        <v>16</v>
      </c>
      <c r="C12" s="18"/>
      <c r="D12" s="18"/>
      <c r="E12" s="18">
        <v>23928.080000000002</v>
      </c>
      <c r="F12" s="18">
        <v>326228</v>
      </c>
      <c r="G12" s="18">
        <f>E12+F12</f>
        <v>350156.08</v>
      </c>
      <c r="H12" s="18"/>
      <c r="I12" s="18"/>
      <c r="J12" s="18">
        <v>36.985607526881722</v>
      </c>
      <c r="K12" s="18">
        <v>504.2502688172043</v>
      </c>
      <c r="L12" s="18">
        <f t="shared" si="1"/>
        <v>541.23587634408602</v>
      </c>
    </row>
    <row r="13" spans="1:13" s="15" customFormat="1">
      <c r="A13" s="17"/>
      <c r="B13" s="17" t="s">
        <v>18</v>
      </c>
      <c r="C13" s="18"/>
      <c r="D13" s="18"/>
      <c r="E13" s="18">
        <v>252332.47999999998</v>
      </c>
      <c r="F13" s="18">
        <v>319703.44</v>
      </c>
      <c r="G13" s="18">
        <f>E13+F13</f>
        <v>572035.91999999993</v>
      </c>
      <c r="H13" s="18"/>
      <c r="I13" s="18"/>
      <c r="J13" s="18">
        <v>390.03004301075265</v>
      </c>
      <c r="K13" s="18">
        <v>494.16526344086014</v>
      </c>
      <c r="L13" s="18">
        <f t="shared" si="1"/>
        <v>884.19530645161285</v>
      </c>
    </row>
    <row r="14" spans="1:13" s="15" customFormat="1">
      <c r="A14" s="17"/>
      <c r="B14" s="17" t="s">
        <v>20</v>
      </c>
      <c r="C14" s="18"/>
      <c r="D14" s="18"/>
      <c r="E14" s="18">
        <v>47856.160000000003</v>
      </c>
      <c r="F14" s="18">
        <v>6524.56</v>
      </c>
      <c r="G14" s="18">
        <f>E14+F14</f>
        <v>54380.72</v>
      </c>
      <c r="H14" s="18"/>
      <c r="I14" s="18"/>
      <c r="J14" s="18">
        <v>73.971215053763444</v>
      </c>
      <c r="K14" s="18">
        <v>10.085005376344085</v>
      </c>
      <c r="L14" s="18">
        <f t="shared" si="1"/>
        <v>84.05622043010753</v>
      </c>
    </row>
    <row r="15" spans="1:13" s="15" customFormat="1">
      <c r="A15" s="23"/>
      <c r="B15" s="23" t="s">
        <v>22</v>
      </c>
      <c r="C15" s="18"/>
      <c r="D15" s="18"/>
      <c r="E15" s="18">
        <v>110939.28</v>
      </c>
      <c r="F15" s="18"/>
      <c r="G15" s="18">
        <f>E15+F15</f>
        <v>110939.28</v>
      </c>
      <c r="H15" s="18"/>
      <c r="I15" s="18"/>
      <c r="J15" s="18">
        <v>171.47872580645162</v>
      </c>
      <c r="K15" s="18"/>
      <c r="L15" s="18">
        <f t="shared" si="1"/>
        <v>171.47872580645162</v>
      </c>
    </row>
    <row r="16" spans="1:13" s="15" customFormat="1">
      <c r="A16" s="24">
        <v>4</v>
      </c>
      <c r="B16" s="25" t="s">
        <v>14</v>
      </c>
      <c r="C16" s="26">
        <v>10872</v>
      </c>
      <c r="D16" s="26">
        <v>0</v>
      </c>
      <c r="E16" s="26">
        <v>1309407</v>
      </c>
      <c r="F16" s="26">
        <v>1455947</v>
      </c>
      <c r="G16" s="26">
        <f>SUM(C16:F16)</f>
        <v>2776226</v>
      </c>
      <c r="H16" s="27">
        <v>16.804838709677419</v>
      </c>
      <c r="I16" s="27" t="s">
        <v>211</v>
      </c>
      <c r="J16" s="27">
        <v>2023.9489919354837</v>
      </c>
      <c r="K16" s="27">
        <v>2250.4557123655914</v>
      </c>
      <c r="L16" s="27">
        <f t="shared" si="1"/>
        <v>4291.2095430107529</v>
      </c>
    </row>
    <row r="17" spans="1:12" s="15" customFormat="1">
      <c r="A17" s="17"/>
      <c r="B17" s="17" t="s">
        <v>25</v>
      </c>
      <c r="C17" s="18"/>
      <c r="D17" s="18"/>
      <c r="E17" s="18">
        <v>1309407</v>
      </c>
      <c r="F17" s="18">
        <v>1455947</v>
      </c>
      <c r="G17" s="18">
        <f>F17+E17</f>
        <v>2765354</v>
      </c>
      <c r="H17" s="18"/>
      <c r="I17" s="18"/>
      <c r="J17" s="18">
        <v>2023.9489919354837</v>
      </c>
      <c r="K17" s="18">
        <v>2250.4557123655914</v>
      </c>
      <c r="L17" s="18">
        <f t="shared" si="1"/>
        <v>4274.4047043010751</v>
      </c>
    </row>
    <row r="18" spans="1:12" s="15" customFormat="1">
      <c r="A18" s="24">
        <v>5</v>
      </c>
      <c r="B18" s="25" t="s">
        <v>15</v>
      </c>
      <c r="C18" s="26">
        <v>804265</v>
      </c>
      <c r="D18" s="26">
        <v>10014</v>
      </c>
      <c r="E18" s="26">
        <v>1961710</v>
      </c>
      <c r="F18" s="26">
        <v>868388</v>
      </c>
      <c r="G18" s="26">
        <f>SUM(C18:F18)</f>
        <v>3644377</v>
      </c>
      <c r="H18" s="27">
        <v>1243.1515456989248</v>
      </c>
      <c r="I18" s="27">
        <v>15.478629032258063</v>
      </c>
      <c r="J18" s="27">
        <v>3032.2130376344085</v>
      </c>
      <c r="K18" s="27">
        <v>1342.2663978494622</v>
      </c>
      <c r="L18" s="27">
        <f t="shared" si="1"/>
        <v>5633.1096102150532</v>
      </c>
    </row>
    <row r="19" spans="1:12" s="15" customFormat="1">
      <c r="A19" s="17"/>
      <c r="B19" s="17" t="s">
        <v>28</v>
      </c>
      <c r="C19" s="18">
        <v>804265</v>
      </c>
      <c r="D19" s="18">
        <v>10014</v>
      </c>
      <c r="E19" s="18">
        <v>754151</v>
      </c>
      <c r="F19" s="18">
        <v>105265</v>
      </c>
      <c r="G19" s="18">
        <f>SUM(C19:F19)</f>
        <v>1673695</v>
      </c>
      <c r="H19" s="18">
        <v>1243.1515456989248</v>
      </c>
      <c r="I19" s="18"/>
      <c r="J19" s="18">
        <v>1165.6903897849461</v>
      </c>
      <c r="K19" s="18">
        <v>162.70799731182797</v>
      </c>
      <c r="L19" s="18">
        <f t="shared" si="1"/>
        <v>2571.5499327956986</v>
      </c>
    </row>
    <row r="20" spans="1:12" s="15" customFormat="1">
      <c r="A20" s="17"/>
      <c r="B20" s="17" t="s">
        <v>30</v>
      </c>
      <c r="C20" s="18"/>
      <c r="D20" s="18"/>
      <c r="E20" s="18">
        <v>1207559</v>
      </c>
      <c r="F20" s="18">
        <v>763123</v>
      </c>
      <c r="G20" s="18">
        <f t="shared" ref="G20:G32" si="2">SUM(C20:F20)</f>
        <v>1970682</v>
      </c>
      <c r="H20" s="18"/>
      <c r="I20" s="18"/>
      <c r="J20" s="18">
        <v>1866.5226478494624</v>
      </c>
      <c r="K20" s="18">
        <v>1179.5584005376343</v>
      </c>
      <c r="L20" s="18">
        <f t="shared" si="1"/>
        <v>3046.0810483870964</v>
      </c>
    </row>
    <row r="21" spans="1:12" s="15" customFormat="1">
      <c r="A21" s="24">
        <v>6</v>
      </c>
      <c r="B21" s="25" t="s">
        <v>17</v>
      </c>
      <c r="C21" s="26">
        <v>301658</v>
      </c>
      <c r="D21" s="26">
        <v>254252</v>
      </c>
      <c r="E21" s="26">
        <v>5735123</v>
      </c>
      <c r="F21" s="26">
        <v>2553077</v>
      </c>
      <c r="G21" s="26">
        <f t="shared" si="2"/>
        <v>8844110</v>
      </c>
      <c r="H21" s="27">
        <v>466.27244623655906</v>
      </c>
      <c r="I21" s="27">
        <v>392.99704301075269</v>
      </c>
      <c r="J21" s="27">
        <v>8864.7734543010756</v>
      </c>
      <c r="K21" s="27">
        <v>3946.2883736559138</v>
      </c>
      <c r="L21" s="27">
        <f t="shared" si="1"/>
        <v>13670.331317204302</v>
      </c>
    </row>
    <row r="22" spans="1:12" s="15" customFormat="1">
      <c r="A22" s="17"/>
      <c r="B22" s="17" t="s">
        <v>33</v>
      </c>
      <c r="C22" s="18">
        <v>301658</v>
      </c>
      <c r="D22" s="18">
        <v>254252</v>
      </c>
      <c r="E22" s="18">
        <v>1835239</v>
      </c>
      <c r="F22" s="18">
        <v>153184</v>
      </c>
      <c r="G22" s="18">
        <f t="shared" si="2"/>
        <v>2544333</v>
      </c>
      <c r="H22" s="18">
        <v>466.27244623655906</v>
      </c>
      <c r="I22" s="18">
        <v>392.99704301075269</v>
      </c>
      <c r="J22" s="18">
        <v>2836.726948924731</v>
      </c>
      <c r="K22" s="18">
        <v>236.77634408602151</v>
      </c>
      <c r="L22" s="18">
        <f t="shared" si="1"/>
        <v>3932.7727822580646</v>
      </c>
    </row>
    <row r="23" spans="1:12" s="15" customFormat="1">
      <c r="A23" s="17"/>
      <c r="B23" s="17" t="s">
        <v>35</v>
      </c>
      <c r="C23" s="18"/>
      <c r="D23" s="18"/>
      <c r="E23" s="18">
        <v>1663186</v>
      </c>
      <c r="F23" s="18">
        <v>1327600</v>
      </c>
      <c r="G23" s="18">
        <f t="shared" si="2"/>
        <v>2990786</v>
      </c>
      <c r="H23" s="18"/>
      <c r="I23" s="18"/>
      <c r="J23" s="18">
        <v>2570.7848118279567</v>
      </c>
      <c r="K23" s="18">
        <v>2052.0698924731182</v>
      </c>
      <c r="L23" s="18">
        <f t="shared" si="1"/>
        <v>4622.8547043010749</v>
      </c>
    </row>
    <row r="24" spans="1:12" s="15" customFormat="1">
      <c r="A24" s="17"/>
      <c r="B24" s="17" t="s">
        <v>37</v>
      </c>
      <c r="C24" s="18"/>
      <c r="D24" s="18"/>
      <c r="E24" s="18">
        <v>1892591</v>
      </c>
      <c r="F24" s="18">
        <v>689331</v>
      </c>
      <c r="G24" s="18">
        <f t="shared" si="2"/>
        <v>2581922</v>
      </c>
      <c r="H24" s="18"/>
      <c r="I24" s="18"/>
      <c r="J24" s="18">
        <v>2925.3758736559139</v>
      </c>
      <c r="K24" s="18">
        <v>1065.4981854838709</v>
      </c>
      <c r="L24" s="18">
        <f t="shared" si="1"/>
        <v>3990.8740591397845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344107</v>
      </c>
      <c r="F25" s="18">
        <v>382962</v>
      </c>
      <c r="G25" s="18">
        <f t="shared" si="2"/>
        <v>727069</v>
      </c>
      <c r="H25" s="18"/>
      <c r="I25" s="18"/>
      <c r="J25" s="18">
        <v>531.88581989247302</v>
      </c>
      <c r="K25" s="18">
        <v>591.94395161290322</v>
      </c>
      <c r="L25" s="18">
        <f t="shared" si="1"/>
        <v>1123.8297715053764</v>
      </c>
    </row>
    <row r="26" spans="1:12" s="15" customFormat="1">
      <c r="A26" s="24">
        <v>7</v>
      </c>
      <c r="B26" s="25" t="s">
        <v>19</v>
      </c>
      <c r="C26" s="26">
        <v>10942</v>
      </c>
      <c r="D26" s="26">
        <v>0</v>
      </c>
      <c r="E26" s="26">
        <v>1157793</v>
      </c>
      <c r="F26" s="26">
        <v>1093548</v>
      </c>
      <c r="G26" s="26">
        <f t="shared" si="2"/>
        <v>2262283</v>
      </c>
      <c r="H26" s="27">
        <v>16.9130376344086</v>
      </c>
      <c r="I26" s="27" t="s">
        <v>211</v>
      </c>
      <c r="J26" s="27">
        <v>1789.5993951612902</v>
      </c>
      <c r="K26" s="27">
        <v>1690.2959677419353</v>
      </c>
      <c r="L26" s="27">
        <f t="shared" si="1"/>
        <v>3496.808400537634</v>
      </c>
    </row>
    <row r="27" spans="1:12" s="15" customFormat="1">
      <c r="A27" s="17"/>
      <c r="B27" s="17" t="s">
        <v>42</v>
      </c>
      <c r="C27" s="18">
        <v>10942</v>
      </c>
      <c r="D27" s="18"/>
      <c r="E27" s="18">
        <v>54416.271000000001</v>
      </c>
      <c r="F27" s="18">
        <v>76548.36</v>
      </c>
      <c r="G27" s="18">
        <f t="shared" si="2"/>
        <v>141906.63099999999</v>
      </c>
      <c r="H27" s="18">
        <v>16.9130376344086</v>
      </c>
      <c r="I27" s="18"/>
      <c r="J27" s="18">
        <v>84.111171572580631</v>
      </c>
      <c r="K27" s="18">
        <v>118.32071774193548</v>
      </c>
      <c r="L27" s="18">
        <f t="shared" si="1"/>
        <v>219.34492694892469</v>
      </c>
    </row>
    <row r="28" spans="1:12" s="15" customFormat="1">
      <c r="A28" s="17"/>
      <c r="B28" s="17" t="s">
        <v>44</v>
      </c>
      <c r="C28" s="18"/>
      <c r="D28" s="18"/>
      <c r="E28" s="18">
        <v>390176.24100000004</v>
      </c>
      <c r="F28" s="18">
        <v>293070.864</v>
      </c>
      <c r="G28" s="18">
        <f t="shared" si="2"/>
        <v>683247.10499999998</v>
      </c>
      <c r="H28" s="18"/>
      <c r="I28" s="18"/>
      <c r="J28" s="18">
        <v>603.09499616935489</v>
      </c>
      <c r="K28" s="18">
        <v>452.99931935483869</v>
      </c>
      <c r="L28" s="18">
        <f t="shared" si="1"/>
        <v>1056.0943155241935</v>
      </c>
    </row>
    <row r="29" spans="1:12" s="15" customFormat="1">
      <c r="A29" s="17"/>
      <c r="B29" s="17" t="s">
        <v>46</v>
      </c>
      <c r="C29" s="18"/>
      <c r="D29" s="18"/>
      <c r="E29" s="18">
        <v>64836.408000000003</v>
      </c>
      <c r="F29" s="18">
        <v>37180.632000000005</v>
      </c>
      <c r="G29" s="18">
        <f t="shared" si="2"/>
        <v>102017.04000000001</v>
      </c>
      <c r="H29" s="18"/>
      <c r="I29" s="18"/>
      <c r="J29" s="18">
        <v>100.21756612903226</v>
      </c>
      <c r="K29" s="18">
        <v>57.470062903225809</v>
      </c>
      <c r="L29" s="18">
        <f t="shared" si="1"/>
        <v>157.68762903225809</v>
      </c>
    </row>
    <row r="30" spans="1:12" s="15" customFormat="1">
      <c r="A30" s="17"/>
      <c r="B30" s="17" t="s">
        <v>48</v>
      </c>
      <c r="C30" s="18"/>
      <c r="D30" s="18"/>
      <c r="E30" s="18">
        <v>19682.481</v>
      </c>
      <c r="F30" s="18">
        <v>26245.152000000002</v>
      </c>
      <c r="G30" s="18">
        <f t="shared" si="2"/>
        <v>45927.633000000002</v>
      </c>
      <c r="H30" s="18"/>
      <c r="I30" s="18"/>
      <c r="J30" s="18">
        <v>30.423189717741934</v>
      </c>
      <c r="K30" s="18">
        <v>40.567103225806449</v>
      </c>
      <c r="L30" s="18">
        <f t="shared" si="1"/>
        <v>70.990292943548383</v>
      </c>
    </row>
    <row r="31" spans="1:12" s="15" customFormat="1">
      <c r="A31" s="17"/>
      <c r="B31" s="17" t="s">
        <v>50</v>
      </c>
      <c r="C31" s="18"/>
      <c r="D31" s="18"/>
      <c r="E31" s="18">
        <v>628681.59899999993</v>
      </c>
      <c r="F31" s="18">
        <v>660502.99200000009</v>
      </c>
      <c r="G31" s="18">
        <f t="shared" si="2"/>
        <v>1289184.591</v>
      </c>
      <c r="H31" s="18"/>
      <c r="I31" s="18"/>
      <c r="J31" s="18">
        <v>971.75247157258048</v>
      </c>
      <c r="K31" s="18">
        <v>1020.9387645161291</v>
      </c>
      <c r="L31" s="18">
        <f t="shared" si="1"/>
        <v>1992.6912360887095</v>
      </c>
    </row>
    <row r="32" spans="1:12" s="15" customFormat="1">
      <c r="A32" s="24">
        <v>8</v>
      </c>
      <c r="B32" s="25" t="s">
        <v>21</v>
      </c>
      <c r="C32" s="26">
        <v>1095400</v>
      </c>
      <c r="D32" s="26">
        <v>0</v>
      </c>
      <c r="E32" s="26">
        <v>1979158</v>
      </c>
      <c r="F32" s="26">
        <v>1996781</v>
      </c>
      <c r="G32" s="26">
        <f t="shared" si="2"/>
        <v>5071339</v>
      </c>
      <c r="H32" s="27">
        <v>1693.1586021505375</v>
      </c>
      <c r="I32" s="27" t="s">
        <v>211</v>
      </c>
      <c r="J32" s="27">
        <v>3059.1823924731179</v>
      </c>
      <c r="K32" s="27">
        <v>3086.4222446236554</v>
      </c>
      <c r="L32" s="27">
        <f t="shared" si="1"/>
        <v>7838.7632392473106</v>
      </c>
    </row>
    <row r="33" spans="1:12" s="15" customFormat="1" ht="14.25" customHeight="1">
      <c r="A33" s="17"/>
      <c r="B33" s="17" t="s">
        <v>53</v>
      </c>
      <c r="C33" s="18">
        <v>1095400</v>
      </c>
      <c r="D33" s="18">
        <v>0</v>
      </c>
      <c r="E33" s="18">
        <v>1979158</v>
      </c>
      <c r="F33" s="18">
        <v>1996781</v>
      </c>
      <c r="G33" s="18">
        <f t="shared" ref="G33:L33" si="3">G32</f>
        <v>5071339</v>
      </c>
      <c r="H33" s="18">
        <v>1693.1586021505375</v>
      </c>
      <c r="I33" s="18"/>
      <c r="J33" s="18">
        <v>3059.1823924731179</v>
      </c>
      <c r="K33" s="18">
        <v>3086.4222446236554</v>
      </c>
      <c r="L33" s="18">
        <f t="shared" si="3"/>
        <v>7838.7632392473106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2247700</v>
      </c>
      <c r="F34" s="26">
        <v>745777</v>
      </c>
      <c r="G34" s="26">
        <f>SUM(C34:F34)</f>
        <v>2993477</v>
      </c>
      <c r="H34" s="27" t="s">
        <v>211</v>
      </c>
      <c r="I34" s="27" t="s">
        <v>211</v>
      </c>
      <c r="J34" s="27">
        <v>3474.2674731182792</v>
      </c>
      <c r="K34" s="27">
        <v>1152.7467069892473</v>
      </c>
      <c r="L34" s="27">
        <f>H34+I34+J34+K34</f>
        <v>4627.014180107526</v>
      </c>
    </row>
    <row r="35" spans="1:12" s="15" customFormat="1">
      <c r="A35" s="17"/>
      <c r="B35" s="17" t="s">
        <v>56</v>
      </c>
      <c r="C35" s="18"/>
      <c r="D35" s="18"/>
      <c r="E35" s="18">
        <v>2247700</v>
      </c>
      <c r="F35" s="18">
        <v>745777</v>
      </c>
      <c r="G35" s="18">
        <f>G34</f>
        <v>2993477</v>
      </c>
      <c r="H35" s="18"/>
      <c r="I35" s="18"/>
      <c r="J35" s="18">
        <v>3474.2674731182792</v>
      </c>
      <c r="K35" s="18">
        <v>1152.7467069892473</v>
      </c>
      <c r="L35" s="18">
        <f>K35+J35</f>
        <v>4627.014180107526</v>
      </c>
    </row>
    <row r="36" spans="1:12" s="15" customFormat="1">
      <c r="A36" s="24">
        <v>10</v>
      </c>
      <c r="B36" s="25" t="s">
        <v>24</v>
      </c>
      <c r="C36" s="26">
        <v>2748013</v>
      </c>
      <c r="D36" s="26">
        <v>480773</v>
      </c>
      <c r="E36" s="26">
        <v>2134196</v>
      </c>
      <c r="F36" s="26">
        <v>1119162</v>
      </c>
      <c r="G36" s="26">
        <f t="shared" ref="G36" si="4">SUM(C36:F36)</f>
        <v>6482144</v>
      </c>
      <c r="H36" s="27">
        <v>4247.6007392473111</v>
      </c>
      <c r="I36" s="27">
        <v>743.13030913978491</v>
      </c>
      <c r="J36" s="27">
        <v>3298.824462365591</v>
      </c>
      <c r="K36" s="27">
        <v>1729.8874999999998</v>
      </c>
      <c r="L36" s="27">
        <f t="shared" ref="L36:L43" si="5">H36+I36+J36+K36</f>
        <v>10019.443010752686</v>
      </c>
    </row>
    <row r="37" spans="1:12" s="15" customFormat="1">
      <c r="A37" s="17"/>
      <c r="B37" s="17" t="s">
        <v>59</v>
      </c>
      <c r="C37" s="18">
        <v>2748013</v>
      </c>
      <c r="D37" s="18">
        <v>480773</v>
      </c>
      <c r="E37" s="18">
        <v>2134196</v>
      </c>
      <c r="F37" s="18">
        <v>1119162</v>
      </c>
      <c r="G37" s="18">
        <f>SUM(C37:F37)</f>
        <v>6482144</v>
      </c>
      <c r="H37" s="18"/>
      <c r="I37" s="18"/>
      <c r="J37" s="18">
        <v>3298.824462365591</v>
      </c>
      <c r="K37" s="18">
        <v>1729.8874999999998</v>
      </c>
      <c r="L37" s="18">
        <f t="shared" si="5"/>
        <v>5028.7119623655908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10723</v>
      </c>
      <c r="E38" s="26">
        <v>1291162</v>
      </c>
      <c r="F38" s="26">
        <v>1600757</v>
      </c>
      <c r="G38" s="26">
        <f>SUM(C38:F38)</f>
        <v>2902642</v>
      </c>
      <c r="H38" s="27" t="s">
        <v>211</v>
      </c>
      <c r="I38" s="27">
        <v>16.574529569892473</v>
      </c>
      <c r="J38" s="27">
        <v>1995.7477150537634</v>
      </c>
      <c r="K38" s="27">
        <v>2474.2883736559138</v>
      </c>
      <c r="L38" s="27">
        <f t="shared" si="5"/>
        <v>4486.6106182795702</v>
      </c>
    </row>
    <row r="39" spans="1:12" s="15" customFormat="1">
      <c r="A39" s="17"/>
      <c r="B39" s="17" t="s">
        <v>73</v>
      </c>
      <c r="C39" s="18">
        <v>0</v>
      </c>
      <c r="D39" s="18">
        <v>10723</v>
      </c>
      <c r="E39" s="18">
        <v>1291162</v>
      </c>
      <c r="F39" s="18">
        <v>1600757</v>
      </c>
      <c r="G39" s="18">
        <f>C39+D39+E39+F39</f>
        <v>2902642</v>
      </c>
      <c r="H39" s="18"/>
      <c r="I39" s="18">
        <v>16.574529569892473</v>
      </c>
      <c r="J39" s="18">
        <v>1995.7477150537634</v>
      </c>
      <c r="K39" s="18">
        <v>2474.2883736559138</v>
      </c>
      <c r="L39" s="18">
        <f t="shared" si="5"/>
        <v>4486.6106182795702</v>
      </c>
    </row>
    <row r="40" spans="1:12" s="15" customFormat="1">
      <c r="A40" s="24">
        <v>12</v>
      </c>
      <c r="B40" s="25" t="s">
        <v>27</v>
      </c>
      <c r="C40" s="26">
        <v>7604835</v>
      </c>
      <c r="D40" s="26">
        <v>1737183</v>
      </c>
      <c r="E40" s="26">
        <v>25823881</v>
      </c>
      <c r="F40" s="26">
        <v>5337083</v>
      </c>
      <c r="G40" s="26">
        <f t="shared" ref="G40:G42" si="6">SUM(C40:F40)</f>
        <v>40502982</v>
      </c>
      <c r="H40" s="32">
        <v>11754.785282258064</v>
      </c>
      <c r="I40" s="32">
        <v>2685.16189516129</v>
      </c>
      <c r="J40" s="27">
        <v>39915.945094086019</v>
      </c>
      <c r="K40" s="27">
        <v>8249.5234543010756</v>
      </c>
      <c r="L40" s="27">
        <f t="shared" si="5"/>
        <v>62605.415725806452</v>
      </c>
    </row>
    <row r="41" spans="1:12" s="15" customFormat="1">
      <c r="A41" s="23"/>
      <c r="B41" s="23" t="s">
        <v>76</v>
      </c>
      <c r="C41" s="18">
        <v>7604835</v>
      </c>
      <c r="D41" s="18">
        <v>1737183</v>
      </c>
      <c r="E41" s="18">
        <v>25823881</v>
      </c>
      <c r="F41" s="18">
        <v>5337083</v>
      </c>
      <c r="G41" s="18">
        <f>G40-G42</f>
        <v>40502982</v>
      </c>
      <c r="H41" s="18">
        <v>11754.785282258064</v>
      </c>
      <c r="I41" s="18">
        <v>2685.16189516129</v>
      </c>
      <c r="J41" s="18">
        <v>39915.945094086019</v>
      </c>
      <c r="K41" s="18">
        <v>8249.5234543010756</v>
      </c>
      <c r="L41" s="18">
        <f t="shared" si="5"/>
        <v>62605.415725806452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f t="shared" si="6"/>
        <v>0</v>
      </c>
      <c r="H42" s="35"/>
      <c r="I42" s="35"/>
      <c r="J42" s="35"/>
      <c r="K42" s="35"/>
      <c r="L42" s="35">
        <f t="shared" si="5"/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89120</v>
      </c>
      <c r="F43" s="36">
        <v>13767</v>
      </c>
      <c r="G43" s="36">
        <f>SUM(C43:F43)</f>
        <v>102887</v>
      </c>
      <c r="H43" s="37" t="s">
        <v>211</v>
      </c>
      <c r="I43" s="37" t="s">
        <v>211</v>
      </c>
      <c r="J43" s="37">
        <v>137.75268817204301</v>
      </c>
      <c r="K43" s="37">
        <v>21.279637096774191</v>
      </c>
      <c r="L43" s="37">
        <f t="shared" si="5"/>
        <v>159.0323252688172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13767</v>
      </c>
      <c r="G44" s="18">
        <f>G43</f>
        <v>102887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1104770</v>
      </c>
      <c r="F45" s="26">
        <v>767461</v>
      </c>
      <c r="G45" s="26">
        <f>SUM(C45:F45)</f>
        <v>1872231</v>
      </c>
      <c r="H45" s="32" t="s">
        <v>211</v>
      </c>
      <c r="I45" s="32" t="s">
        <v>211</v>
      </c>
      <c r="J45" s="27">
        <v>1707.6418010752689</v>
      </c>
      <c r="K45" s="27">
        <v>1186.2636424731184</v>
      </c>
      <c r="L45" s="27">
        <f t="shared" ref="L45:L67" si="7">H45+I45+J45+K45</f>
        <v>2893.9054435483872</v>
      </c>
    </row>
    <row r="46" spans="1:12" s="15" customFormat="1">
      <c r="A46" s="23"/>
      <c r="B46" s="23" t="s">
        <v>84</v>
      </c>
      <c r="C46" s="18"/>
      <c r="D46" s="18"/>
      <c r="E46" s="18">
        <v>1104770</v>
      </c>
      <c r="F46" s="18">
        <v>767461</v>
      </c>
      <c r="G46" s="18">
        <f t="shared" ref="G46" si="8">G45</f>
        <v>1872231</v>
      </c>
      <c r="H46" s="18"/>
      <c r="I46" s="18"/>
      <c r="J46" s="18">
        <v>1707.6418010752689</v>
      </c>
      <c r="K46" s="18">
        <v>1186.2636424731184</v>
      </c>
      <c r="L46" s="18">
        <f t="shared" si="7"/>
        <v>2893.9054435483872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2064891</v>
      </c>
      <c r="F47" s="26">
        <v>459258</v>
      </c>
      <c r="G47" s="26">
        <f t="shared" ref="G47:G54" si="9">SUM(C47:F47)</f>
        <v>2524149</v>
      </c>
      <c r="H47" s="27" t="s">
        <v>211</v>
      </c>
      <c r="I47" s="27" t="s">
        <v>211</v>
      </c>
      <c r="J47" s="27">
        <v>3191.6997983870965</v>
      </c>
      <c r="K47" s="27">
        <v>709.87459677419349</v>
      </c>
      <c r="L47" s="27">
        <f t="shared" si="7"/>
        <v>3901.5743951612899</v>
      </c>
    </row>
    <row r="48" spans="1:12" s="15" customFormat="1">
      <c r="A48" s="23"/>
      <c r="B48" s="23" t="s">
        <v>87</v>
      </c>
      <c r="C48" s="18"/>
      <c r="D48" s="18"/>
      <c r="E48" s="18">
        <v>825957</v>
      </c>
      <c r="F48" s="18">
        <v>13778</v>
      </c>
      <c r="G48" s="18">
        <f t="shared" si="9"/>
        <v>839735</v>
      </c>
      <c r="H48" s="18"/>
      <c r="I48" s="18"/>
      <c r="J48" s="18">
        <v>1276.6808467741935</v>
      </c>
      <c r="K48" s="18">
        <v>21.296639784946237</v>
      </c>
      <c r="L48" s="18">
        <f t="shared" si="7"/>
        <v>1297.9774865591396</v>
      </c>
    </row>
    <row r="49" spans="1:12" s="15" customFormat="1">
      <c r="A49" s="23"/>
      <c r="B49" s="23" t="s">
        <v>89</v>
      </c>
      <c r="C49" s="18"/>
      <c r="D49" s="18"/>
      <c r="E49" s="18">
        <v>206489</v>
      </c>
      <c r="F49" s="18">
        <v>321480</v>
      </c>
      <c r="G49" s="18">
        <f t="shared" si="9"/>
        <v>527969</v>
      </c>
      <c r="H49" s="18"/>
      <c r="I49" s="18"/>
      <c r="J49" s="18">
        <v>319</v>
      </c>
      <c r="K49" s="18">
        <v>496.57795698924724</v>
      </c>
      <c r="L49" s="18">
        <f t="shared" si="7"/>
        <v>815.57795698924724</v>
      </c>
    </row>
    <row r="50" spans="1:12" s="15" customFormat="1">
      <c r="A50" s="23"/>
      <c r="B50" s="23" t="s">
        <v>91</v>
      </c>
      <c r="C50" s="18"/>
      <c r="D50" s="18"/>
      <c r="E50" s="18">
        <v>165191</v>
      </c>
      <c r="F50" s="18">
        <v>124000</v>
      </c>
      <c r="G50" s="18">
        <f t="shared" si="9"/>
        <v>289191</v>
      </c>
      <c r="H50" s="18"/>
      <c r="I50" s="18"/>
      <c r="J50" s="18">
        <v>255</v>
      </c>
      <c r="K50" s="18">
        <v>192</v>
      </c>
      <c r="L50" s="18">
        <f t="shared" si="7"/>
        <v>447</v>
      </c>
    </row>
    <row r="51" spans="1:12" s="15" customFormat="1">
      <c r="A51" s="23"/>
      <c r="B51" s="23" t="s">
        <v>93</v>
      </c>
      <c r="C51" s="18"/>
      <c r="D51" s="18"/>
      <c r="E51" s="18">
        <v>619467</v>
      </c>
      <c r="F51" s="18">
        <v>0</v>
      </c>
      <c r="G51" s="18">
        <f t="shared" si="9"/>
        <v>619467</v>
      </c>
      <c r="H51" s="18"/>
      <c r="I51" s="18"/>
      <c r="J51" s="18">
        <v>958</v>
      </c>
      <c r="K51" s="18">
        <v>0</v>
      </c>
      <c r="L51" s="18">
        <f t="shared" si="7"/>
        <v>958</v>
      </c>
    </row>
    <row r="52" spans="1:12" s="15" customFormat="1">
      <c r="A52" s="23"/>
      <c r="B52" s="23" t="s">
        <v>95</v>
      </c>
      <c r="C52" s="18"/>
      <c r="D52" s="18"/>
      <c r="E52" s="18">
        <v>103245</v>
      </c>
      <c r="F52" s="18">
        <v>0</v>
      </c>
      <c r="G52" s="18">
        <f t="shared" si="9"/>
        <v>103245</v>
      </c>
      <c r="H52" s="18"/>
      <c r="I52" s="18"/>
      <c r="J52" s="18">
        <v>160</v>
      </c>
      <c r="K52" s="18">
        <v>0</v>
      </c>
      <c r="L52" s="18">
        <f t="shared" si="7"/>
        <v>160</v>
      </c>
    </row>
    <row r="53" spans="1:12" s="15" customFormat="1">
      <c r="A53" s="23"/>
      <c r="B53" s="23" t="s">
        <v>97</v>
      </c>
      <c r="C53" s="18"/>
      <c r="D53" s="18"/>
      <c r="E53" s="18">
        <v>144542</v>
      </c>
      <c r="F53" s="18">
        <v>0</v>
      </c>
      <c r="G53" s="18">
        <f t="shared" si="9"/>
        <v>144542</v>
      </c>
      <c r="H53" s="18"/>
      <c r="I53" s="18"/>
      <c r="J53" s="18">
        <v>223</v>
      </c>
      <c r="K53" s="18">
        <v>0</v>
      </c>
      <c r="L53" s="18">
        <f t="shared" si="7"/>
        <v>223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233939</v>
      </c>
      <c r="F54" s="21">
        <v>446670</v>
      </c>
      <c r="G54" s="21">
        <f t="shared" si="9"/>
        <v>680609</v>
      </c>
      <c r="H54" s="22" t="s">
        <v>211</v>
      </c>
      <c r="I54" s="22" t="s">
        <v>211</v>
      </c>
      <c r="J54" s="22">
        <v>361.59926075268817</v>
      </c>
      <c r="K54" s="22">
        <v>690.41733870967732</v>
      </c>
      <c r="L54" s="38">
        <f t="shared" si="7"/>
        <v>1052.0165994623655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233939</v>
      </c>
      <c r="F55" s="18">
        <v>446670</v>
      </c>
      <c r="G55" s="18">
        <f>G54</f>
        <v>680609</v>
      </c>
      <c r="H55" s="18"/>
      <c r="I55" s="18"/>
      <c r="J55" s="18">
        <v>361.59926075268817</v>
      </c>
      <c r="K55" s="18">
        <v>690.41733870967732</v>
      </c>
      <c r="L55" s="18">
        <f t="shared" si="7"/>
        <v>1052.0165994623655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560275</v>
      </c>
      <c r="F56" s="26">
        <v>335536</v>
      </c>
      <c r="G56" s="26">
        <f>SUM(C56:F56)</f>
        <v>895811</v>
      </c>
      <c r="H56" s="27" t="s">
        <v>211</v>
      </c>
      <c r="I56" s="27" t="s">
        <v>211</v>
      </c>
      <c r="J56" s="27">
        <v>866.01646505376334</v>
      </c>
      <c r="K56" s="27">
        <v>518.63763440860214</v>
      </c>
      <c r="L56" s="27">
        <f t="shared" si="7"/>
        <v>1384.6540994623656</v>
      </c>
    </row>
    <row r="57" spans="1:12" s="15" customFormat="1">
      <c r="A57" s="23"/>
      <c r="B57" s="17" t="s">
        <v>103</v>
      </c>
      <c r="C57" s="18"/>
      <c r="D57" s="18"/>
      <c r="E57" s="18">
        <v>560275</v>
      </c>
      <c r="F57" s="18">
        <v>335536</v>
      </c>
      <c r="G57" s="18">
        <f>G56</f>
        <v>895811</v>
      </c>
      <c r="H57" s="18"/>
      <c r="I57" s="18"/>
      <c r="J57" s="18">
        <v>866.01646505376334</v>
      </c>
      <c r="K57" s="18">
        <v>518.63763440860214</v>
      </c>
      <c r="L57" s="18">
        <f t="shared" si="7"/>
        <v>1384.6540994623656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648108</v>
      </c>
      <c r="F58" s="26">
        <v>602826</v>
      </c>
      <c r="G58" s="26">
        <f>SUM(C58:F58)</f>
        <v>1250934</v>
      </c>
      <c r="H58" s="27" t="s">
        <v>211</v>
      </c>
      <c r="I58" s="27" t="s">
        <v>211</v>
      </c>
      <c r="J58" s="27">
        <v>1001.7798387096774</v>
      </c>
      <c r="K58" s="27">
        <v>931.78749999999991</v>
      </c>
      <c r="L58" s="27">
        <f t="shared" si="7"/>
        <v>1933.5673387096772</v>
      </c>
    </row>
    <row r="59" spans="1:12" s="15" customFormat="1">
      <c r="A59" s="23"/>
      <c r="B59" s="23" t="s">
        <v>106</v>
      </c>
      <c r="C59" s="18"/>
      <c r="D59" s="18"/>
      <c r="E59" s="18">
        <v>648108</v>
      </c>
      <c r="F59" s="18">
        <v>602826</v>
      </c>
      <c r="G59" s="18">
        <f>G58</f>
        <v>1250934</v>
      </c>
      <c r="H59" s="18"/>
      <c r="I59" s="18"/>
      <c r="J59" s="18">
        <v>1001.7798387096774</v>
      </c>
      <c r="K59" s="18">
        <v>931.78749999999991</v>
      </c>
      <c r="L59" s="18">
        <f t="shared" si="7"/>
        <v>1933.5673387096772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2742340.6598</v>
      </c>
      <c r="F60" s="26">
        <v>2976339.7386800004</v>
      </c>
      <c r="G60" s="26">
        <f>SUM(C60:F60)</f>
        <v>5718680.39848</v>
      </c>
      <c r="H60" s="27" t="s">
        <v>211</v>
      </c>
      <c r="I60" s="27" t="s">
        <v>211</v>
      </c>
      <c r="J60" s="27">
        <v>4238.8330090994623</v>
      </c>
      <c r="K60" s="27">
        <v>4600.5251337123655</v>
      </c>
      <c r="L60" s="27">
        <f t="shared" si="7"/>
        <v>8839.3581428118268</v>
      </c>
    </row>
    <row r="61" spans="1:12" s="15" customFormat="1">
      <c r="A61" s="39"/>
      <c r="B61" s="39" t="s">
        <v>109</v>
      </c>
      <c r="C61" s="18"/>
      <c r="D61" s="18"/>
      <c r="E61" s="18">
        <v>528723.65980000002</v>
      </c>
      <c r="F61" s="18">
        <v>573838.73868000042</v>
      </c>
      <c r="G61" s="31">
        <f>SUM(C61:F61)</f>
        <v>1102562.3984800004</v>
      </c>
      <c r="H61" s="31"/>
      <c r="I61" s="31"/>
      <c r="J61" s="31">
        <v>817.24759243279573</v>
      </c>
      <c r="K61" s="31">
        <v>886.9819213467747</v>
      </c>
      <c r="L61" s="31">
        <f t="shared" si="7"/>
        <v>1704.2295137795704</v>
      </c>
    </row>
    <row r="62" spans="1:12" s="15" customFormat="1">
      <c r="A62" s="39"/>
      <c r="B62" s="39" t="s">
        <v>111</v>
      </c>
      <c r="C62" s="18"/>
      <c r="D62" s="18"/>
      <c r="E62" s="18">
        <v>1154525</v>
      </c>
      <c r="F62" s="18">
        <v>1253039</v>
      </c>
      <c r="G62" s="31">
        <f>SUM(C62:F62)</f>
        <v>2407564</v>
      </c>
      <c r="H62" s="31"/>
      <c r="I62" s="31"/>
      <c r="J62" s="31">
        <v>1784.5480510752689</v>
      </c>
      <c r="K62" s="31">
        <v>1936.8210349462363</v>
      </c>
      <c r="L62" s="31">
        <f t="shared" si="7"/>
        <v>3721.3690860215052</v>
      </c>
    </row>
    <row r="63" spans="1:12" s="15" customFormat="1">
      <c r="A63" s="39"/>
      <c r="B63" s="39" t="s">
        <v>112</v>
      </c>
      <c r="C63" s="18"/>
      <c r="D63" s="18"/>
      <c r="E63" s="18">
        <v>1059092</v>
      </c>
      <c r="F63" s="18">
        <v>1149462</v>
      </c>
      <c r="G63" s="31">
        <f>SUM(C63:F63)</f>
        <v>2208554</v>
      </c>
      <c r="H63" s="31"/>
      <c r="I63" s="31"/>
      <c r="J63" s="31">
        <v>1637.0373655913977</v>
      </c>
      <c r="K63" s="31">
        <v>1776.7221774193547</v>
      </c>
      <c r="L63" s="31">
        <f t="shared" si="7"/>
        <v>3413.7595430107522</v>
      </c>
    </row>
    <row r="64" spans="1:12" s="15" customFormat="1">
      <c r="A64" s="24">
        <v>20</v>
      </c>
      <c r="B64" s="25" t="s">
        <v>41</v>
      </c>
      <c r="C64" s="26">
        <v>251543</v>
      </c>
      <c r="D64" s="26">
        <v>9027</v>
      </c>
      <c r="E64" s="26">
        <v>783574</v>
      </c>
      <c r="F64" s="26">
        <v>798966</v>
      </c>
      <c r="G64" s="26">
        <f>SUM(C64:F64)</f>
        <v>1843110</v>
      </c>
      <c r="H64" s="27">
        <v>388.80974462365589</v>
      </c>
      <c r="I64" s="27">
        <v>13.953024193548385</v>
      </c>
      <c r="J64" s="27">
        <v>1211.1694892473117</v>
      </c>
      <c r="K64" s="27">
        <v>1234.9608870967743</v>
      </c>
      <c r="L64" s="27">
        <f t="shared" si="7"/>
        <v>2848.8931451612902</v>
      </c>
    </row>
    <row r="65" spans="1:13" s="15" customFormat="1">
      <c r="A65" s="39"/>
      <c r="B65" s="39" t="s">
        <v>113</v>
      </c>
      <c r="C65" s="18">
        <v>251543</v>
      </c>
      <c r="D65" s="18">
        <v>9027</v>
      </c>
      <c r="E65" s="18">
        <v>783574</v>
      </c>
      <c r="F65" s="18">
        <v>798966</v>
      </c>
      <c r="G65" s="18">
        <f t="shared" ref="G65" si="10">G64</f>
        <v>1843110</v>
      </c>
      <c r="H65" s="18">
        <v>388.80974462365589</v>
      </c>
      <c r="I65" s="18">
        <v>13.953024193548385</v>
      </c>
      <c r="J65" s="18">
        <v>1211.1694892473117</v>
      </c>
      <c r="K65" s="18">
        <v>1234.9608870967743</v>
      </c>
      <c r="L65" s="18">
        <f t="shared" si="7"/>
        <v>2848.8931451612902</v>
      </c>
    </row>
    <row r="66" spans="1:13" s="15" customFormat="1" ht="15" customHeight="1">
      <c r="A66" s="24">
        <v>21</v>
      </c>
      <c r="B66" s="25" t="s">
        <v>43</v>
      </c>
      <c r="C66" s="26">
        <v>12617</v>
      </c>
      <c r="D66" s="26">
        <v>0</v>
      </c>
      <c r="E66" s="26">
        <v>8690316</v>
      </c>
      <c r="F66" s="26">
        <v>3497092</v>
      </c>
      <c r="G66" s="26">
        <f>SUM(C66:F66)</f>
        <v>12200025</v>
      </c>
      <c r="H66" s="27">
        <v>19.502083333333331</v>
      </c>
      <c r="I66" s="27" t="s">
        <v>211</v>
      </c>
      <c r="J66" s="27">
        <v>13432.612096774194</v>
      </c>
      <c r="K66" s="27">
        <v>5405.451344086021</v>
      </c>
      <c r="L66" s="27">
        <f t="shared" si="7"/>
        <v>18857.565524193546</v>
      </c>
    </row>
    <row r="67" spans="1:13" s="15" customFormat="1">
      <c r="A67" s="39"/>
      <c r="B67" s="39" t="s">
        <v>114</v>
      </c>
      <c r="C67" s="18"/>
      <c r="D67" s="18"/>
      <c r="E67" s="18">
        <v>8690316</v>
      </c>
      <c r="F67" s="18">
        <v>3483103.6320000002</v>
      </c>
      <c r="G67" s="31">
        <f>F67+E67</f>
        <v>12173419.631999999</v>
      </c>
      <c r="H67" s="31"/>
      <c r="I67" s="31"/>
      <c r="J67" s="31">
        <v>13432.612096774194</v>
      </c>
      <c r="K67" s="31">
        <v>5405.451344086021</v>
      </c>
      <c r="L67" s="31">
        <f t="shared" si="7"/>
        <v>18838.063440860213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13988.368</v>
      </c>
      <c r="G68" s="31">
        <f>F68+E68</f>
        <v>13988.368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425447</v>
      </c>
      <c r="E69" s="26">
        <v>438401</v>
      </c>
      <c r="F69" s="26">
        <v>396266</v>
      </c>
      <c r="G69" s="26">
        <f>SUM(C69:F69)</f>
        <v>1260114</v>
      </c>
      <c r="H69" s="27" t="s">
        <v>211</v>
      </c>
      <c r="I69" s="27">
        <v>657.61297043010757</v>
      </c>
      <c r="J69" s="27">
        <v>677.63595430107523</v>
      </c>
      <c r="K69" s="27">
        <v>612.50793010752682</v>
      </c>
      <c r="L69" s="27">
        <f>H69+I69+J69+K69</f>
        <v>1947.7568548387096</v>
      </c>
    </row>
    <row r="70" spans="1:13" s="40" customFormat="1">
      <c r="A70" s="39"/>
      <c r="B70" s="39" t="s">
        <v>116</v>
      </c>
      <c r="C70" s="18"/>
      <c r="D70" s="18"/>
      <c r="E70" s="18">
        <v>438401</v>
      </c>
      <c r="F70" s="18">
        <v>174357.04</v>
      </c>
      <c r="G70" s="31">
        <f>E70+F70</f>
        <v>612758.04</v>
      </c>
      <c r="H70" s="31"/>
      <c r="I70" s="31"/>
      <c r="J70" s="31">
        <v>677.63595430107523</v>
      </c>
      <c r="K70" s="31">
        <v>269.50348924731185</v>
      </c>
      <c r="L70" s="31">
        <f>H70+I70+J70+K70</f>
        <v>947.13944354838713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221908.96000000002</v>
      </c>
      <c r="G71" s="31">
        <f>E71+F71</f>
        <v>221908.96000000002</v>
      </c>
      <c r="H71" s="31"/>
      <c r="I71" s="31"/>
      <c r="J71" s="31"/>
      <c r="K71" s="31">
        <v>343.00444086021508</v>
      </c>
      <c r="L71" s="31">
        <f>H71+I71+J71+K71</f>
        <v>343.00444086021508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157370</v>
      </c>
      <c r="D72" s="21">
        <v>0</v>
      </c>
      <c r="E72" s="21">
        <v>2792802</v>
      </c>
      <c r="F72" s="21">
        <v>1056604</v>
      </c>
      <c r="G72" s="21">
        <f>SUM(C72:F72)</f>
        <v>4006776</v>
      </c>
      <c r="H72" s="22">
        <v>243.24663978494624</v>
      </c>
      <c r="I72" s="22" t="s">
        <v>211</v>
      </c>
      <c r="J72" s="22">
        <v>4316.8310483870964</v>
      </c>
      <c r="K72" s="22">
        <v>1633.1916666666666</v>
      </c>
      <c r="L72" s="22">
        <f>H72+I72+J72+K72</f>
        <v>6193.2693548387097</v>
      </c>
      <c r="M72" s="15"/>
    </row>
    <row r="73" spans="1:13" s="40" customFormat="1">
      <c r="A73" s="39"/>
      <c r="B73" s="39" t="s">
        <v>117</v>
      </c>
      <c r="C73" s="18">
        <v>157370</v>
      </c>
      <c r="D73" s="18">
        <v>0</v>
      </c>
      <c r="E73" s="18">
        <v>2792802</v>
      </c>
      <c r="F73" s="18">
        <v>1056604</v>
      </c>
      <c r="G73" s="31">
        <f>F73+E73+C73</f>
        <v>4006776</v>
      </c>
      <c r="H73" s="31">
        <v>243.24663978494624</v>
      </c>
      <c r="I73" s="31"/>
      <c r="J73" s="31">
        <v>4316.8310483870964</v>
      </c>
      <c r="K73" s="31">
        <v>1633.1916666666666</v>
      </c>
      <c r="L73" s="31">
        <f>L72</f>
        <v>6193.2693548387097</v>
      </c>
    </row>
    <row r="74" spans="1:13" s="40" customFormat="1">
      <c r="A74" s="24">
        <v>24</v>
      </c>
      <c r="B74" s="25" t="s">
        <v>49</v>
      </c>
      <c r="C74" s="26">
        <v>1037455</v>
      </c>
      <c r="D74" s="26">
        <v>1370</v>
      </c>
      <c r="E74" s="26">
        <v>621681</v>
      </c>
      <c r="F74" s="26">
        <v>554299</v>
      </c>
      <c r="G74" s="26">
        <f>SUM(C74:F74)</f>
        <v>2214805</v>
      </c>
      <c r="H74" s="27">
        <v>1603.593077956989</v>
      </c>
      <c r="I74" s="27">
        <v>2.11760752688172</v>
      </c>
      <c r="J74" s="27">
        <v>960.93165322580637</v>
      </c>
      <c r="K74" s="27">
        <v>856.77936827956978</v>
      </c>
      <c r="L74" s="27">
        <f>H74+I74+J74+K74</f>
        <v>3423.4217069892466</v>
      </c>
    </row>
    <row r="75" spans="1:13" s="40" customFormat="1">
      <c r="A75" s="39"/>
      <c r="B75" s="39" t="s">
        <v>118</v>
      </c>
      <c r="C75" s="18">
        <v>1037455</v>
      </c>
      <c r="D75" s="18">
        <v>1370</v>
      </c>
      <c r="E75" s="18">
        <v>111902.58</v>
      </c>
      <c r="F75" s="18">
        <v>47669.713999999993</v>
      </c>
      <c r="G75" s="31">
        <f>C75+D75+E75+F75</f>
        <v>1198397.294</v>
      </c>
      <c r="H75" s="31">
        <v>1603.593077956989</v>
      </c>
      <c r="I75" s="31">
        <v>2.11760752688172</v>
      </c>
      <c r="J75" s="31">
        <v>172.96769758064514</v>
      </c>
      <c r="K75" s="31">
        <v>73.683025672043001</v>
      </c>
      <c r="L75" s="31">
        <f>SUM(H75:K75)</f>
        <v>1852.3614087365588</v>
      </c>
    </row>
    <row r="76" spans="1:13" s="40" customFormat="1">
      <c r="A76" s="39"/>
      <c r="B76" s="39" t="s">
        <v>119</v>
      </c>
      <c r="C76" s="18"/>
      <c r="D76" s="18"/>
      <c r="E76" s="18">
        <v>509778.42</v>
      </c>
      <c r="F76" s="18">
        <v>506629.28600000002</v>
      </c>
      <c r="G76" s="31">
        <f>C76+D76+E76+F76</f>
        <v>1016407.706</v>
      </c>
      <c r="H76" s="31"/>
      <c r="I76" s="31"/>
      <c r="J76" s="31">
        <v>787.96395564516126</v>
      </c>
      <c r="K76" s="31">
        <v>783.09634260752682</v>
      </c>
      <c r="L76" s="31">
        <f>SUM(H76:K76)</f>
        <v>1571.060298252688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754741</v>
      </c>
      <c r="F77" s="26">
        <v>634843</v>
      </c>
      <c r="G77" s="26">
        <f>SUM(C77:F77)</f>
        <v>1389584</v>
      </c>
      <c r="H77" s="27" t="s">
        <v>211</v>
      </c>
      <c r="I77" s="27" t="s">
        <v>211</v>
      </c>
      <c r="J77" s="27">
        <v>1166.6023521505374</v>
      </c>
      <c r="K77" s="27">
        <v>981.27614247311817</v>
      </c>
      <c r="L77" s="27">
        <f t="shared" ref="L77:L92" si="11">H77+I77+J77+K77</f>
        <v>2147.8784946236556</v>
      </c>
    </row>
    <row r="78" spans="1:13" s="40" customFormat="1">
      <c r="A78" s="39"/>
      <c r="B78" s="39" t="s">
        <v>120</v>
      </c>
      <c r="C78" s="18"/>
      <c r="D78" s="18"/>
      <c r="E78" s="18">
        <v>754741</v>
      </c>
      <c r="F78" s="18">
        <v>634843</v>
      </c>
      <c r="G78" s="18">
        <f>SUM(C78:F78)</f>
        <v>1389584</v>
      </c>
      <c r="H78" s="31"/>
      <c r="I78" s="31"/>
      <c r="J78" s="31">
        <v>1166.6023521505374</v>
      </c>
      <c r="K78" s="31">
        <v>981.27614247311817</v>
      </c>
      <c r="L78" s="31">
        <f t="shared" si="11"/>
        <v>2147.8784946236556</v>
      </c>
    </row>
    <row r="79" spans="1:13" s="40" customFormat="1">
      <c r="A79" s="24">
        <v>26</v>
      </c>
      <c r="B79" s="25" t="s">
        <v>52</v>
      </c>
      <c r="C79" s="26">
        <v>384457</v>
      </c>
      <c r="D79" s="26">
        <v>0</v>
      </c>
      <c r="E79" s="26">
        <v>2006296</v>
      </c>
      <c r="F79" s="26">
        <v>958938</v>
      </c>
      <c r="G79" s="26">
        <f t="shared" ref="G79:G86" si="12">SUM(C79:F79)</f>
        <v>3349691</v>
      </c>
      <c r="H79" s="27">
        <v>594.25477150537631</v>
      </c>
      <c r="I79" s="27" t="s">
        <v>211</v>
      </c>
      <c r="J79" s="27">
        <v>3101.1295698924728</v>
      </c>
      <c r="K79" s="27">
        <v>1482.2294354838709</v>
      </c>
      <c r="L79" s="27">
        <f t="shared" si="11"/>
        <v>5177.6137768817207</v>
      </c>
    </row>
    <row r="80" spans="1:13" s="40" customFormat="1">
      <c r="A80" s="39"/>
      <c r="B80" s="39" t="s">
        <v>121</v>
      </c>
      <c r="C80" s="18">
        <v>384457</v>
      </c>
      <c r="D80" s="18"/>
      <c r="E80" s="18">
        <v>367152</v>
      </c>
      <c r="F80" s="18">
        <v>490976</v>
      </c>
      <c r="G80" s="31">
        <f t="shared" si="12"/>
        <v>1242585</v>
      </c>
      <c r="H80" s="31">
        <v>594.25477150537631</v>
      </c>
      <c r="I80" s="31"/>
      <c r="J80" s="31">
        <v>567.50645161290322</v>
      </c>
      <c r="K80" s="31">
        <v>758.90107526881707</v>
      </c>
      <c r="L80" s="31">
        <f t="shared" si="11"/>
        <v>1920.6622983870966</v>
      </c>
    </row>
    <row r="81" spans="1:12" s="40" customFormat="1">
      <c r="A81" s="39"/>
      <c r="B81" s="39" t="s">
        <v>122</v>
      </c>
      <c r="C81" s="18"/>
      <c r="D81" s="18"/>
      <c r="E81" s="18">
        <v>1169671</v>
      </c>
      <c r="F81" s="18">
        <v>467962</v>
      </c>
      <c r="G81" s="31">
        <f t="shared" si="12"/>
        <v>1637633</v>
      </c>
      <c r="H81" s="31"/>
      <c r="I81" s="31"/>
      <c r="J81" s="31">
        <v>1807.9592069892471</v>
      </c>
      <c r="K81" s="31">
        <v>723.32836021505375</v>
      </c>
      <c r="L81" s="31">
        <f t="shared" si="11"/>
        <v>2531.287567204301</v>
      </c>
    </row>
    <row r="82" spans="1:12" s="40" customFormat="1">
      <c r="A82" s="39"/>
      <c r="B82" s="39" t="s">
        <v>123</v>
      </c>
      <c r="C82" s="18"/>
      <c r="D82" s="18"/>
      <c r="E82" s="18">
        <v>24076</v>
      </c>
      <c r="F82" s="18"/>
      <c r="G82" s="31">
        <f t="shared" si="12"/>
        <v>24076</v>
      </c>
      <c r="H82" s="31"/>
      <c r="I82" s="31"/>
      <c r="J82" s="31">
        <v>37.214247311827954</v>
      </c>
      <c r="K82" s="31"/>
      <c r="L82" s="31">
        <f t="shared" si="11"/>
        <v>37.214247311827954</v>
      </c>
    </row>
    <row r="83" spans="1:12" s="40" customFormat="1">
      <c r="A83" s="39"/>
      <c r="B83" s="39" t="s">
        <v>124</v>
      </c>
      <c r="C83" s="18"/>
      <c r="D83" s="18"/>
      <c r="E83" s="18">
        <v>433360</v>
      </c>
      <c r="F83" s="18"/>
      <c r="G83" s="31">
        <f t="shared" si="12"/>
        <v>433360</v>
      </c>
      <c r="H83" s="31"/>
      <c r="I83" s="31"/>
      <c r="J83" s="31">
        <v>669.8440860215054</v>
      </c>
      <c r="K83" s="31"/>
      <c r="L83" s="31">
        <f t="shared" si="11"/>
        <v>669.8440860215054</v>
      </c>
    </row>
    <row r="84" spans="1:12" s="40" customFormat="1">
      <c r="A84" s="39"/>
      <c r="B84" s="39" t="s">
        <v>125</v>
      </c>
      <c r="C84" s="18"/>
      <c r="D84" s="18"/>
      <c r="E84" s="18">
        <v>10031</v>
      </c>
      <c r="F84" s="18"/>
      <c r="G84" s="31">
        <f t="shared" si="12"/>
        <v>10031</v>
      </c>
      <c r="H84" s="31"/>
      <c r="I84" s="31"/>
      <c r="J84" s="31">
        <v>15.504905913978494</v>
      </c>
      <c r="K84" s="31"/>
      <c r="L84" s="31">
        <f t="shared" si="11"/>
        <v>15.504905913978494</v>
      </c>
    </row>
    <row r="85" spans="1:12" s="40" customFormat="1">
      <c r="A85" s="39"/>
      <c r="B85" s="39" t="s">
        <v>126</v>
      </c>
      <c r="C85" s="18"/>
      <c r="D85" s="18"/>
      <c r="E85" s="18">
        <v>2006</v>
      </c>
      <c r="F85" s="18"/>
      <c r="G85" s="31"/>
      <c r="H85" s="31"/>
      <c r="I85" s="31"/>
      <c r="J85" s="31">
        <v>3.1006720430107526</v>
      </c>
      <c r="K85" s="31"/>
      <c r="L85" s="31">
        <f t="shared" si="11"/>
        <v>3.1006720430107526</v>
      </c>
    </row>
    <row r="86" spans="1:12" s="40" customFormat="1">
      <c r="A86" s="24">
        <v>27</v>
      </c>
      <c r="B86" s="25" t="s">
        <v>54</v>
      </c>
      <c r="C86" s="26">
        <v>680246</v>
      </c>
      <c r="D86" s="26">
        <v>0</v>
      </c>
      <c r="E86" s="26">
        <v>2440780</v>
      </c>
      <c r="F86" s="26">
        <v>1002473</v>
      </c>
      <c r="G86" s="26">
        <f t="shared" si="12"/>
        <v>4123499</v>
      </c>
      <c r="H86" s="27">
        <v>1051.455510752688</v>
      </c>
      <c r="I86" s="27" t="s">
        <v>211</v>
      </c>
      <c r="J86" s="27">
        <v>3772.7110215053758</v>
      </c>
      <c r="K86" s="27">
        <v>1549.521438172043</v>
      </c>
      <c r="L86" s="27">
        <f t="shared" si="11"/>
        <v>6373.6879704301064</v>
      </c>
    </row>
    <row r="87" spans="1:12" s="40" customFormat="1">
      <c r="A87" s="39"/>
      <c r="B87" s="39" t="s">
        <v>127</v>
      </c>
      <c r="C87" s="18"/>
      <c r="D87" s="18"/>
      <c r="E87" s="18">
        <v>1225759</v>
      </c>
      <c r="F87" s="18">
        <v>651807</v>
      </c>
      <c r="G87" s="31">
        <f t="shared" ref="G87:G93" si="13">SUM(C87:F87)</f>
        <v>1877566</v>
      </c>
      <c r="H87" s="31"/>
      <c r="I87" s="31"/>
      <c r="J87" s="31">
        <v>1894.6543682795698</v>
      </c>
      <c r="K87" s="31">
        <v>1007.497379032258</v>
      </c>
      <c r="L87" s="31">
        <f t="shared" si="11"/>
        <v>2902.1517473118279</v>
      </c>
    </row>
    <row r="88" spans="1:12" s="40" customFormat="1">
      <c r="A88" s="39"/>
      <c r="B88" s="39" t="s">
        <v>128</v>
      </c>
      <c r="C88" s="18"/>
      <c r="D88" s="18"/>
      <c r="E88" s="18">
        <v>835967</v>
      </c>
      <c r="F88" s="18">
        <v>272673</v>
      </c>
      <c r="G88" s="31">
        <f t="shared" si="13"/>
        <v>1108640</v>
      </c>
      <c r="H88" s="31"/>
      <c r="I88" s="31"/>
      <c r="J88" s="31">
        <v>1292.1532930107526</v>
      </c>
      <c r="K88" s="31">
        <v>421.4703629032258</v>
      </c>
      <c r="L88" s="31">
        <f t="shared" si="11"/>
        <v>1713.6236559139784</v>
      </c>
    </row>
    <row r="89" spans="1:12" s="40" customFormat="1">
      <c r="A89" s="39"/>
      <c r="B89" s="39" t="s">
        <v>129</v>
      </c>
      <c r="C89" s="18"/>
      <c r="D89" s="18"/>
      <c r="E89" s="18">
        <v>255794</v>
      </c>
      <c r="F89" s="18">
        <v>2807</v>
      </c>
      <c r="G89" s="31">
        <f t="shared" si="13"/>
        <v>258601</v>
      </c>
      <c r="H89" s="31"/>
      <c r="I89" s="31"/>
      <c r="J89" s="31">
        <v>395.38051075268817</v>
      </c>
      <c r="K89" s="31">
        <v>4.3387768817204302</v>
      </c>
      <c r="L89" s="31">
        <f t="shared" si="11"/>
        <v>399.7192876344086</v>
      </c>
    </row>
    <row r="90" spans="1:12" s="40" customFormat="1">
      <c r="A90" s="39"/>
      <c r="B90" s="39" t="s">
        <v>130</v>
      </c>
      <c r="C90" s="18"/>
      <c r="D90" s="18"/>
      <c r="E90" s="18">
        <v>21235</v>
      </c>
      <c r="F90" s="18"/>
      <c r="G90" s="31">
        <f t="shared" si="13"/>
        <v>21235</v>
      </c>
      <c r="H90" s="31"/>
      <c r="I90" s="31"/>
      <c r="J90" s="31">
        <v>32.822916666666664</v>
      </c>
      <c r="K90" s="31"/>
      <c r="L90" s="31">
        <f t="shared" si="11"/>
        <v>32.822916666666664</v>
      </c>
    </row>
    <row r="91" spans="1:12" s="40" customFormat="1">
      <c r="A91" s="39"/>
      <c r="B91" s="39" t="s">
        <v>131</v>
      </c>
      <c r="C91" s="18"/>
      <c r="D91" s="18"/>
      <c r="E91" s="18">
        <v>37588</v>
      </c>
      <c r="F91" s="18">
        <v>40801</v>
      </c>
      <c r="G91" s="31">
        <f t="shared" si="13"/>
        <v>78389</v>
      </c>
      <c r="H91" s="31"/>
      <c r="I91" s="31"/>
      <c r="J91" s="31">
        <v>58.099731182795693</v>
      </c>
      <c r="K91" s="31">
        <v>63.066061827956986</v>
      </c>
      <c r="L91" s="31">
        <f t="shared" si="11"/>
        <v>121.16579301075268</v>
      </c>
    </row>
    <row r="92" spans="1:12" s="40" customFormat="1">
      <c r="A92" s="39"/>
      <c r="B92" s="39" t="s">
        <v>132</v>
      </c>
      <c r="C92" s="18"/>
      <c r="D92" s="18"/>
      <c r="E92" s="18">
        <v>64437</v>
      </c>
      <c r="F92" s="18">
        <v>34385</v>
      </c>
      <c r="G92" s="31">
        <f t="shared" si="13"/>
        <v>98822</v>
      </c>
      <c r="H92" s="31"/>
      <c r="I92" s="31"/>
      <c r="J92" s="31">
        <v>99.60020161290322</v>
      </c>
      <c r="K92" s="31">
        <v>53.14885752688172</v>
      </c>
      <c r="L92" s="31">
        <f t="shared" si="11"/>
        <v>152.74905913978495</v>
      </c>
    </row>
    <row r="93" spans="1:12" s="40" customFormat="1">
      <c r="A93" s="24">
        <v>28</v>
      </c>
      <c r="B93" s="25" t="s">
        <v>55</v>
      </c>
      <c r="C93" s="26">
        <v>521345</v>
      </c>
      <c r="D93" s="26">
        <v>0</v>
      </c>
      <c r="E93" s="26">
        <v>939571</v>
      </c>
      <c r="F93" s="26">
        <v>647368</v>
      </c>
      <c r="G93" s="26">
        <f t="shared" si="13"/>
        <v>2108284</v>
      </c>
      <c r="H93" s="27">
        <v>805.8424059139785</v>
      </c>
      <c r="I93" s="27" t="s">
        <v>211</v>
      </c>
      <c r="J93" s="27">
        <v>1452.293884408602</v>
      </c>
      <c r="K93" s="27">
        <v>1000.6360215053762</v>
      </c>
      <c r="L93" s="27">
        <f>H93+I93+J93+K93</f>
        <v>3258.7723118279564</v>
      </c>
    </row>
    <row r="94" spans="1:12" s="40" customFormat="1">
      <c r="A94" s="39"/>
      <c r="B94" s="39" t="s">
        <v>133</v>
      </c>
      <c r="C94" s="18">
        <v>521345</v>
      </c>
      <c r="D94" s="18">
        <v>0</v>
      </c>
      <c r="E94" s="18">
        <v>939571</v>
      </c>
      <c r="F94" s="18">
        <v>647368</v>
      </c>
      <c r="G94" s="31">
        <f>C94+D94+E94+F94</f>
        <v>2108284</v>
      </c>
      <c r="H94" s="31">
        <v>805.8424059139785</v>
      </c>
      <c r="I94" s="31"/>
      <c r="J94" s="31">
        <v>1452.293884408602</v>
      </c>
      <c r="K94" s="31">
        <v>1000.6360215053762</v>
      </c>
      <c r="L94" s="31">
        <f>H94+I94+J94+K94</f>
        <v>3258.7723118279564</v>
      </c>
    </row>
    <row r="95" spans="1:12" s="40" customFormat="1">
      <c r="A95" s="24">
        <v>29</v>
      </c>
      <c r="B95" s="25" t="s">
        <v>57</v>
      </c>
      <c r="C95" s="26">
        <v>406527</v>
      </c>
      <c r="D95" s="26">
        <v>0</v>
      </c>
      <c r="E95" s="26">
        <v>1375717</v>
      </c>
      <c r="F95" s="26">
        <v>658626</v>
      </c>
      <c r="G95" s="26">
        <f>SUM(C95:F95)</f>
        <v>2440870</v>
      </c>
      <c r="H95" s="27">
        <v>628.36834677419347</v>
      </c>
      <c r="I95" s="27" t="s">
        <v>211</v>
      </c>
      <c r="J95" s="27">
        <v>2126.4442876344083</v>
      </c>
      <c r="K95" s="27">
        <v>1018.0374999999999</v>
      </c>
      <c r="L95" s="27">
        <f>H95+I95+J95+K95</f>
        <v>3772.8501344086017</v>
      </c>
    </row>
    <row r="96" spans="1:12" s="40" customFormat="1">
      <c r="A96" s="39"/>
      <c r="B96" s="39" t="s">
        <v>134</v>
      </c>
      <c r="C96" s="18">
        <v>406527</v>
      </c>
      <c r="D96" s="18"/>
      <c r="E96" s="18">
        <v>1289047</v>
      </c>
      <c r="F96" s="18">
        <v>658626</v>
      </c>
      <c r="G96" s="31">
        <f>SUM(C96:F96)</f>
        <v>2354200</v>
      </c>
      <c r="H96" s="31">
        <v>628.36834677419347</v>
      </c>
      <c r="I96" s="31"/>
      <c r="J96" s="31">
        <v>1992.4785618279568</v>
      </c>
      <c r="K96" s="31">
        <v>1018.0374999999999</v>
      </c>
      <c r="L96" s="31">
        <f t="shared" ref="L96:L114" si="14">H96+I96+J96+K96</f>
        <v>3638.8844086021504</v>
      </c>
    </row>
    <row r="97" spans="1:12" s="40" customFormat="1">
      <c r="A97" s="39"/>
      <c r="B97" s="39" t="s">
        <v>78</v>
      </c>
      <c r="C97" s="18"/>
      <c r="D97" s="18"/>
      <c r="E97" s="18">
        <v>86670</v>
      </c>
      <c r="F97" s="18"/>
      <c r="G97" s="31">
        <f>SUM(C97:F97)</f>
        <v>86670</v>
      </c>
      <c r="H97" s="31"/>
      <c r="I97" s="31"/>
      <c r="J97" s="31">
        <v>133.96572580645159</v>
      </c>
      <c r="K97" s="31"/>
      <c r="L97" s="31">
        <f t="shared" si="14"/>
        <v>133.96572580645159</v>
      </c>
    </row>
    <row r="98" spans="1:12" s="40" customFormat="1">
      <c r="A98" s="24">
        <v>30</v>
      </c>
      <c r="B98" s="25" t="s">
        <v>58</v>
      </c>
      <c r="C98" s="26">
        <v>14840</v>
      </c>
      <c r="D98" s="26">
        <v>0</v>
      </c>
      <c r="E98" s="26">
        <v>3628713</v>
      </c>
      <c r="F98" s="26">
        <v>1924156</v>
      </c>
      <c r="G98" s="26">
        <f>SUM(C98:F98)</f>
        <v>5567709</v>
      </c>
      <c r="H98" s="27">
        <v>22.938172043010749</v>
      </c>
      <c r="I98" s="27" t="s">
        <v>211</v>
      </c>
      <c r="J98" s="27">
        <v>5608.8977822580646</v>
      </c>
      <c r="K98" s="27">
        <v>2974.1658602150533</v>
      </c>
      <c r="L98" s="27">
        <f>H98+I98+J98+K98</f>
        <v>8606.0018145161284</v>
      </c>
    </row>
    <row r="99" spans="1:12" s="40" customFormat="1">
      <c r="A99" s="39"/>
      <c r="B99" s="39" t="s">
        <v>135</v>
      </c>
      <c r="C99" s="18"/>
      <c r="D99" s="18"/>
      <c r="E99" s="18">
        <v>3628713</v>
      </c>
      <c r="F99" s="18">
        <v>1924156</v>
      </c>
      <c r="G99" s="18">
        <f>G98</f>
        <v>5567709</v>
      </c>
      <c r="H99" s="31"/>
      <c r="I99" s="31"/>
      <c r="J99" s="31">
        <v>5608.8977822580646</v>
      </c>
      <c r="K99" s="31">
        <v>2974.1658602150533</v>
      </c>
      <c r="L99" s="31">
        <f t="shared" si="14"/>
        <v>8583.0636424731183</v>
      </c>
    </row>
    <row r="100" spans="1:12" s="40" customFormat="1">
      <c r="A100" s="24">
        <v>31</v>
      </c>
      <c r="B100" s="25" t="s">
        <v>60</v>
      </c>
      <c r="C100" s="26">
        <v>12000</v>
      </c>
      <c r="D100" s="26">
        <v>0</v>
      </c>
      <c r="E100" s="26">
        <v>920907</v>
      </c>
      <c r="F100" s="41">
        <v>625894</v>
      </c>
      <c r="G100" s="26">
        <f>SUM(C100:F100)</f>
        <v>1558801</v>
      </c>
      <c r="H100" s="27">
        <v>18.548387096774192</v>
      </c>
      <c r="I100" s="27" t="s">
        <v>211</v>
      </c>
      <c r="J100" s="27">
        <v>1423.4449596774193</v>
      </c>
      <c r="K100" s="27">
        <v>967.44368279569881</v>
      </c>
      <c r="L100" s="27">
        <f t="shared" si="14"/>
        <v>2409.4370295698923</v>
      </c>
    </row>
    <row r="101" spans="1:12" s="40" customFormat="1">
      <c r="A101" s="39"/>
      <c r="B101" s="39" t="s">
        <v>136</v>
      </c>
      <c r="C101" s="18"/>
      <c r="D101" s="18"/>
      <c r="E101" s="18">
        <v>920907</v>
      </c>
      <c r="F101" s="18">
        <v>625894</v>
      </c>
      <c r="G101" s="31">
        <f>E101+F101</f>
        <v>1546801</v>
      </c>
      <c r="H101" s="31"/>
      <c r="I101" s="31"/>
      <c r="J101" s="31">
        <v>1423.4449596774193</v>
      </c>
      <c r="K101" s="31">
        <v>967.44368279569881</v>
      </c>
      <c r="L101" s="31">
        <f t="shared" si="14"/>
        <v>2390.8886424731181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20200</v>
      </c>
      <c r="F102" s="21">
        <v>26790</v>
      </c>
      <c r="G102" s="21">
        <f>SUM(C102:F102)</f>
        <v>46990</v>
      </c>
      <c r="H102" s="22" t="s">
        <v>211</v>
      </c>
      <c r="I102" s="22" t="s">
        <v>211</v>
      </c>
      <c r="J102" s="22">
        <v>31.223118279569892</v>
      </c>
      <c r="K102" s="22">
        <v>41.409274193548384</v>
      </c>
      <c r="L102" s="22">
        <f t="shared" si="14"/>
        <v>72.632392473118273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20200</v>
      </c>
      <c r="F103" s="18">
        <v>26790</v>
      </c>
      <c r="G103" s="31">
        <f>C103+D103+E103+F103</f>
        <v>46990</v>
      </c>
      <c r="H103" s="81" t="s">
        <v>211</v>
      </c>
      <c r="I103" s="31"/>
      <c r="J103" s="31">
        <v>31.223118279569892</v>
      </c>
      <c r="K103" s="31">
        <v>41.409274193548384</v>
      </c>
      <c r="L103" s="31">
        <f t="shared" si="14"/>
        <v>72.632392473118273</v>
      </c>
    </row>
    <row r="104" spans="1:12" s="40" customFormat="1">
      <c r="A104" s="19">
        <v>33</v>
      </c>
      <c r="B104" s="20" t="s">
        <v>62</v>
      </c>
      <c r="C104" s="21">
        <v>665545</v>
      </c>
      <c r="D104" s="21">
        <v>85633</v>
      </c>
      <c r="E104" s="21">
        <v>5442643</v>
      </c>
      <c r="F104" s="21">
        <v>2184712</v>
      </c>
      <c r="G104" s="21">
        <f>SUM(C104:F104)</f>
        <v>8378533</v>
      </c>
      <c r="H104" s="22">
        <v>1028.7321908602148</v>
      </c>
      <c r="I104" s="22">
        <v>132.36283602150536</v>
      </c>
      <c r="J104" s="22">
        <v>8412.6874327956994</v>
      </c>
      <c r="K104" s="22">
        <v>3376.9069892473117</v>
      </c>
      <c r="L104" s="22">
        <f t="shared" si="14"/>
        <v>12950.689448924732</v>
      </c>
    </row>
    <row r="105" spans="1:12" s="40" customFormat="1">
      <c r="A105" s="39"/>
      <c r="B105" s="39" t="s">
        <v>138</v>
      </c>
      <c r="C105" s="18">
        <v>665545</v>
      </c>
      <c r="D105" s="18">
        <v>85633</v>
      </c>
      <c r="E105" s="18">
        <v>5442643</v>
      </c>
      <c r="F105" s="18">
        <v>2184712</v>
      </c>
      <c r="G105" s="31">
        <f>C105+D105+E105+F105</f>
        <v>8378533</v>
      </c>
      <c r="H105" s="31">
        <v>1028.7321908602148</v>
      </c>
      <c r="I105" s="31"/>
      <c r="J105" s="31">
        <v>8412.6874327956994</v>
      </c>
      <c r="K105" s="31">
        <v>3376.9069892473117</v>
      </c>
      <c r="L105" s="31">
        <f t="shared" si="14"/>
        <v>12818.326612903227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35017</v>
      </c>
      <c r="G106" s="21">
        <f>SUM(C106:F106)</f>
        <v>35017</v>
      </c>
      <c r="H106" s="21" t="s">
        <v>211</v>
      </c>
      <c r="I106" s="21" t="s">
        <v>211</v>
      </c>
      <c r="J106" s="21" t="s">
        <v>211</v>
      </c>
      <c r="K106" s="21">
        <v>54.12573924731182</v>
      </c>
      <c r="L106" s="21">
        <f t="shared" si="14"/>
        <v>54.12573924731182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35017</v>
      </c>
      <c r="G107" s="31">
        <f>C107+D107+E107+F107</f>
        <v>35017</v>
      </c>
      <c r="H107" s="81" t="s">
        <v>211</v>
      </c>
      <c r="I107" s="81"/>
      <c r="J107" s="81" t="s">
        <v>211</v>
      </c>
      <c r="K107" s="81">
        <v>54.12573924731182</v>
      </c>
      <c r="L107" s="81">
        <f t="shared" si="14"/>
        <v>54.12573924731182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493323</v>
      </c>
      <c r="F108" s="86">
        <v>97373</v>
      </c>
      <c r="G108" s="21">
        <f>SUM(C108:F108)</f>
        <v>590696</v>
      </c>
      <c r="H108" s="22" t="s">
        <v>211</v>
      </c>
      <c r="I108" s="22" t="s">
        <v>211</v>
      </c>
      <c r="J108" s="22">
        <v>762.52883064516129</v>
      </c>
      <c r="K108" s="22">
        <v>150.50934139784945</v>
      </c>
      <c r="L108" s="22">
        <f t="shared" si="14"/>
        <v>913.03817204301072</v>
      </c>
    </row>
    <row r="109" spans="1:12" s="40" customFormat="1" ht="30">
      <c r="A109" s="39"/>
      <c r="B109" s="43" t="s">
        <v>139</v>
      </c>
      <c r="C109" s="18"/>
      <c r="D109" s="18"/>
      <c r="E109" s="18">
        <v>493323</v>
      </c>
      <c r="F109" s="18">
        <v>97373</v>
      </c>
      <c r="G109" s="31">
        <f>SUM(C109:F109)</f>
        <v>590696</v>
      </c>
      <c r="H109" s="31"/>
      <c r="I109" s="31"/>
      <c r="J109" s="31">
        <v>762.52883064516129</v>
      </c>
      <c r="K109" s="31">
        <v>150.50934139784945</v>
      </c>
      <c r="L109" s="31">
        <f t="shared" si="14"/>
        <v>913.03817204301072</v>
      </c>
    </row>
    <row r="110" spans="1:12" s="40" customFormat="1">
      <c r="A110" s="19">
        <v>36</v>
      </c>
      <c r="B110" s="20" t="s">
        <v>67</v>
      </c>
      <c r="C110" s="21">
        <v>228783</v>
      </c>
      <c r="D110" s="21">
        <v>0</v>
      </c>
      <c r="E110" s="21">
        <v>132199</v>
      </c>
      <c r="F110" s="21">
        <v>125751</v>
      </c>
      <c r="G110" s="21">
        <f>SUM(C110:F110)</f>
        <v>486733</v>
      </c>
      <c r="H110" s="22">
        <v>353.62963709677416</v>
      </c>
      <c r="I110" s="22" t="s">
        <v>211</v>
      </c>
      <c r="J110" s="22">
        <v>204.33985215053761</v>
      </c>
      <c r="K110" s="22">
        <v>194.37318548387097</v>
      </c>
      <c r="L110" s="22">
        <f t="shared" si="14"/>
        <v>752.3426747311828</v>
      </c>
    </row>
    <row r="111" spans="1:12" s="40" customFormat="1">
      <c r="A111" s="39"/>
      <c r="B111" s="39" t="s">
        <v>140</v>
      </c>
      <c r="C111" s="18">
        <v>228783</v>
      </c>
      <c r="D111" s="18"/>
      <c r="E111" s="18">
        <v>132199</v>
      </c>
      <c r="F111" s="18">
        <v>125751</v>
      </c>
      <c r="G111" s="31">
        <f t="shared" ref="G111" si="15">G110</f>
        <v>486733</v>
      </c>
      <c r="H111" s="31">
        <v>353.62963709677416</v>
      </c>
      <c r="I111" s="31"/>
      <c r="J111" s="31">
        <v>204.33985215053761</v>
      </c>
      <c r="K111" s="31">
        <v>194.37318548387097</v>
      </c>
      <c r="L111" s="31">
        <f t="shared" si="14"/>
        <v>752.3426747311828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255376</v>
      </c>
      <c r="F112" s="26">
        <v>72297</v>
      </c>
      <c r="G112" s="26">
        <f t="shared" ref="G112:G117" si="16">SUM(C112:F112)</f>
        <v>327673</v>
      </c>
      <c r="H112" s="27" t="s">
        <v>211</v>
      </c>
      <c r="I112" s="27" t="s">
        <v>211</v>
      </c>
      <c r="J112" s="27">
        <v>394.73440860215049</v>
      </c>
      <c r="K112" s="27">
        <v>111.74939516129031</v>
      </c>
      <c r="L112" s="27">
        <f t="shared" si="14"/>
        <v>506.48380376344079</v>
      </c>
    </row>
    <row r="113" spans="1:12" s="40" customFormat="1" ht="30">
      <c r="A113" s="39"/>
      <c r="B113" s="43" t="s">
        <v>141</v>
      </c>
      <c r="C113" s="18"/>
      <c r="D113" s="18"/>
      <c r="E113" s="18">
        <v>61290.239999999998</v>
      </c>
      <c r="F113" s="18">
        <v>4410.1170000000002</v>
      </c>
      <c r="G113" s="31">
        <f t="shared" si="16"/>
        <v>65700.357000000004</v>
      </c>
      <c r="H113" s="31"/>
      <c r="I113" s="31"/>
      <c r="J113" s="31">
        <v>94.736258064516122</v>
      </c>
      <c r="K113" s="31">
        <v>6.8167131048387093</v>
      </c>
      <c r="L113" s="31">
        <f t="shared" si="14"/>
        <v>101.55297116935483</v>
      </c>
    </row>
    <row r="114" spans="1:12" s="40" customFormat="1">
      <c r="A114" s="39"/>
      <c r="B114" s="39" t="s">
        <v>142</v>
      </c>
      <c r="C114" s="18"/>
      <c r="D114" s="18"/>
      <c r="E114" s="18">
        <v>194085.76000000001</v>
      </c>
      <c r="F114" s="18">
        <v>67886.883000000002</v>
      </c>
      <c r="G114" s="31">
        <f t="shared" si="16"/>
        <v>261972.64300000001</v>
      </c>
      <c r="H114" s="31"/>
      <c r="I114" s="31"/>
      <c r="J114" s="31">
        <v>299.99815053763439</v>
      </c>
      <c r="K114" s="31">
        <v>104.93268205645161</v>
      </c>
      <c r="L114" s="31">
        <f t="shared" si="14"/>
        <v>404.93083259408598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153424</v>
      </c>
      <c r="E115" s="26">
        <v>778017</v>
      </c>
      <c r="F115" s="26">
        <v>899074</v>
      </c>
      <c r="G115" s="26">
        <f t="shared" si="16"/>
        <v>1830515</v>
      </c>
      <c r="H115" s="27" t="s">
        <v>211</v>
      </c>
      <c r="I115" s="27">
        <v>237.14731182795697</v>
      </c>
      <c r="J115" s="27">
        <v>1202.5800403225805</v>
      </c>
      <c r="K115" s="27">
        <v>1389.6977150537634</v>
      </c>
      <c r="L115" s="27">
        <f>H115+I115+J115+K115</f>
        <v>2829.4250672043008</v>
      </c>
    </row>
    <row r="116" spans="1:12" s="40" customFormat="1">
      <c r="A116" s="39"/>
      <c r="B116" s="39" t="s">
        <v>143</v>
      </c>
      <c r="C116" s="18"/>
      <c r="D116" s="18">
        <v>153424</v>
      </c>
      <c r="E116" s="18">
        <v>778017</v>
      </c>
      <c r="F116" s="18">
        <v>899074</v>
      </c>
      <c r="G116" s="31">
        <f t="shared" si="16"/>
        <v>1830515</v>
      </c>
      <c r="H116" s="31"/>
      <c r="I116" s="31">
        <v>237.14731182795697</v>
      </c>
      <c r="J116" s="31">
        <v>1202.5800403225805</v>
      </c>
      <c r="K116" s="31">
        <v>1389.6977150537634</v>
      </c>
      <c r="L116" s="31">
        <f>H116+I116+J116+K116</f>
        <v>2829.4250672043008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495706</v>
      </c>
      <c r="F117" s="26">
        <v>680861</v>
      </c>
      <c r="G117" s="26">
        <f t="shared" si="16"/>
        <v>1176567</v>
      </c>
      <c r="H117" s="27" t="s">
        <v>211</v>
      </c>
      <c r="I117" s="27" t="s">
        <v>211</v>
      </c>
      <c r="J117" s="27">
        <v>766.21223118279556</v>
      </c>
      <c r="K117" s="27">
        <v>1052.4061155913978</v>
      </c>
      <c r="L117" s="27">
        <f>H117+I117+J117+K117</f>
        <v>1818.6183467741935</v>
      </c>
    </row>
    <row r="118" spans="1:12" s="40" customFormat="1">
      <c r="A118" s="39"/>
      <c r="B118" s="39" t="s">
        <v>144</v>
      </c>
      <c r="C118" s="18"/>
      <c r="D118" s="18"/>
      <c r="E118" s="18">
        <v>495706</v>
      </c>
      <c r="F118" s="18">
        <v>680861</v>
      </c>
      <c r="G118" s="31">
        <f>SUM(C118:F118)</f>
        <v>1176567</v>
      </c>
      <c r="H118" s="31"/>
      <c r="I118" s="31"/>
      <c r="J118" s="31">
        <v>766.21223118279556</v>
      </c>
      <c r="K118" s="31">
        <v>1052.4061155913978</v>
      </c>
      <c r="L118" s="31">
        <f>SUM(H118:K118)</f>
        <v>1818.6183467741935</v>
      </c>
    </row>
    <row r="119" spans="1:12" s="40" customFormat="1">
      <c r="A119" s="24">
        <v>40</v>
      </c>
      <c r="B119" s="25" t="s">
        <v>74</v>
      </c>
      <c r="C119" s="26">
        <v>0</v>
      </c>
      <c r="D119" s="26">
        <v>173136</v>
      </c>
      <c r="E119" s="26">
        <v>1326851</v>
      </c>
      <c r="F119" s="26">
        <v>407484</v>
      </c>
      <c r="G119" s="26">
        <f t="shared" ref="G119:G129" si="17">SUM(C119:F119)</f>
        <v>1907471</v>
      </c>
      <c r="H119" s="27" t="s">
        <v>211</v>
      </c>
      <c r="I119" s="27">
        <v>267.61612903225807</v>
      </c>
      <c r="J119" s="27">
        <v>2050.9121639784944</v>
      </c>
      <c r="K119" s="27">
        <v>629.84758064516132</v>
      </c>
      <c r="L119" s="27">
        <f>H119+I119+J119+K119</f>
        <v>2948.3758736559139</v>
      </c>
    </row>
    <row r="120" spans="1:12" s="40" customFormat="1">
      <c r="A120" s="39"/>
      <c r="B120" s="39" t="s">
        <v>145</v>
      </c>
      <c r="C120" s="18">
        <v>0</v>
      </c>
      <c r="D120" s="18"/>
      <c r="E120" s="18">
        <v>389962</v>
      </c>
      <c r="F120" s="18">
        <v>105946</v>
      </c>
      <c r="G120" s="31">
        <f>SUM(C120:F120)</f>
        <v>495908</v>
      </c>
      <c r="H120" s="31" t="s">
        <v>211</v>
      </c>
      <c r="I120" s="31"/>
      <c r="J120" s="31">
        <v>602.76384408602144</v>
      </c>
      <c r="K120" s="31">
        <v>163.76061827956988</v>
      </c>
      <c r="L120" s="31">
        <f t="shared" ref="L120:L126" si="18">H120+I120+J120+K120</f>
        <v>766.52446236559126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127112</v>
      </c>
      <c r="F121" s="18"/>
      <c r="G121" s="31">
        <f t="shared" si="17"/>
        <v>127112</v>
      </c>
      <c r="H121" s="31"/>
      <c r="I121" s="31"/>
      <c r="J121" s="31">
        <v>196.4768817204301</v>
      </c>
      <c r="K121" s="31"/>
      <c r="L121" s="31">
        <f t="shared" si="18"/>
        <v>196.4768817204301</v>
      </c>
    </row>
    <row r="122" spans="1:12" s="40" customFormat="1">
      <c r="A122" s="39"/>
      <c r="B122" s="39" t="s">
        <v>147</v>
      </c>
      <c r="C122" s="18"/>
      <c r="D122" s="18"/>
      <c r="E122" s="18">
        <v>19107</v>
      </c>
      <c r="F122" s="18"/>
      <c r="G122" s="31">
        <f t="shared" si="17"/>
        <v>19107</v>
      </c>
      <c r="H122" s="31"/>
      <c r="I122" s="31"/>
      <c r="J122" s="31">
        <v>29.533669354838704</v>
      </c>
      <c r="K122" s="31"/>
      <c r="L122" s="31">
        <f t="shared" si="18"/>
        <v>29.533669354838704</v>
      </c>
    </row>
    <row r="123" spans="1:12" s="40" customFormat="1">
      <c r="A123" s="39"/>
      <c r="B123" s="39" t="s">
        <v>148</v>
      </c>
      <c r="C123" s="18"/>
      <c r="D123" s="18"/>
      <c r="E123" s="18">
        <v>48032</v>
      </c>
      <c r="F123" s="18">
        <v>33454</v>
      </c>
      <c r="G123" s="31">
        <f t="shared" si="17"/>
        <v>81486</v>
      </c>
      <c r="H123" s="31"/>
      <c r="I123" s="31"/>
      <c r="J123" s="31">
        <v>74.243010752688164</v>
      </c>
      <c r="K123" s="31">
        <v>51.70981182795699</v>
      </c>
      <c r="L123" s="31">
        <f t="shared" si="18"/>
        <v>125.95282258064515</v>
      </c>
    </row>
    <row r="124" spans="1:12" s="40" customFormat="1">
      <c r="A124" s="39"/>
      <c r="B124" s="39" t="s">
        <v>149</v>
      </c>
      <c r="C124" s="18"/>
      <c r="D124" s="18"/>
      <c r="E124" s="18">
        <v>40601</v>
      </c>
      <c r="F124" s="18">
        <v>50935</v>
      </c>
      <c r="G124" s="31">
        <f t="shared" si="17"/>
        <v>91536</v>
      </c>
      <c r="H124" s="31"/>
      <c r="I124" s="31"/>
      <c r="J124" s="31">
        <v>62.756922043010746</v>
      </c>
      <c r="K124" s="31">
        <v>78.7301747311828</v>
      </c>
      <c r="L124" s="31">
        <f t="shared" si="18"/>
        <v>141.48709677419356</v>
      </c>
    </row>
    <row r="125" spans="1:12" s="40" customFormat="1">
      <c r="A125" s="39"/>
      <c r="B125" s="39" t="s">
        <v>150</v>
      </c>
      <c r="C125" s="18"/>
      <c r="D125" s="18"/>
      <c r="E125" s="18">
        <v>78417</v>
      </c>
      <c r="F125" s="18">
        <v>132229</v>
      </c>
      <c r="G125" s="31">
        <f t="shared" si="17"/>
        <v>210646</v>
      </c>
      <c r="H125" s="31"/>
      <c r="I125" s="31"/>
      <c r="J125" s="31">
        <v>121.20907258064516</v>
      </c>
      <c r="K125" s="31">
        <v>204.38622311827953</v>
      </c>
      <c r="L125" s="31">
        <f t="shared" si="18"/>
        <v>325.5952956989247</v>
      </c>
    </row>
    <row r="126" spans="1:12" s="40" customFormat="1">
      <c r="A126" s="39"/>
      <c r="B126" s="39" t="s">
        <v>151</v>
      </c>
      <c r="C126" s="18"/>
      <c r="D126" s="18"/>
      <c r="E126" s="18">
        <v>623620</v>
      </c>
      <c r="F126" s="18">
        <v>84920</v>
      </c>
      <c r="G126" s="31">
        <f t="shared" si="17"/>
        <v>708540</v>
      </c>
      <c r="H126" s="31"/>
      <c r="I126" s="31"/>
      <c r="J126" s="31">
        <v>963.92876344086017</v>
      </c>
      <c r="K126" s="31">
        <v>131.26075268817203</v>
      </c>
      <c r="L126" s="31">
        <f t="shared" si="18"/>
        <v>1095.1895161290322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632620</v>
      </c>
      <c r="F127" s="45">
        <v>102849</v>
      </c>
      <c r="G127" s="26">
        <f t="shared" si="17"/>
        <v>735469</v>
      </c>
      <c r="H127" s="46" t="s">
        <v>211</v>
      </c>
      <c r="I127" s="46" t="s">
        <v>211</v>
      </c>
      <c r="J127" s="27">
        <v>977.84005376344078</v>
      </c>
      <c r="K127" s="27">
        <v>158.97358870967741</v>
      </c>
      <c r="L127" s="27">
        <f>H127+I127+J127+K127</f>
        <v>1136.8136424731183</v>
      </c>
    </row>
    <row r="128" spans="1:12" s="40" customFormat="1" ht="30">
      <c r="A128" s="39"/>
      <c r="B128" s="43" t="s">
        <v>152</v>
      </c>
      <c r="C128" s="18"/>
      <c r="D128" s="18"/>
      <c r="E128" s="18">
        <v>632620</v>
      </c>
      <c r="F128" s="18">
        <v>102849</v>
      </c>
      <c r="G128" s="31">
        <f t="shared" si="17"/>
        <v>735469</v>
      </c>
      <c r="H128" s="31"/>
      <c r="I128" s="31"/>
      <c r="J128" s="31">
        <v>977.84005376344078</v>
      </c>
      <c r="K128" s="31">
        <v>158.97358870967741</v>
      </c>
      <c r="L128" s="31">
        <f>SUM(H128:K128)</f>
        <v>1136.8136424731183</v>
      </c>
    </row>
    <row r="129" spans="1:12" s="40" customFormat="1">
      <c r="A129" s="24">
        <v>42</v>
      </c>
      <c r="B129" s="25" t="s">
        <v>77</v>
      </c>
      <c r="C129" s="26">
        <v>13796</v>
      </c>
      <c r="D129" s="26">
        <v>0</v>
      </c>
      <c r="E129" s="26">
        <v>4533640</v>
      </c>
      <c r="F129" s="26">
        <v>3190270</v>
      </c>
      <c r="G129" s="26">
        <f t="shared" si="17"/>
        <v>7737706</v>
      </c>
      <c r="H129" s="27">
        <v>21.324462365591398</v>
      </c>
      <c r="I129" s="27" t="s">
        <v>211</v>
      </c>
      <c r="J129" s="27">
        <v>7007.6424731182797</v>
      </c>
      <c r="K129" s="27">
        <v>4931.19690860215</v>
      </c>
      <c r="L129" s="27">
        <f>H129+I129+J129+K129</f>
        <v>11960.163844086021</v>
      </c>
    </row>
    <row r="130" spans="1:12" s="40" customFormat="1">
      <c r="A130" s="39"/>
      <c r="B130" s="39" t="s">
        <v>153</v>
      </c>
      <c r="C130" s="18">
        <v>13796</v>
      </c>
      <c r="D130" s="18">
        <v>0</v>
      </c>
      <c r="E130" s="18">
        <v>4533640</v>
      </c>
      <c r="F130" s="18">
        <v>3190270</v>
      </c>
      <c r="G130" s="31">
        <f>C130+D130+E130+F130</f>
        <v>7737706</v>
      </c>
      <c r="H130" s="31">
        <v>21.324462365591398</v>
      </c>
      <c r="I130" s="31"/>
      <c r="J130" s="31">
        <v>7007.6424731182797</v>
      </c>
      <c r="K130" s="31">
        <v>4931.19690860215</v>
      </c>
      <c r="L130" s="31">
        <f>H130+I130+J130+K130</f>
        <v>11960.163844086021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203371</v>
      </c>
      <c r="F131" s="26">
        <v>0</v>
      </c>
      <c r="G131" s="26">
        <f t="shared" ref="G131:G132" si="19">SUM(C131:F131)</f>
        <v>203371</v>
      </c>
      <c r="H131" s="27" t="s">
        <v>211</v>
      </c>
      <c r="I131" s="27" t="s">
        <v>211</v>
      </c>
      <c r="J131" s="27">
        <v>314.35033602150537</v>
      </c>
      <c r="K131" s="27" t="s">
        <v>211</v>
      </c>
      <c r="L131" s="27">
        <f>H131+I131+J131+K131</f>
        <v>314.35033602150537</v>
      </c>
    </row>
    <row r="132" spans="1:12" s="40" customFormat="1">
      <c r="A132" s="39"/>
      <c r="B132" s="39" t="s">
        <v>154</v>
      </c>
      <c r="C132" s="18"/>
      <c r="D132" s="18"/>
      <c r="E132" s="18">
        <v>203371</v>
      </c>
      <c r="F132" s="18"/>
      <c r="G132" s="31">
        <f t="shared" si="19"/>
        <v>203371</v>
      </c>
      <c r="H132" s="31"/>
      <c r="I132" s="31"/>
      <c r="J132" s="31">
        <v>314.35033602150537</v>
      </c>
      <c r="K132" s="31"/>
      <c r="L132" s="31">
        <f>H132+I132+J132+K132</f>
        <v>314.35033602150537</v>
      </c>
    </row>
    <row r="133" spans="1:12" s="40" customFormat="1">
      <c r="A133" s="24">
        <v>44</v>
      </c>
      <c r="B133" s="25" t="s">
        <v>80</v>
      </c>
      <c r="C133" s="26">
        <v>897904</v>
      </c>
      <c r="D133" s="26">
        <v>0</v>
      </c>
      <c r="E133" s="26">
        <v>10085774</v>
      </c>
      <c r="F133" s="26">
        <v>4608365</v>
      </c>
      <c r="G133" s="26">
        <f>SUM(C133:F133)</f>
        <v>15592043</v>
      </c>
      <c r="H133" s="27">
        <v>1387.8892473118278</v>
      </c>
      <c r="I133" s="27" t="s">
        <v>211</v>
      </c>
      <c r="J133" s="27">
        <v>15589.57002688172</v>
      </c>
      <c r="K133" s="27">
        <v>7123.1448252688169</v>
      </c>
      <c r="L133" s="27">
        <f>H133+I133+J133+K133</f>
        <v>24100.604099462365</v>
      </c>
    </row>
    <row r="134" spans="1:12" s="40" customFormat="1">
      <c r="A134" s="39"/>
      <c r="B134" s="39" t="s">
        <v>155</v>
      </c>
      <c r="C134" s="18">
        <v>897904</v>
      </c>
      <c r="D134" s="18"/>
      <c r="E134" s="18">
        <v>4135167.34</v>
      </c>
      <c r="F134" s="18">
        <v>1520760.4500000002</v>
      </c>
      <c r="G134" s="31">
        <f>SUM(C134:F134)</f>
        <v>6553831.79</v>
      </c>
      <c r="H134" s="31">
        <v>1387.8892473118278</v>
      </c>
      <c r="I134" s="31"/>
      <c r="J134" s="31">
        <v>6391.7237110215046</v>
      </c>
      <c r="K134" s="31">
        <v>2350.6377923387099</v>
      </c>
      <c r="L134" s="31">
        <f>SUM(H134:K134)</f>
        <v>10130.250750672043</v>
      </c>
    </row>
    <row r="135" spans="1:12" s="40" customFormat="1">
      <c r="A135" s="39"/>
      <c r="B135" s="39" t="s">
        <v>156</v>
      </c>
      <c r="C135" s="18"/>
      <c r="D135" s="18"/>
      <c r="E135" s="18">
        <v>5950606.6600000001</v>
      </c>
      <c r="F135" s="18">
        <v>3087604.5500000003</v>
      </c>
      <c r="G135" s="31">
        <f>SUM(C135:F135)</f>
        <v>9038211.2100000009</v>
      </c>
      <c r="H135" s="31"/>
      <c r="I135" s="31"/>
      <c r="J135" s="31">
        <v>9197.8463158602153</v>
      </c>
      <c r="K135" s="31">
        <v>4772.5070329301079</v>
      </c>
      <c r="L135" s="31">
        <f>SUM(H135:K135)</f>
        <v>13970.353348790322</v>
      </c>
    </row>
    <row r="136" spans="1:12" s="40" customFormat="1">
      <c r="A136" s="24">
        <v>45</v>
      </c>
      <c r="B136" s="25" t="s">
        <v>82</v>
      </c>
      <c r="C136" s="26">
        <v>14982</v>
      </c>
      <c r="D136" s="26">
        <v>0</v>
      </c>
      <c r="E136" s="26">
        <v>1449957</v>
      </c>
      <c r="F136" s="26">
        <v>809604</v>
      </c>
      <c r="G136" s="26">
        <f>SUM(C136:F136)</f>
        <v>2274543</v>
      </c>
      <c r="H136" s="27">
        <v>23.157661290322579</v>
      </c>
      <c r="I136" s="27" t="s">
        <v>211</v>
      </c>
      <c r="J136" s="27">
        <v>2241.1969758064515</v>
      </c>
      <c r="K136" s="27">
        <v>1251.4040322580645</v>
      </c>
      <c r="L136" s="27">
        <f>H136+I136+J136+K136</f>
        <v>3515.7586693548387</v>
      </c>
    </row>
    <row r="137" spans="1:12" s="40" customFormat="1">
      <c r="A137" s="39"/>
      <c r="B137" s="39" t="s">
        <v>157</v>
      </c>
      <c r="C137" s="18"/>
      <c r="D137" s="18"/>
      <c r="E137" s="18">
        <v>1449957</v>
      </c>
      <c r="F137" s="18">
        <v>809604</v>
      </c>
      <c r="G137" s="31">
        <f>F137+E137</f>
        <v>2259561</v>
      </c>
      <c r="H137" s="31"/>
      <c r="I137" s="31"/>
      <c r="J137" s="31">
        <v>2241.1969758064515</v>
      </c>
      <c r="K137" s="31">
        <v>1251.4040322580645</v>
      </c>
      <c r="L137" s="31">
        <f>H137+I137+J137+K137</f>
        <v>3492.601008064516</v>
      </c>
    </row>
    <row r="138" spans="1:12" s="40" customFormat="1">
      <c r="A138" s="24">
        <v>46</v>
      </c>
      <c r="B138" s="25" t="s">
        <v>83</v>
      </c>
      <c r="C138" s="47">
        <v>555482</v>
      </c>
      <c r="D138" s="26"/>
      <c r="E138" s="47">
        <v>2622451</v>
      </c>
      <c r="F138" s="47">
        <v>2948017</v>
      </c>
      <c r="G138" s="26">
        <f>SUM(C138:F138)</f>
        <v>6125950</v>
      </c>
      <c r="H138" s="27">
        <v>858.60793010752684</v>
      </c>
      <c r="I138" s="27" t="s">
        <v>211</v>
      </c>
      <c r="J138" s="27">
        <v>4053.5196908602147</v>
      </c>
      <c r="K138" s="27">
        <v>4556.7467069892473</v>
      </c>
      <c r="L138" s="27">
        <f>H138+I138+J138+K138</f>
        <v>9468.8743279569899</v>
      </c>
    </row>
    <row r="139" spans="1:12" s="40" customFormat="1">
      <c r="A139" s="39"/>
      <c r="B139" s="39" t="s">
        <v>158</v>
      </c>
      <c r="C139" s="18">
        <v>555482</v>
      </c>
      <c r="D139" s="18"/>
      <c r="E139" s="18">
        <v>234447</v>
      </c>
      <c r="F139" s="18">
        <v>499984</v>
      </c>
      <c r="G139" s="31">
        <f t="shared" ref="G139:G144" si="20">SUM(C139:F139)</f>
        <v>1289913</v>
      </c>
      <c r="H139" s="31">
        <v>858.60793010752684</v>
      </c>
      <c r="I139" s="31"/>
      <c r="J139" s="31">
        <v>362.38447580645158</v>
      </c>
      <c r="K139" s="31">
        <v>772.82473118279563</v>
      </c>
      <c r="L139" s="31">
        <f t="shared" ref="L139:L144" si="21">SUM(H139:K139)</f>
        <v>1993.8171370967741</v>
      </c>
    </row>
    <row r="140" spans="1:12" s="40" customFormat="1">
      <c r="A140" s="39"/>
      <c r="B140" s="39" t="s">
        <v>159</v>
      </c>
      <c r="C140" s="18"/>
      <c r="D140" s="18"/>
      <c r="E140" s="18">
        <v>1128703</v>
      </c>
      <c r="F140" s="18">
        <v>1402372</v>
      </c>
      <c r="G140" s="31">
        <f t="shared" si="20"/>
        <v>2531075</v>
      </c>
      <c r="H140" s="31"/>
      <c r="I140" s="31"/>
      <c r="J140" s="31">
        <v>1744.6350134408601</v>
      </c>
      <c r="K140" s="31">
        <v>2167.644892473118</v>
      </c>
      <c r="L140" s="31">
        <f t="shared" si="21"/>
        <v>3912.2799059139779</v>
      </c>
    </row>
    <row r="141" spans="1:12" s="40" customFormat="1">
      <c r="A141" s="39"/>
      <c r="B141" s="39" t="s">
        <v>160</v>
      </c>
      <c r="C141" s="18"/>
      <c r="D141" s="18"/>
      <c r="E141" s="18">
        <v>567761</v>
      </c>
      <c r="F141" s="18"/>
      <c r="G141" s="31">
        <f t="shared" si="20"/>
        <v>567761</v>
      </c>
      <c r="H141" s="31"/>
      <c r="I141" s="31"/>
      <c r="J141" s="31">
        <v>877.58756720430097</v>
      </c>
      <c r="K141" s="31"/>
      <c r="L141" s="31">
        <f t="shared" si="21"/>
        <v>877.58756720430097</v>
      </c>
    </row>
    <row r="142" spans="1:12" s="40" customFormat="1">
      <c r="A142" s="39"/>
      <c r="B142" s="39" t="s">
        <v>161</v>
      </c>
      <c r="C142" s="18"/>
      <c r="D142" s="18"/>
      <c r="E142" s="18">
        <v>378419</v>
      </c>
      <c r="F142" s="18">
        <v>892954</v>
      </c>
      <c r="G142" s="31">
        <f t="shared" si="20"/>
        <v>1271373</v>
      </c>
      <c r="H142" s="31"/>
      <c r="I142" s="31"/>
      <c r="J142" s="31">
        <v>584.92184139784945</v>
      </c>
      <c r="K142" s="31">
        <v>1380.2380376344086</v>
      </c>
      <c r="L142" s="31">
        <f t="shared" si="21"/>
        <v>1965.159879032258</v>
      </c>
    </row>
    <row r="143" spans="1:12" s="40" customFormat="1">
      <c r="A143" s="39"/>
      <c r="B143" s="39" t="s">
        <v>162</v>
      </c>
      <c r="C143" s="18"/>
      <c r="D143" s="18"/>
      <c r="E143" s="18">
        <v>54547</v>
      </c>
      <c r="F143" s="18">
        <v>152707</v>
      </c>
      <c r="G143" s="31">
        <f t="shared" si="20"/>
        <v>207254</v>
      </c>
      <c r="H143" s="31"/>
      <c r="I143" s="31"/>
      <c r="J143" s="31">
        <v>84.313239247311813</v>
      </c>
      <c r="K143" s="31">
        <v>236.03904569892472</v>
      </c>
      <c r="L143" s="31">
        <f t="shared" si="21"/>
        <v>320.35228494623652</v>
      </c>
    </row>
    <row r="144" spans="1:12" s="40" customFormat="1">
      <c r="A144" s="39"/>
      <c r="B144" s="39" t="s">
        <v>163</v>
      </c>
      <c r="C144" s="18"/>
      <c r="D144" s="18"/>
      <c r="E144" s="18">
        <v>258574</v>
      </c>
      <c r="F144" s="18"/>
      <c r="G144" s="31">
        <f t="shared" si="20"/>
        <v>258574</v>
      </c>
      <c r="H144" s="31"/>
      <c r="I144" s="31"/>
      <c r="J144" s="31">
        <v>399.67755376344087</v>
      </c>
      <c r="K144" s="31"/>
      <c r="L144" s="31">
        <f t="shared" si="21"/>
        <v>399.67755376344087</v>
      </c>
    </row>
    <row r="145" spans="1:12" s="40" customFormat="1">
      <c r="A145" s="24">
        <v>47</v>
      </c>
      <c r="B145" s="25" t="s">
        <v>85</v>
      </c>
      <c r="C145" s="26">
        <v>1228645</v>
      </c>
      <c r="D145" s="26">
        <v>180967</v>
      </c>
      <c r="E145" s="47">
        <v>4695654</v>
      </c>
      <c r="F145" s="26">
        <v>1331062</v>
      </c>
      <c r="G145" s="26">
        <f>SUM(C145:F145)</f>
        <v>7436328</v>
      </c>
      <c r="H145" s="27">
        <v>1899.1152553763438</v>
      </c>
      <c r="I145" s="27">
        <v>279.72049731182796</v>
      </c>
      <c r="J145" s="27">
        <v>7258.0673387096776</v>
      </c>
      <c r="K145" s="27">
        <v>2057.4211021505375</v>
      </c>
      <c r="L145" s="27">
        <f>H145+I145+J145+K145</f>
        <v>11494.324193548387</v>
      </c>
    </row>
    <row r="146" spans="1:12" s="40" customFormat="1">
      <c r="A146" s="39"/>
      <c r="B146" s="39" t="s">
        <v>164</v>
      </c>
      <c r="C146" s="18">
        <v>1228645</v>
      </c>
      <c r="D146" s="18">
        <v>180967</v>
      </c>
      <c r="E146" s="18">
        <v>2749021</v>
      </c>
      <c r="F146" s="18">
        <v>938140</v>
      </c>
      <c r="G146" s="31">
        <f>C146+D146+E146+F146</f>
        <v>5096773</v>
      </c>
      <c r="H146" s="31">
        <v>1899.1152553763438</v>
      </c>
      <c r="I146" s="31">
        <v>279.72049731182796</v>
      </c>
      <c r="J146" s="31">
        <v>4249.158803763441</v>
      </c>
      <c r="K146" s="31">
        <v>1450.0819892473119</v>
      </c>
      <c r="L146" s="31">
        <f>H146+I146+J146+K146</f>
        <v>7878.0765456989247</v>
      </c>
    </row>
    <row r="147" spans="1:12" s="40" customFormat="1">
      <c r="A147" s="39"/>
      <c r="B147" s="39" t="s">
        <v>165</v>
      </c>
      <c r="C147" s="18"/>
      <c r="D147" s="18"/>
      <c r="E147" s="18">
        <v>1898829</v>
      </c>
      <c r="F147" s="18">
        <v>375762</v>
      </c>
      <c r="G147" s="31">
        <f>C147+D147+E147+F147</f>
        <v>2274591</v>
      </c>
      <c r="H147" s="31"/>
      <c r="I147" s="31"/>
      <c r="J147" s="31">
        <v>2935.0179435483869</v>
      </c>
      <c r="K147" s="31">
        <v>580.81491935483871</v>
      </c>
      <c r="L147" s="31">
        <f>H147+I147+J147+K147</f>
        <v>3515.8328629032258</v>
      </c>
    </row>
    <row r="148" spans="1:12" s="40" customFormat="1">
      <c r="A148" s="39"/>
      <c r="B148" s="39" t="s">
        <v>166</v>
      </c>
      <c r="C148" s="18"/>
      <c r="D148" s="18"/>
      <c r="E148" s="18">
        <v>47804</v>
      </c>
      <c r="F148" s="18">
        <v>17160</v>
      </c>
      <c r="G148" s="31">
        <f>C148+D148+E148+F148</f>
        <v>64964</v>
      </c>
      <c r="H148" s="31"/>
      <c r="I148" s="31"/>
      <c r="J148" s="31">
        <v>73.890591397849448</v>
      </c>
      <c r="K148" s="31">
        <v>26.524193548387096</v>
      </c>
      <c r="L148" s="31">
        <f>H148+I148+J148+K148</f>
        <v>100.41478494623655</v>
      </c>
    </row>
    <row r="149" spans="1:12" s="40" customFormat="1">
      <c r="A149" s="24">
        <v>48</v>
      </c>
      <c r="B149" s="25" t="s">
        <v>86</v>
      </c>
      <c r="C149" s="26">
        <v>177808</v>
      </c>
      <c r="D149" s="26">
        <v>9122</v>
      </c>
      <c r="E149" s="48">
        <v>3934613</v>
      </c>
      <c r="F149" s="46">
        <v>3521021</v>
      </c>
      <c r="G149" s="26">
        <f>SUM(C149:F149)</f>
        <v>7642564</v>
      </c>
      <c r="H149" s="27">
        <v>274.83763440860213</v>
      </c>
      <c r="I149" s="27">
        <v>14.099865591397849</v>
      </c>
      <c r="J149" s="27">
        <v>6081.7270833333323</v>
      </c>
      <c r="K149" s="27">
        <v>5442.438373655913</v>
      </c>
      <c r="L149" s="27">
        <f>H149+I149+J149+K149</f>
        <v>11813.102956989245</v>
      </c>
    </row>
    <row r="150" spans="1:12" s="40" customFormat="1">
      <c r="A150" s="39"/>
      <c r="B150" s="39" t="s">
        <v>167</v>
      </c>
      <c r="C150" s="18">
        <v>177808</v>
      </c>
      <c r="D150" s="18">
        <v>9122</v>
      </c>
      <c r="E150" s="18">
        <v>3934613</v>
      </c>
      <c r="F150" s="18">
        <v>3521021</v>
      </c>
      <c r="G150" s="18">
        <f>G149</f>
        <v>7642564</v>
      </c>
      <c r="H150" s="31"/>
      <c r="I150" s="31">
        <v>14.099865591397849</v>
      </c>
      <c r="J150" s="31">
        <v>6081.7270833333323</v>
      </c>
      <c r="K150" s="31">
        <v>5442.438373655913</v>
      </c>
      <c r="L150" s="31">
        <f t="shared" ref="L150:L161" si="22">H150+I150+J150+K150</f>
        <v>11538.265322580643</v>
      </c>
    </row>
    <row r="151" spans="1:12" s="40" customFormat="1">
      <c r="A151" s="24">
        <v>49</v>
      </c>
      <c r="B151" s="25" t="s">
        <v>88</v>
      </c>
      <c r="C151" s="26">
        <v>14043</v>
      </c>
      <c r="D151" s="26">
        <v>0</v>
      </c>
      <c r="E151" s="47">
        <v>745021</v>
      </c>
      <c r="F151" s="26">
        <v>725187</v>
      </c>
      <c r="G151" s="26">
        <f t="shared" ref="G151:G162" si="23">SUM(C151:F151)</f>
        <v>1484251</v>
      </c>
      <c r="H151" s="27">
        <v>21.706249999999997</v>
      </c>
      <c r="I151" s="27" t="s">
        <v>211</v>
      </c>
      <c r="J151" s="27">
        <v>1151.5781586021506</v>
      </c>
      <c r="K151" s="27">
        <v>1120.9207661290322</v>
      </c>
      <c r="L151" s="27">
        <f t="shared" si="22"/>
        <v>2294.2051747311825</v>
      </c>
    </row>
    <row r="152" spans="1:12" s="40" customFormat="1">
      <c r="A152" s="39"/>
      <c r="B152" s="39" t="s">
        <v>168</v>
      </c>
      <c r="C152" s="18">
        <v>14043</v>
      </c>
      <c r="D152" s="18"/>
      <c r="E152" s="18">
        <v>745021</v>
      </c>
      <c r="F152" s="18">
        <v>725187</v>
      </c>
      <c r="G152" s="31">
        <f t="shared" si="23"/>
        <v>1484251</v>
      </c>
      <c r="H152" s="31">
        <v>21.706249999999997</v>
      </c>
      <c r="I152" s="31"/>
      <c r="J152" s="31">
        <v>1151.5781586021506</v>
      </c>
      <c r="K152" s="31">
        <v>1120.9207661290322</v>
      </c>
      <c r="L152" s="31">
        <f t="shared" si="22"/>
        <v>2294.2051747311825</v>
      </c>
    </row>
    <row r="153" spans="1:12" s="40" customFormat="1">
      <c r="A153" s="24">
        <v>50</v>
      </c>
      <c r="B153" s="25" t="s">
        <v>90</v>
      </c>
      <c r="C153" s="26">
        <v>92404</v>
      </c>
      <c r="D153" s="26">
        <v>0</v>
      </c>
      <c r="E153" s="26">
        <v>3434919</v>
      </c>
      <c r="F153" s="26">
        <v>1198830</v>
      </c>
      <c r="G153" s="26">
        <f t="shared" si="23"/>
        <v>4726153</v>
      </c>
      <c r="H153" s="27">
        <v>142.8287634408602</v>
      </c>
      <c r="I153" s="27" t="s">
        <v>211</v>
      </c>
      <c r="J153" s="27">
        <v>5309.3506048387089</v>
      </c>
      <c r="K153" s="27">
        <v>1853.0302419354837</v>
      </c>
      <c r="L153" s="27">
        <f t="shared" si="22"/>
        <v>7305.2096102150526</v>
      </c>
    </row>
    <row r="154" spans="1:12" s="40" customFormat="1">
      <c r="A154" s="39"/>
      <c r="B154" s="39" t="s">
        <v>169</v>
      </c>
      <c r="C154" s="18">
        <v>92404</v>
      </c>
      <c r="D154" s="18"/>
      <c r="E154" s="18">
        <v>223269.73500000002</v>
      </c>
      <c r="F154" s="18">
        <v>142660.76999999999</v>
      </c>
      <c r="G154" s="31">
        <f t="shared" si="23"/>
        <v>458334.505</v>
      </c>
      <c r="H154" s="31">
        <v>142.8287634408602</v>
      </c>
      <c r="I154" s="31"/>
      <c r="J154" s="31">
        <v>345.10778931451614</v>
      </c>
      <c r="K154" s="31">
        <v>220.51059879032255</v>
      </c>
      <c r="L154" s="31">
        <f t="shared" si="22"/>
        <v>708.44715154569894</v>
      </c>
    </row>
    <row r="155" spans="1:12" s="40" customFormat="1">
      <c r="A155" s="39"/>
      <c r="B155" s="39" t="s">
        <v>170</v>
      </c>
      <c r="C155" s="18"/>
      <c r="D155" s="18"/>
      <c r="E155" s="18">
        <v>89307.894</v>
      </c>
      <c r="F155" s="18"/>
      <c r="G155" s="31">
        <f t="shared" si="23"/>
        <v>89307.894</v>
      </c>
      <c r="H155" s="31"/>
      <c r="I155" s="31"/>
      <c r="J155" s="31">
        <v>138.04311572580644</v>
      </c>
      <c r="K155" s="31"/>
      <c r="L155" s="31">
        <f t="shared" si="22"/>
        <v>138.04311572580644</v>
      </c>
    </row>
    <row r="156" spans="1:12" s="40" customFormat="1">
      <c r="A156" s="39"/>
      <c r="B156" s="39" t="s">
        <v>171</v>
      </c>
      <c r="C156" s="18"/>
      <c r="D156" s="18"/>
      <c r="E156" s="18">
        <v>274793.52</v>
      </c>
      <c r="F156" s="18">
        <v>50350.86</v>
      </c>
      <c r="G156" s="31">
        <f t="shared" si="23"/>
        <v>325144.38</v>
      </c>
      <c r="H156" s="31"/>
      <c r="I156" s="31"/>
      <c r="J156" s="31">
        <v>424.74804838709679</v>
      </c>
      <c r="K156" s="31">
        <v>77.827270161290315</v>
      </c>
      <c r="L156" s="31">
        <f t="shared" si="22"/>
        <v>502.57531854838709</v>
      </c>
    </row>
    <row r="157" spans="1:12" s="40" customFormat="1">
      <c r="A157" s="39"/>
      <c r="B157" s="39" t="s">
        <v>172</v>
      </c>
      <c r="C157" s="18"/>
      <c r="D157" s="18"/>
      <c r="E157" s="18">
        <v>1154132.784</v>
      </c>
      <c r="F157" s="18">
        <v>264941.43</v>
      </c>
      <c r="G157" s="31">
        <f t="shared" si="23"/>
        <v>1419074.2139999999</v>
      </c>
      <c r="H157" s="31"/>
      <c r="I157" s="31"/>
      <c r="J157" s="31">
        <v>1783.9418032258063</v>
      </c>
      <c r="K157" s="31">
        <v>409.51968346774191</v>
      </c>
      <c r="L157" s="31">
        <f t="shared" si="22"/>
        <v>2193.4614866935481</v>
      </c>
    </row>
    <row r="158" spans="1:12" s="40" customFormat="1">
      <c r="A158" s="39"/>
      <c r="B158" s="39" t="s">
        <v>173</v>
      </c>
      <c r="C158" s="18"/>
      <c r="D158" s="18"/>
      <c r="E158" s="18">
        <v>1209091.4880000004</v>
      </c>
      <c r="F158" s="18">
        <v>486724.97999999992</v>
      </c>
      <c r="G158" s="31">
        <f t="shared" si="23"/>
        <v>1695816.4680000003</v>
      </c>
      <c r="H158" s="31"/>
      <c r="I158" s="31"/>
      <c r="J158" s="31">
        <v>1868.8914129032262</v>
      </c>
      <c r="K158" s="31">
        <v>752.3302782258063</v>
      </c>
      <c r="L158" s="31">
        <f t="shared" si="22"/>
        <v>2621.2216911290325</v>
      </c>
    </row>
    <row r="159" spans="1:12" s="40" customFormat="1">
      <c r="A159" s="39"/>
      <c r="B159" s="39" t="s">
        <v>174</v>
      </c>
      <c r="C159" s="18"/>
      <c r="D159" s="18"/>
      <c r="E159" s="18">
        <v>192355.46400000001</v>
      </c>
      <c r="F159" s="18">
        <v>89912.25</v>
      </c>
      <c r="G159" s="31">
        <f t="shared" si="23"/>
        <v>282267.71400000004</v>
      </c>
      <c r="H159" s="31"/>
      <c r="I159" s="31"/>
      <c r="J159" s="31">
        <v>297.32363387096774</v>
      </c>
      <c r="K159" s="31">
        <v>138.97726814516128</v>
      </c>
      <c r="L159" s="31">
        <f t="shared" si="22"/>
        <v>436.30090201612904</v>
      </c>
    </row>
    <row r="160" spans="1:12" s="40" customFormat="1">
      <c r="A160" s="39"/>
      <c r="B160" s="39" t="s">
        <v>175</v>
      </c>
      <c r="C160" s="18"/>
      <c r="D160" s="18"/>
      <c r="E160" s="18">
        <v>175180.86899999998</v>
      </c>
      <c r="F160" s="18">
        <v>58742.670000000006</v>
      </c>
      <c r="G160" s="31">
        <f t="shared" si="23"/>
        <v>233923.53899999999</v>
      </c>
      <c r="H160" s="31"/>
      <c r="I160" s="31"/>
      <c r="J160" s="31">
        <v>270.77688084677413</v>
      </c>
      <c r="K160" s="31">
        <v>90.798481854838712</v>
      </c>
      <c r="L160" s="31">
        <f t="shared" si="22"/>
        <v>361.57536270161285</v>
      </c>
    </row>
    <row r="161" spans="1:12" s="40" customFormat="1">
      <c r="A161" s="39"/>
      <c r="B161" s="39" t="s">
        <v>176</v>
      </c>
      <c r="C161" s="18"/>
      <c r="D161" s="18"/>
      <c r="E161" s="18">
        <v>116787.24600000001</v>
      </c>
      <c r="F161" s="18">
        <v>105497.04</v>
      </c>
      <c r="G161" s="31">
        <f t="shared" si="23"/>
        <v>222284.28600000002</v>
      </c>
      <c r="H161" s="31"/>
      <c r="I161" s="31"/>
      <c r="J161" s="31">
        <v>180.51792056451615</v>
      </c>
      <c r="K161" s="31">
        <v>163.06666129032254</v>
      </c>
      <c r="L161" s="31">
        <f t="shared" si="22"/>
        <v>343.58458185483869</v>
      </c>
    </row>
    <row r="162" spans="1:12" s="40" customFormat="1">
      <c r="A162" s="24">
        <v>51</v>
      </c>
      <c r="B162" s="25" t="s">
        <v>92</v>
      </c>
      <c r="C162" s="26">
        <v>340443</v>
      </c>
      <c r="D162" s="26">
        <v>0</v>
      </c>
      <c r="E162" s="47">
        <v>1516528</v>
      </c>
      <c r="F162" s="26">
        <v>619835</v>
      </c>
      <c r="G162" s="26">
        <f t="shared" si="23"/>
        <v>2476806</v>
      </c>
      <c r="H162" s="27">
        <v>526.222379032258</v>
      </c>
      <c r="I162" s="27" t="s">
        <v>211</v>
      </c>
      <c r="J162" s="27">
        <v>2344.0956989247311</v>
      </c>
      <c r="K162" s="27">
        <v>958.07829301075265</v>
      </c>
      <c r="L162" s="27">
        <f>H162+I162+J162+K162</f>
        <v>3828.3963709677419</v>
      </c>
    </row>
    <row r="163" spans="1:12" s="40" customFormat="1">
      <c r="A163" s="39"/>
      <c r="B163" s="39" t="s">
        <v>177</v>
      </c>
      <c r="C163" s="18">
        <v>340443</v>
      </c>
      <c r="D163" s="18">
        <v>0</v>
      </c>
      <c r="E163" s="18">
        <v>1516528</v>
      </c>
      <c r="F163" s="18">
        <v>619835</v>
      </c>
      <c r="G163" s="31">
        <f>G162*100%</f>
        <v>2476806</v>
      </c>
      <c r="H163" s="31">
        <v>526.222379032258</v>
      </c>
      <c r="I163" s="31"/>
      <c r="J163" s="31">
        <v>2344.0956989247311</v>
      </c>
      <c r="K163" s="31">
        <v>958.07829301075265</v>
      </c>
      <c r="L163" s="31">
        <f>SUM(H163:K163)</f>
        <v>3828.3963709677419</v>
      </c>
    </row>
    <row r="164" spans="1:12" s="40" customFormat="1">
      <c r="A164" s="24">
        <v>52</v>
      </c>
      <c r="B164" s="25" t="s">
        <v>94</v>
      </c>
      <c r="C164" s="26">
        <v>13897</v>
      </c>
      <c r="D164" s="26">
        <v>27430</v>
      </c>
      <c r="E164" s="47">
        <v>2445220</v>
      </c>
      <c r="F164" s="26">
        <v>1140869</v>
      </c>
      <c r="G164" s="26">
        <f>SUM(C164:F164)</f>
        <v>3627416</v>
      </c>
      <c r="H164" s="27">
        <v>21.480577956989247</v>
      </c>
      <c r="I164" s="27">
        <v>42.398521505376337</v>
      </c>
      <c r="J164" s="27">
        <v>3779.5739247311826</v>
      </c>
      <c r="K164" s="27">
        <v>1763.4399865591397</v>
      </c>
      <c r="L164" s="27">
        <f t="shared" ref="L164:L202" si="24">SUM(H164:K164)</f>
        <v>5606.8930107526876</v>
      </c>
    </row>
    <row r="165" spans="1:12" s="40" customFormat="1">
      <c r="A165" s="39"/>
      <c r="B165" s="39" t="s">
        <v>178</v>
      </c>
      <c r="C165" s="18"/>
      <c r="D165" s="18">
        <v>27430</v>
      </c>
      <c r="E165" s="18">
        <v>2445220</v>
      </c>
      <c r="F165" s="18">
        <v>1140869</v>
      </c>
      <c r="G165" s="31">
        <f>G164*100%</f>
        <v>3627416</v>
      </c>
      <c r="H165" s="31"/>
      <c r="I165" s="31">
        <v>42.398521505376337</v>
      </c>
      <c r="J165" s="31">
        <v>3779.5739247311826</v>
      </c>
      <c r="K165" s="31">
        <v>1763.4399865591397</v>
      </c>
      <c r="L165" s="31">
        <f t="shared" si="24"/>
        <v>5585.4124327956988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119710</v>
      </c>
      <c r="F166" s="26">
        <v>201949</v>
      </c>
      <c r="G166" s="26">
        <f>SUM(C166:F166)</f>
        <v>321659</v>
      </c>
      <c r="H166" s="27" t="s">
        <v>211</v>
      </c>
      <c r="I166" s="27" t="s">
        <v>211</v>
      </c>
      <c r="J166" s="27">
        <v>185.03561827956989</v>
      </c>
      <c r="K166" s="27">
        <v>312.15235215053764</v>
      </c>
      <c r="L166" s="27">
        <f t="shared" si="24"/>
        <v>497.1879704301075</v>
      </c>
    </row>
    <row r="167" spans="1:12" s="40" customFormat="1">
      <c r="A167" s="39"/>
      <c r="B167" s="39" t="s">
        <v>179</v>
      </c>
      <c r="C167" s="18"/>
      <c r="D167" s="18"/>
      <c r="E167" s="18">
        <v>119710</v>
      </c>
      <c r="F167" s="18">
        <v>201949</v>
      </c>
      <c r="G167" s="31">
        <f>G166</f>
        <v>321659</v>
      </c>
      <c r="H167" s="31"/>
      <c r="I167" s="31"/>
      <c r="J167" s="31">
        <v>185.03561827956989</v>
      </c>
      <c r="K167" s="31">
        <v>312.15235215053764</v>
      </c>
      <c r="L167" s="31">
        <f t="shared" si="24"/>
        <v>497.1879704301075</v>
      </c>
    </row>
    <row r="168" spans="1:12" s="40" customFormat="1">
      <c r="A168" s="24">
        <v>54</v>
      </c>
      <c r="B168" s="25" t="s">
        <v>98</v>
      </c>
      <c r="C168" s="26">
        <v>75548</v>
      </c>
      <c r="D168" s="26">
        <v>0</v>
      </c>
      <c r="E168" s="47">
        <v>5471228</v>
      </c>
      <c r="F168" s="26">
        <v>862741</v>
      </c>
      <c r="G168" s="26">
        <f>SUM(C168:F168)</f>
        <v>6409517</v>
      </c>
      <c r="H168" s="27">
        <v>116.77446236559139</v>
      </c>
      <c r="I168" s="27" t="s">
        <v>211</v>
      </c>
      <c r="J168" s="27">
        <v>8456.8712365591382</v>
      </c>
      <c r="K168" s="27">
        <v>1333.5378360215052</v>
      </c>
      <c r="L168" s="27">
        <f t="shared" si="24"/>
        <v>9907.1835349462344</v>
      </c>
    </row>
    <row r="169" spans="1:12" s="40" customFormat="1">
      <c r="A169" s="39"/>
      <c r="B169" s="39" t="s">
        <v>180</v>
      </c>
      <c r="C169" s="18">
        <v>75548</v>
      </c>
      <c r="D169" s="18">
        <v>0</v>
      </c>
      <c r="E169" s="18">
        <v>5471228</v>
      </c>
      <c r="F169" s="18">
        <v>862741</v>
      </c>
      <c r="G169" s="31">
        <f>G168*100%</f>
        <v>6409517</v>
      </c>
      <c r="H169" s="31">
        <v>116.77446236559139</v>
      </c>
      <c r="I169" s="31"/>
      <c r="J169" s="31">
        <v>8456.8712365591382</v>
      </c>
      <c r="K169" s="31">
        <v>1333.5378360215052</v>
      </c>
      <c r="L169" s="31">
        <f t="shared" si="24"/>
        <v>9907.1835349462344</v>
      </c>
    </row>
    <row r="170" spans="1:12" s="40" customFormat="1">
      <c r="A170" s="24">
        <v>55</v>
      </c>
      <c r="B170" s="25" t="s">
        <v>99</v>
      </c>
      <c r="C170" s="26">
        <v>710817</v>
      </c>
      <c r="D170" s="26">
        <v>0</v>
      </c>
      <c r="E170" s="26">
        <v>2104347</v>
      </c>
      <c r="F170" s="26">
        <v>2313812</v>
      </c>
      <c r="G170" s="26">
        <f t="shared" ref="G170:G198" si="25">SUM(C170:F170)</f>
        <v>5128976</v>
      </c>
      <c r="H170" s="27">
        <v>1098.7090725806449</v>
      </c>
      <c r="I170" s="27" t="s">
        <v>211</v>
      </c>
      <c r="J170" s="27">
        <v>3252.6868951612901</v>
      </c>
      <c r="K170" s="27">
        <v>3576.4567204301075</v>
      </c>
      <c r="L170" s="27">
        <f t="shared" si="24"/>
        <v>7927.8526881720427</v>
      </c>
    </row>
    <row r="171" spans="1:12" s="40" customFormat="1">
      <c r="A171" s="39"/>
      <c r="B171" s="39" t="s">
        <v>181</v>
      </c>
      <c r="C171" s="18">
        <v>710817</v>
      </c>
      <c r="D171" s="18"/>
      <c r="E171" s="18">
        <v>1769125</v>
      </c>
      <c r="F171" s="18">
        <v>2049047</v>
      </c>
      <c r="G171" s="31">
        <f>SUM(C171:F171)</f>
        <v>4528989</v>
      </c>
      <c r="H171" s="31">
        <v>1098.7090725806449</v>
      </c>
      <c r="I171" s="31"/>
      <c r="J171" s="31">
        <v>2734.5346102150534</v>
      </c>
      <c r="K171" s="31">
        <v>3167.2097446236553</v>
      </c>
      <c r="L171" s="31">
        <f t="shared" si="24"/>
        <v>7000.4534274193538</v>
      </c>
    </row>
    <row r="172" spans="1:12" s="40" customFormat="1">
      <c r="A172" s="39"/>
      <c r="B172" s="39" t="s">
        <v>182</v>
      </c>
      <c r="C172" s="18"/>
      <c r="D172" s="18"/>
      <c r="E172" s="18">
        <v>335222</v>
      </c>
      <c r="F172" s="18">
        <v>208951</v>
      </c>
      <c r="G172" s="31">
        <f t="shared" si="25"/>
        <v>544173</v>
      </c>
      <c r="H172" s="31"/>
      <c r="I172" s="31"/>
      <c r="J172" s="31">
        <v>518.15228494623648</v>
      </c>
      <c r="K172" s="31">
        <v>322.97533602150537</v>
      </c>
      <c r="L172" s="31">
        <f t="shared" si="24"/>
        <v>841.1276209677419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55814</v>
      </c>
      <c r="G173" s="31">
        <f t="shared" si="25"/>
        <v>55814</v>
      </c>
      <c r="H173" s="31"/>
      <c r="I173" s="31"/>
      <c r="J173" s="31"/>
      <c r="K173" s="31">
        <v>86.271639784946231</v>
      </c>
      <c r="L173" s="31">
        <f t="shared" si="24"/>
        <v>86.271639784946231</v>
      </c>
    </row>
    <row r="174" spans="1:12" s="40" customFormat="1">
      <c r="A174" s="24">
        <v>56</v>
      </c>
      <c r="B174" s="25" t="s">
        <v>101</v>
      </c>
      <c r="C174" s="26">
        <v>780815</v>
      </c>
      <c r="D174" s="26"/>
      <c r="E174" s="26">
        <v>1743680</v>
      </c>
      <c r="F174" s="26">
        <v>1403537</v>
      </c>
      <c r="G174" s="26">
        <f t="shared" si="25"/>
        <v>3928032</v>
      </c>
      <c r="H174" s="27">
        <v>1206.9049059139784</v>
      </c>
      <c r="I174" s="27" t="s">
        <v>211</v>
      </c>
      <c r="J174" s="27">
        <v>2695.2043010752686</v>
      </c>
      <c r="K174" s="27">
        <v>2169.4456317204299</v>
      </c>
      <c r="L174" s="27">
        <f t="shared" si="24"/>
        <v>6071.5548387096769</v>
      </c>
    </row>
    <row r="175" spans="1:12" s="40" customFormat="1">
      <c r="A175" s="39"/>
      <c r="B175" s="39" t="s">
        <v>184</v>
      </c>
      <c r="C175" s="18">
        <v>780815</v>
      </c>
      <c r="D175" s="18"/>
      <c r="E175" s="18">
        <v>1743680</v>
      </c>
      <c r="F175" s="18">
        <v>1403537</v>
      </c>
      <c r="G175" s="31">
        <f t="shared" si="25"/>
        <v>3928032</v>
      </c>
      <c r="H175" s="31">
        <v>1206.9049059139784</v>
      </c>
      <c r="I175" s="31"/>
      <c r="J175" s="31">
        <v>2695.2043010752686</v>
      </c>
      <c r="K175" s="31">
        <v>2169.4456317204299</v>
      </c>
      <c r="L175" s="31">
        <f t="shared" si="24"/>
        <v>6071.5548387096769</v>
      </c>
    </row>
    <row r="176" spans="1:12" s="40" customFormat="1">
      <c r="A176" s="24">
        <v>57</v>
      </c>
      <c r="B176" s="25" t="s">
        <v>102</v>
      </c>
      <c r="C176" s="26">
        <v>191269</v>
      </c>
      <c r="D176" s="26">
        <v>0</v>
      </c>
      <c r="E176" s="26">
        <v>1931532</v>
      </c>
      <c r="F176" s="26">
        <v>994478</v>
      </c>
      <c r="G176" s="26">
        <f t="shared" si="25"/>
        <v>3117279</v>
      </c>
      <c r="H176" s="27">
        <v>295.64428763440856</v>
      </c>
      <c r="I176" s="27" t="s">
        <v>211</v>
      </c>
      <c r="J176" s="27">
        <v>2985.5669354838706</v>
      </c>
      <c r="K176" s="27">
        <v>1537.1635752688171</v>
      </c>
      <c r="L176" s="27">
        <f t="shared" si="24"/>
        <v>4818.3747983870962</v>
      </c>
    </row>
    <row r="177" spans="1:12" s="40" customFormat="1">
      <c r="A177" s="39"/>
      <c r="B177" s="39" t="s">
        <v>185</v>
      </c>
      <c r="C177" s="18"/>
      <c r="D177" s="18"/>
      <c r="E177" s="18">
        <v>326072</v>
      </c>
      <c r="F177" s="18">
        <v>212198</v>
      </c>
      <c r="G177" s="31">
        <f t="shared" si="25"/>
        <v>538270</v>
      </c>
      <c r="H177" s="31"/>
      <c r="I177" s="31"/>
      <c r="J177" s="31">
        <v>504.00913978494617</v>
      </c>
      <c r="K177" s="31">
        <v>327.99422043010748</v>
      </c>
      <c r="L177" s="31">
        <f t="shared" si="24"/>
        <v>832.00336021505359</v>
      </c>
    </row>
    <row r="178" spans="1:12" s="40" customFormat="1">
      <c r="A178" s="39"/>
      <c r="B178" s="39" t="s">
        <v>186</v>
      </c>
      <c r="C178" s="18"/>
      <c r="D178" s="18"/>
      <c r="E178" s="18">
        <v>107788</v>
      </c>
      <c r="F178" s="18">
        <v>133816</v>
      </c>
      <c r="G178" s="31">
        <f t="shared" si="25"/>
        <v>241604</v>
      </c>
      <c r="H178" s="31"/>
      <c r="I178" s="31"/>
      <c r="J178" s="31">
        <v>166.60779569892472</v>
      </c>
      <c r="K178" s="31">
        <v>206.83924731182796</v>
      </c>
      <c r="L178" s="31">
        <f t="shared" si="24"/>
        <v>373.44704301075268</v>
      </c>
    </row>
    <row r="179" spans="1:12" s="40" customFormat="1">
      <c r="A179" s="39"/>
      <c r="B179" s="39" t="s">
        <v>187</v>
      </c>
      <c r="C179" s="18"/>
      <c r="D179" s="18"/>
      <c r="E179" s="18">
        <v>38512</v>
      </c>
      <c r="F179" s="18">
        <v>2584</v>
      </c>
      <c r="G179" s="31">
        <f t="shared" si="25"/>
        <v>41096</v>
      </c>
      <c r="H179" s="31"/>
      <c r="I179" s="31"/>
      <c r="J179" s="31">
        <v>59.527956989247308</v>
      </c>
      <c r="K179" s="31">
        <v>3.9940860215053759</v>
      </c>
      <c r="L179" s="31">
        <f t="shared" si="24"/>
        <v>63.522043010752682</v>
      </c>
    </row>
    <row r="180" spans="1:12" s="40" customFormat="1">
      <c r="A180" s="39"/>
      <c r="B180" s="39" t="s">
        <v>188</v>
      </c>
      <c r="C180" s="18"/>
      <c r="D180" s="18"/>
      <c r="E180" s="18">
        <v>1929</v>
      </c>
      <c r="F180" s="18">
        <v>16735</v>
      </c>
      <c r="G180" s="31">
        <f t="shared" si="25"/>
        <v>18664</v>
      </c>
      <c r="H180" s="31"/>
      <c r="I180" s="31"/>
      <c r="J180" s="31"/>
      <c r="K180" s="31">
        <v>25.86727150537634</v>
      </c>
      <c r="L180" s="31">
        <f t="shared" si="24"/>
        <v>25.86727150537634</v>
      </c>
    </row>
    <row r="181" spans="1:12" s="40" customFormat="1">
      <c r="A181" s="39"/>
      <c r="B181" s="39" t="s">
        <v>189</v>
      </c>
      <c r="C181" s="18"/>
      <c r="D181" s="18"/>
      <c r="E181" s="18">
        <v>400450</v>
      </c>
      <c r="F181" s="18"/>
      <c r="G181" s="31">
        <f t="shared" si="25"/>
        <v>400450</v>
      </c>
      <c r="H181" s="31"/>
      <c r="I181" s="31"/>
      <c r="J181" s="31">
        <v>618.97513440860212</v>
      </c>
      <c r="K181" s="31"/>
      <c r="L181" s="31">
        <f t="shared" si="24"/>
        <v>618.97513440860212</v>
      </c>
    </row>
    <row r="182" spans="1:12" s="40" customFormat="1">
      <c r="A182" s="39"/>
      <c r="B182" s="39" t="s">
        <v>190</v>
      </c>
      <c r="C182" s="18">
        <v>191269</v>
      </c>
      <c r="D182" s="18"/>
      <c r="E182" s="18">
        <v>100367</v>
      </c>
      <c r="F182" s="18">
        <v>16452</v>
      </c>
      <c r="G182" s="31">
        <f t="shared" si="25"/>
        <v>308088</v>
      </c>
      <c r="H182" s="31">
        <v>295.64428763440856</v>
      </c>
      <c r="I182" s="31"/>
      <c r="J182" s="31">
        <v>155.13716397849461</v>
      </c>
      <c r="K182" s="31">
        <v>25.429838709677419</v>
      </c>
      <c r="L182" s="31">
        <f t="shared" si="24"/>
        <v>476.21129032258062</v>
      </c>
    </row>
    <row r="183" spans="1:12" s="40" customFormat="1">
      <c r="A183" s="39"/>
      <c r="B183" s="39" t="s">
        <v>191</v>
      </c>
      <c r="C183" s="18"/>
      <c r="D183" s="18"/>
      <c r="E183" s="18">
        <v>683724</v>
      </c>
      <c r="F183" s="18">
        <v>591012</v>
      </c>
      <c r="G183" s="31">
        <f t="shared" si="25"/>
        <v>1274736</v>
      </c>
      <c r="H183" s="31"/>
      <c r="I183" s="31"/>
      <c r="J183" s="31">
        <v>1056.8314516129033</v>
      </c>
      <c r="K183" s="31">
        <v>913.52661290322578</v>
      </c>
      <c r="L183" s="31">
        <f t="shared" si="24"/>
        <v>1970.3580645161292</v>
      </c>
    </row>
    <row r="184" spans="1:12" s="40" customFormat="1">
      <c r="A184" s="39"/>
      <c r="B184" s="39" t="s">
        <v>192</v>
      </c>
      <c r="C184" s="18"/>
      <c r="D184" s="18"/>
      <c r="E184" s="18">
        <v>272690</v>
      </c>
      <c r="F184" s="18">
        <v>21681</v>
      </c>
      <c r="G184" s="31">
        <f t="shared" si="25"/>
        <v>294371</v>
      </c>
      <c r="H184" s="31"/>
      <c r="I184" s="31"/>
      <c r="J184" s="31">
        <v>421.49663978494618</v>
      </c>
      <c r="K184" s="31"/>
      <c r="L184" s="31">
        <f t="shared" si="24"/>
        <v>421.49663978494618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58775</v>
      </c>
      <c r="E185" s="21">
        <v>3438457</v>
      </c>
      <c r="F185" s="21">
        <v>766708</v>
      </c>
      <c r="G185" s="21">
        <f t="shared" si="25"/>
        <v>4263940</v>
      </c>
      <c r="H185" s="22" t="s">
        <v>211</v>
      </c>
      <c r="I185" s="22">
        <v>90.848454301075265</v>
      </c>
      <c r="J185" s="22">
        <v>5314.8192876344083</v>
      </c>
      <c r="K185" s="22">
        <v>1185.0997311827955</v>
      </c>
      <c r="L185" s="22">
        <f t="shared" si="24"/>
        <v>6590.7674731182797</v>
      </c>
    </row>
    <row r="186" spans="1:12" s="40" customFormat="1">
      <c r="A186" s="39"/>
      <c r="B186" s="39" t="s">
        <v>193</v>
      </c>
      <c r="C186" s="18"/>
      <c r="D186" s="18"/>
      <c r="E186" s="18">
        <v>1027982</v>
      </c>
      <c r="F186" s="18">
        <v>344400</v>
      </c>
      <c r="G186" s="31">
        <f t="shared" si="25"/>
        <v>1372382</v>
      </c>
      <c r="H186" s="31"/>
      <c r="I186" s="31"/>
      <c r="J186" s="31">
        <v>1588.9506720430106</v>
      </c>
      <c r="K186" s="31">
        <v>532.33870967741927</v>
      </c>
      <c r="L186" s="31">
        <f t="shared" si="24"/>
        <v>2121.2893817204299</v>
      </c>
    </row>
    <row r="187" spans="1:12" s="40" customFormat="1">
      <c r="A187" s="39"/>
      <c r="B187" s="39" t="s">
        <v>194</v>
      </c>
      <c r="C187" s="18"/>
      <c r="D187" s="18"/>
      <c r="E187" s="18">
        <v>813119</v>
      </c>
      <c r="F187" s="18">
        <v>48569</v>
      </c>
      <c r="G187" s="31">
        <f t="shared" si="25"/>
        <v>861688</v>
      </c>
      <c r="H187" s="31"/>
      <c r="I187" s="31"/>
      <c r="J187" s="31">
        <v>1256.8371639784946</v>
      </c>
      <c r="K187" s="31">
        <v>75.073051075268808</v>
      </c>
      <c r="L187" s="31">
        <f t="shared" si="24"/>
        <v>1331.9102150537633</v>
      </c>
    </row>
    <row r="188" spans="1:12" s="40" customFormat="1">
      <c r="A188" s="39"/>
      <c r="B188" s="39" t="s">
        <v>195</v>
      </c>
      <c r="C188" s="18"/>
      <c r="D188" s="18">
        <v>58775</v>
      </c>
      <c r="E188" s="18">
        <v>476763</v>
      </c>
      <c r="F188" s="18">
        <v>156067</v>
      </c>
      <c r="G188" s="31">
        <f t="shared" si="25"/>
        <v>691605</v>
      </c>
      <c r="H188" s="31"/>
      <c r="I188" s="31">
        <v>90.848454301075265</v>
      </c>
      <c r="J188" s="31">
        <v>736.93205645161277</v>
      </c>
      <c r="K188" s="31">
        <v>241.23259408602149</v>
      </c>
      <c r="L188" s="31">
        <f t="shared" si="24"/>
        <v>1069.0131048387095</v>
      </c>
    </row>
    <row r="189" spans="1:12" s="40" customFormat="1">
      <c r="A189" s="39"/>
      <c r="B189" s="39" t="s">
        <v>196</v>
      </c>
      <c r="C189" s="18"/>
      <c r="D189" s="18"/>
      <c r="E189" s="18">
        <v>263929</v>
      </c>
      <c r="F189" s="18">
        <v>29656</v>
      </c>
      <c r="G189" s="31">
        <f t="shared" si="25"/>
        <v>293585</v>
      </c>
      <c r="H189" s="31"/>
      <c r="I189" s="31"/>
      <c r="J189" s="31">
        <v>407.9547715053763</v>
      </c>
      <c r="K189" s="31">
        <v>45.839247311827954</v>
      </c>
      <c r="L189" s="31">
        <f t="shared" si="24"/>
        <v>453.79401881720423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11859</v>
      </c>
      <c r="G190" s="31">
        <f t="shared" si="25"/>
        <v>11859</v>
      </c>
      <c r="H190" s="31"/>
      <c r="I190" s="31"/>
      <c r="J190" s="31"/>
      <c r="K190" s="31">
        <v>18.330443548387095</v>
      </c>
      <c r="L190" s="31">
        <f t="shared" si="24"/>
        <v>18.330443548387095</v>
      </c>
    </row>
    <row r="191" spans="1:12" s="40" customFormat="1" ht="30">
      <c r="A191" s="39"/>
      <c r="B191" s="43" t="s">
        <v>198</v>
      </c>
      <c r="C191" s="18"/>
      <c r="D191" s="18"/>
      <c r="E191" s="18">
        <v>157873</v>
      </c>
      <c r="F191" s="18"/>
      <c r="G191" s="31">
        <f t="shared" si="25"/>
        <v>157873</v>
      </c>
      <c r="H191" s="31"/>
      <c r="I191" s="31"/>
      <c r="J191" s="31">
        <v>244.024126344086</v>
      </c>
      <c r="K191" s="31"/>
      <c r="L191" s="31">
        <f t="shared" si="24"/>
        <v>244.024126344086</v>
      </c>
    </row>
    <row r="192" spans="1:12" s="40" customFormat="1">
      <c r="A192" s="39"/>
      <c r="B192" s="39" t="s">
        <v>199</v>
      </c>
      <c r="C192" s="18"/>
      <c r="D192" s="18"/>
      <c r="E192" s="18">
        <v>650092</v>
      </c>
      <c r="F192" s="18">
        <v>164254</v>
      </c>
      <c r="G192" s="31">
        <f t="shared" si="25"/>
        <v>814346</v>
      </c>
      <c r="H192" s="31"/>
      <c r="I192" s="31"/>
      <c r="J192" s="31">
        <v>1004.846505376344</v>
      </c>
      <c r="K192" s="31">
        <v>253.88723118279569</v>
      </c>
      <c r="L192" s="31">
        <f t="shared" si="24"/>
        <v>1258.7337365591397</v>
      </c>
    </row>
    <row r="193" spans="1:13" s="40" customFormat="1">
      <c r="A193" s="39"/>
      <c r="B193" s="39" t="s">
        <v>200</v>
      </c>
      <c r="C193" s="18"/>
      <c r="D193" s="18"/>
      <c r="E193" s="18">
        <v>17443</v>
      </c>
      <c r="F193" s="18"/>
      <c r="G193" s="31">
        <f t="shared" si="25"/>
        <v>17443</v>
      </c>
      <c r="H193" s="31"/>
      <c r="I193" s="31"/>
      <c r="J193" s="31">
        <v>26.961626344086021</v>
      </c>
      <c r="K193" s="31"/>
      <c r="L193" s="31">
        <f t="shared" si="24"/>
        <v>26.961626344086021</v>
      </c>
    </row>
    <row r="194" spans="1:13" s="40" customFormat="1">
      <c r="A194" s="39"/>
      <c r="B194" s="39" t="s">
        <v>201</v>
      </c>
      <c r="C194" s="18"/>
      <c r="D194" s="18"/>
      <c r="E194" s="18">
        <v>31256</v>
      </c>
      <c r="F194" s="18">
        <v>11903</v>
      </c>
      <c r="G194" s="31">
        <f t="shared" si="25"/>
        <v>43159</v>
      </c>
      <c r="H194" s="31"/>
      <c r="I194" s="31"/>
      <c r="J194" s="31">
        <v>48.312365591397842</v>
      </c>
      <c r="K194" s="31">
        <v>18.398454301075265</v>
      </c>
      <c r="L194" s="31">
        <f t="shared" si="24"/>
        <v>66.710819892473111</v>
      </c>
    </row>
    <row r="195" spans="1:13" s="40" customFormat="1">
      <c r="A195" s="50">
        <v>59</v>
      </c>
      <c r="B195" s="51" t="s">
        <v>105</v>
      </c>
      <c r="C195" s="52">
        <v>111561</v>
      </c>
      <c r="D195" s="52">
        <v>0</v>
      </c>
      <c r="E195" s="52">
        <v>2953592</v>
      </c>
      <c r="F195" s="52">
        <v>2498435</v>
      </c>
      <c r="G195" s="52">
        <f t="shared" si="25"/>
        <v>5563588</v>
      </c>
      <c r="H195" s="53">
        <v>172.43971774193545</v>
      </c>
      <c r="I195" s="53" t="s">
        <v>211</v>
      </c>
      <c r="J195" s="53">
        <v>4565.3639784946236</v>
      </c>
      <c r="K195" s="53">
        <v>3861.8282930107521</v>
      </c>
      <c r="L195" s="53">
        <f t="shared" si="24"/>
        <v>8599.6319892473111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2040728</v>
      </c>
      <c r="F196" s="56">
        <v>1664100</v>
      </c>
      <c r="G196" s="56">
        <f t="shared" si="25"/>
        <v>3704828</v>
      </c>
      <c r="H196" s="57"/>
      <c r="I196" s="57" t="s">
        <v>211</v>
      </c>
      <c r="J196" s="57">
        <v>3154.3510752688171</v>
      </c>
      <c r="K196" s="57">
        <v>2572.197580645161</v>
      </c>
      <c r="L196" s="57">
        <f t="shared" si="24"/>
        <v>5726.5486559139781</v>
      </c>
    </row>
    <row r="197" spans="1:13" s="40" customFormat="1">
      <c r="A197" s="54"/>
      <c r="B197" s="55" t="s">
        <v>203</v>
      </c>
      <c r="C197" s="56">
        <v>111561</v>
      </c>
      <c r="D197" s="56"/>
      <c r="E197" s="56">
        <v>912864</v>
      </c>
      <c r="F197" s="56">
        <v>834335</v>
      </c>
      <c r="G197" s="56">
        <f t="shared" si="25"/>
        <v>1858760</v>
      </c>
      <c r="H197" s="57">
        <v>172.43971774193545</v>
      </c>
      <c r="I197" s="57"/>
      <c r="J197" s="57">
        <v>1411.0129032258064</v>
      </c>
      <c r="K197" s="57">
        <v>1289.6307123655913</v>
      </c>
      <c r="L197" s="57">
        <f t="shared" si="24"/>
        <v>2873.083333333333</v>
      </c>
    </row>
    <row r="198" spans="1:13" s="40" customFormat="1">
      <c r="A198" s="58">
        <v>60</v>
      </c>
      <c r="B198" s="59" t="s">
        <v>107</v>
      </c>
      <c r="C198" s="60">
        <v>464379</v>
      </c>
      <c r="D198" s="60">
        <v>0</v>
      </c>
      <c r="E198" s="60">
        <v>841178</v>
      </c>
      <c r="F198" s="60">
        <v>832261</v>
      </c>
      <c r="G198" s="60">
        <f t="shared" si="25"/>
        <v>2137818</v>
      </c>
      <c r="H198" s="61">
        <v>717.79012096774181</v>
      </c>
      <c r="I198" s="61" t="s">
        <v>211</v>
      </c>
      <c r="J198" s="61">
        <v>1300.2079301075266</v>
      </c>
      <c r="K198" s="61">
        <v>1286.4249327956989</v>
      </c>
      <c r="L198" s="61">
        <f t="shared" si="24"/>
        <v>3304.4229838709671</v>
      </c>
    </row>
    <row r="199" spans="1:13">
      <c r="A199" s="62"/>
      <c r="B199" s="63" t="s">
        <v>204</v>
      </c>
      <c r="C199" s="64">
        <v>464379</v>
      </c>
      <c r="D199" s="64"/>
      <c r="E199" s="64">
        <v>92529.58</v>
      </c>
      <c r="F199" s="64">
        <v>99871.319999999992</v>
      </c>
      <c r="G199" s="64">
        <f>SUM(C199:F199)</f>
        <v>656779.89999999991</v>
      </c>
      <c r="H199" s="10">
        <v>717.79012096774181</v>
      </c>
      <c r="I199" s="10"/>
      <c r="J199" s="10">
        <v>143.02287231182797</v>
      </c>
      <c r="K199" s="10">
        <v>154.37099193548383</v>
      </c>
      <c r="L199" s="10">
        <f t="shared" si="24"/>
        <v>1015.1839852150537</v>
      </c>
      <c r="M199" s="40"/>
    </row>
    <row r="200" spans="1:13">
      <c r="A200" s="65"/>
      <c r="B200" s="63" t="s">
        <v>205</v>
      </c>
      <c r="C200" s="66"/>
      <c r="D200" s="66"/>
      <c r="E200" s="66">
        <v>748648.42</v>
      </c>
      <c r="F200" s="66">
        <v>732389.68</v>
      </c>
      <c r="G200" s="64">
        <f>SUM(C200:F200)</f>
        <v>1481038.1</v>
      </c>
      <c r="H200" s="67"/>
      <c r="I200" s="67"/>
      <c r="J200" s="67">
        <v>1157.1850577956989</v>
      </c>
      <c r="K200" s="67">
        <v>1132.0539408602151</v>
      </c>
      <c r="L200" s="10">
        <f t="shared" si="24"/>
        <v>2289.2389986559137</v>
      </c>
      <c r="M200" s="40"/>
    </row>
    <row r="201" spans="1:13">
      <c r="A201" s="68">
        <v>61</v>
      </c>
      <c r="B201" s="69" t="s">
        <v>108</v>
      </c>
      <c r="C201" s="70">
        <v>1935886</v>
      </c>
      <c r="D201" s="70">
        <v>0</v>
      </c>
      <c r="E201" s="70">
        <v>3110128</v>
      </c>
      <c r="F201" s="70">
        <v>2040884</v>
      </c>
      <c r="G201" s="70">
        <f>SUM(C201:F201)</f>
        <v>7086898</v>
      </c>
      <c r="H201" s="14">
        <v>2992.2969086021499</v>
      </c>
      <c r="I201" s="14" t="s">
        <v>211</v>
      </c>
      <c r="J201" s="14">
        <v>4807.3215053763433</v>
      </c>
      <c r="K201" s="14">
        <v>3154.5922043010751</v>
      </c>
      <c r="L201" s="14">
        <f t="shared" si="24"/>
        <v>10954.210618279569</v>
      </c>
    </row>
    <row r="202" spans="1:13">
      <c r="A202" s="71"/>
      <c r="B202" s="72" t="s">
        <v>206</v>
      </c>
      <c r="C202" s="73">
        <v>1935886</v>
      </c>
      <c r="D202" s="73">
        <v>0</v>
      </c>
      <c r="E202" s="73">
        <v>3110128</v>
      </c>
      <c r="F202" s="73">
        <v>2040884</v>
      </c>
      <c r="G202" s="73">
        <f>SUM(C202:F202)</f>
        <v>7086898</v>
      </c>
      <c r="H202" s="35">
        <v>2992.2969086021499</v>
      </c>
      <c r="I202" s="35" t="s">
        <v>211</v>
      </c>
      <c r="J202" s="35">
        <v>4807.3215053763433</v>
      </c>
      <c r="K202" s="35">
        <v>3154.5922043010751</v>
      </c>
      <c r="L202" s="35">
        <f t="shared" si="24"/>
        <v>10954.210618279569</v>
      </c>
    </row>
    <row r="203" spans="1:13">
      <c r="B203" s="74" t="s">
        <v>110</v>
      </c>
      <c r="C203" s="75">
        <f t="shared" ref="C203:E203" si="26">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25288427</v>
      </c>
      <c r="D203" s="75">
        <f t="shared" si="26"/>
        <v>6495532</v>
      </c>
      <c r="E203" s="75">
        <f t="shared" si="26"/>
        <v>145905177.65979999</v>
      </c>
      <c r="F203" s="75">
        <f>F9+F11+F16+F18+F21+F26+F32+F34+F36+F38+F40+F43+F45+F47+F54+F56+F58+F60+F64+F66+F69+F72+F74+F77+F79+F86+F93+F95+F98+F100+F102+F104+F108+F110+F112+F115+F117+F119+F127+F129+F131+F133+F136+F138+F145+F149+F151+F153+F162+F164+F166+F168+F170+F174+F176+F185+F195+F198+F201+F106</f>
        <v>72985156.406680003</v>
      </c>
      <c r="G203" s="76">
        <f t="shared" ref="G203:K203" si="27">G9+G11+G16+G18+G21+G26+G32+G34+G36+G38+G40+G43+G45+G47+G54+G56+G58+G60+G64+G66+G69+G72+G74+G77+G79+G86+G93+G95+G98+G100+G102+G104+G108+G110+G112+G115+G117+G119+G127+G129+G131+G133+G136+G138+G145+G149+G151+G153+G162+G164+G166+G168+G170+G174+G176+G185+G195+G198+G201+G106</f>
        <v>250674293.06647998</v>
      </c>
      <c r="H203" s="77">
        <f t="shared" si="27"/>
        <v>39088.294422043007</v>
      </c>
      <c r="I203" s="77">
        <f t="shared" si="27"/>
        <v>10040.136827956987</v>
      </c>
      <c r="J203" s="77">
        <f t="shared" si="27"/>
        <v>225525.47622146504</v>
      </c>
      <c r="K203" s="77">
        <f t="shared" si="27"/>
        <v>112813.07777914245</v>
      </c>
      <c r="L203" s="77">
        <f>L9+L11+L16+L18+L21+L26+L32+L34+L36+L38+L40+L43+L45+L47+L54+L56+L58+L60+L64+L66+L69+L72+L74+L77+L79+L86+L93+L95+L98+L100+L102+L104+L108+L110+L112+L115+L117+L119+L127+L129+L131+L133+L136+L138+L145+L149+L151+L153+L162+L164+L166+L168+L170+L174+L176+L185+L195+L198+L201+L106</f>
        <v>387466.98525060754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191" activePane="bottomRight" state="frozen"/>
      <selection pane="topRight" activeCell="I1" sqref="I1"/>
      <selection pane="bottomLeft" activeCell="A29" sqref="A29"/>
      <selection pane="bottomRight" activeCell="N205" sqref="N205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221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4" t="s">
        <v>10</v>
      </c>
      <c r="H6" s="84" t="s">
        <v>6</v>
      </c>
      <c r="I6" s="84" t="s">
        <v>7</v>
      </c>
      <c r="J6" s="84" t="s">
        <v>8</v>
      </c>
      <c r="K6" s="84" t="s">
        <v>9</v>
      </c>
      <c r="L6" s="84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37132</v>
      </c>
      <c r="F7" s="13">
        <v>0</v>
      </c>
      <c r="G7" s="13">
        <f>SUM(C7:F7)</f>
        <v>37132</v>
      </c>
      <c r="H7" s="14" t="s">
        <v>211</v>
      </c>
      <c r="I7" s="14" t="s">
        <v>211</v>
      </c>
      <c r="J7" s="14">
        <v>57.394892473118276</v>
      </c>
      <c r="K7" s="14" t="s">
        <v>211</v>
      </c>
      <c r="L7" s="14">
        <f>H7+I7+J7+K7</f>
        <v>57.394892473118276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37132</v>
      </c>
      <c r="F8" s="18">
        <v>0</v>
      </c>
      <c r="G8" s="18">
        <f t="shared" ref="G8:L10" si="0">G7</f>
        <v>37132</v>
      </c>
      <c r="H8" s="35" t="s">
        <v>211</v>
      </c>
      <c r="I8" s="35"/>
      <c r="J8" s="35">
        <v>57.394892473118276</v>
      </c>
      <c r="K8" s="35" t="s">
        <v>211</v>
      </c>
      <c r="L8" s="18">
        <f t="shared" si="0"/>
        <v>57.394892473118276</v>
      </c>
    </row>
    <row r="9" spans="1:13" s="15" customFormat="1">
      <c r="A9" s="11">
        <v>2</v>
      </c>
      <c r="B9" s="12" t="s">
        <v>11</v>
      </c>
      <c r="C9" s="13">
        <v>626253</v>
      </c>
      <c r="D9" s="13">
        <v>2765907</v>
      </c>
      <c r="E9" s="13">
        <v>1539902</v>
      </c>
      <c r="F9" s="13">
        <v>432046</v>
      </c>
      <c r="G9" s="13">
        <f>SUM(C9:F9)</f>
        <v>5364108</v>
      </c>
      <c r="H9" s="14">
        <v>967.99858870967739</v>
      </c>
      <c r="I9" s="14">
        <v>4275.2594758064506</v>
      </c>
      <c r="J9" s="14">
        <v>2380.2248655913977</v>
      </c>
      <c r="K9" s="14">
        <v>667.8130376344086</v>
      </c>
      <c r="L9" s="14">
        <f>H9+I9+J9+K9</f>
        <v>8291.2959677419349</v>
      </c>
    </row>
    <row r="10" spans="1:13" s="15" customFormat="1">
      <c r="A10" s="16"/>
      <c r="B10" s="17" t="s">
        <v>13</v>
      </c>
      <c r="C10" s="18">
        <v>626253</v>
      </c>
      <c r="D10" s="18">
        <v>2765907</v>
      </c>
      <c r="E10" s="18">
        <v>1539902</v>
      </c>
      <c r="F10" s="18">
        <v>432046</v>
      </c>
      <c r="G10" s="18">
        <f t="shared" si="0"/>
        <v>5364108</v>
      </c>
      <c r="H10" s="18">
        <v>967.99858870967739</v>
      </c>
      <c r="I10" s="18"/>
      <c r="J10" s="18">
        <v>2380.2248655913977</v>
      </c>
      <c r="K10" s="18">
        <v>667.8130376344086</v>
      </c>
      <c r="L10" s="18">
        <f t="shared" si="0"/>
        <v>8291.2959677419349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395255</v>
      </c>
      <c r="F11" s="21">
        <v>592703</v>
      </c>
      <c r="G11" s="21">
        <f>SUM(C11:F11)</f>
        <v>987958</v>
      </c>
      <c r="H11" s="22" t="s">
        <v>211</v>
      </c>
      <c r="I11" s="22" t="s">
        <v>211</v>
      </c>
      <c r="J11" s="22">
        <v>610.94522849462362</v>
      </c>
      <c r="K11" s="22">
        <v>916.14038978494614</v>
      </c>
      <c r="L11" s="22">
        <f t="shared" ref="L11:L32" si="1">H11+I11+J11+K11</f>
        <v>1527.0856182795696</v>
      </c>
    </row>
    <row r="12" spans="1:13" s="15" customFormat="1">
      <c r="A12" s="17"/>
      <c r="B12" s="17" t="s">
        <v>16</v>
      </c>
      <c r="C12" s="18"/>
      <c r="D12" s="18"/>
      <c r="E12" s="18">
        <v>21739.025000000001</v>
      </c>
      <c r="F12" s="18">
        <v>296351.5</v>
      </c>
      <c r="G12" s="18">
        <f>E12+F12</f>
        <v>318090.52500000002</v>
      </c>
      <c r="H12" s="18"/>
      <c r="I12" s="18"/>
      <c r="J12" s="18">
        <v>33.601987567204304</v>
      </c>
      <c r="K12" s="18">
        <v>458.07019489247307</v>
      </c>
      <c r="L12" s="18">
        <f t="shared" si="1"/>
        <v>491.6721824596774</v>
      </c>
    </row>
    <row r="13" spans="1:13" s="15" customFormat="1">
      <c r="A13" s="17"/>
      <c r="B13" s="17" t="s">
        <v>18</v>
      </c>
      <c r="C13" s="18"/>
      <c r="D13" s="18"/>
      <c r="E13" s="18">
        <v>229247.9</v>
      </c>
      <c r="F13" s="18">
        <v>290424.46999999997</v>
      </c>
      <c r="G13" s="18">
        <f>E13+F13</f>
        <v>519672.37</v>
      </c>
      <c r="H13" s="18"/>
      <c r="I13" s="18"/>
      <c r="J13" s="18">
        <v>354.3482325268817</v>
      </c>
      <c r="K13" s="18">
        <v>448.90879099462359</v>
      </c>
      <c r="L13" s="18">
        <f t="shared" si="1"/>
        <v>803.25702352150529</v>
      </c>
    </row>
    <row r="14" spans="1:13" s="15" customFormat="1">
      <c r="A14" s="17"/>
      <c r="B14" s="17" t="s">
        <v>20</v>
      </c>
      <c r="C14" s="18"/>
      <c r="D14" s="18"/>
      <c r="E14" s="18">
        <v>43478.05</v>
      </c>
      <c r="F14" s="18">
        <v>5927.03</v>
      </c>
      <c r="G14" s="18">
        <f>E14+F14</f>
        <v>49405.08</v>
      </c>
      <c r="H14" s="18"/>
      <c r="I14" s="18"/>
      <c r="J14" s="18">
        <v>67.203975134408608</v>
      </c>
      <c r="K14" s="18">
        <v>9.1614038978494605</v>
      </c>
      <c r="L14" s="18">
        <f t="shared" si="1"/>
        <v>76.365379032258062</v>
      </c>
    </row>
    <row r="15" spans="1:13" s="15" customFormat="1">
      <c r="A15" s="23"/>
      <c r="B15" s="23" t="s">
        <v>22</v>
      </c>
      <c r="C15" s="18"/>
      <c r="D15" s="18"/>
      <c r="E15" s="18">
        <v>100790.02500000001</v>
      </c>
      <c r="F15" s="18"/>
      <c r="G15" s="18">
        <f>E15+F15</f>
        <v>100790.02500000001</v>
      </c>
      <c r="H15" s="18"/>
      <c r="I15" s="18"/>
      <c r="J15" s="18">
        <v>155.79103326612903</v>
      </c>
      <c r="K15" s="18"/>
      <c r="L15" s="18">
        <f t="shared" si="1"/>
        <v>155.79103326612903</v>
      </c>
    </row>
    <row r="16" spans="1:13" s="15" customFormat="1">
      <c r="A16" s="24">
        <v>4</v>
      </c>
      <c r="B16" s="25" t="s">
        <v>14</v>
      </c>
      <c r="C16" s="26">
        <v>6317</v>
      </c>
      <c r="D16" s="26">
        <v>0</v>
      </c>
      <c r="E16" s="26">
        <v>1046752</v>
      </c>
      <c r="F16" s="26">
        <v>1150218</v>
      </c>
      <c r="G16" s="26">
        <f>SUM(C16:F16)</f>
        <v>2203287</v>
      </c>
      <c r="H16" s="27">
        <v>9.7641801075268813</v>
      </c>
      <c r="I16" s="27" t="s">
        <v>211</v>
      </c>
      <c r="J16" s="27">
        <v>1617.9634408602151</v>
      </c>
      <c r="K16" s="27">
        <v>1777.8907258064514</v>
      </c>
      <c r="L16" s="27">
        <f t="shared" si="1"/>
        <v>3405.6183467741935</v>
      </c>
    </row>
    <row r="17" spans="1:12" s="15" customFormat="1">
      <c r="A17" s="17"/>
      <c r="B17" s="17" t="s">
        <v>25</v>
      </c>
      <c r="C17" s="18"/>
      <c r="D17" s="18"/>
      <c r="E17" s="18">
        <v>1046752</v>
      </c>
      <c r="F17" s="18">
        <v>1150218</v>
      </c>
      <c r="G17" s="18">
        <f>F17+E17</f>
        <v>2196970</v>
      </c>
      <c r="H17" s="18"/>
      <c r="I17" s="18"/>
      <c r="J17" s="18">
        <v>1617.9634408602151</v>
      </c>
      <c r="K17" s="18">
        <v>1777.8907258064514</v>
      </c>
      <c r="L17" s="18">
        <f t="shared" si="1"/>
        <v>3395.8541666666665</v>
      </c>
    </row>
    <row r="18" spans="1:12" s="15" customFormat="1">
      <c r="A18" s="24">
        <v>5</v>
      </c>
      <c r="B18" s="25" t="s">
        <v>15</v>
      </c>
      <c r="C18" s="26">
        <v>698110</v>
      </c>
      <c r="D18" s="26">
        <v>11850</v>
      </c>
      <c r="E18" s="26">
        <v>1826444</v>
      </c>
      <c r="F18" s="26">
        <v>815106</v>
      </c>
      <c r="G18" s="26">
        <f>SUM(C18:F18)</f>
        <v>3351510</v>
      </c>
      <c r="H18" s="27">
        <v>1079.067876344086</v>
      </c>
      <c r="I18" s="27">
        <v>18.316532258064516</v>
      </c>
      <c r="J18" s="27">
        <v>2823.1325268817204</v>
      </c>
      <c r="K18" s="27">
        <v>1259.9084677419353</v>
      </c>
      <c r="L18" s="27">
        <f t="shared" si="1"/>
        <v>5180.4254032258059</v>
      </c>
    </row>
    <row r="19" spans="1:12" s="15" customFormat="1">
      <c r="A19" s="17"/>
      <c r="B19" s="17" t="s">
        <v>28</v>
      </c>
      <c r="C19" s="18">
        <v>698110</v>
      </c>
      <c r="D19" s="18">
        <v>11850</v>
      </c>
      <c r="E19" s="18">
        <v>837522</v>
      </c>
      <c r="F19" s="18">
        <v>99875</v>
      </c>
      <c r="G19" s="18">
        <f>SUM(C19:F19)</f>
        <v>1647357</v>
      </c>
      <c r="H19" s="18">
        <v>1079.067876344086</v>
      </c>
      <c r="I19" s="18"/>
      <c r="J19" s="18">
        <v>1294.5568548387096</v>
      </c>
      <c r="K19" s="18">
        <v>154.37668010752688</v>
      </c>
      <c r="L19" s="18">
        <f t="shared" si="1"/>
        <v>2528.0014112903223</v>
      </c>
    </row>
    <row r="20" spans="1:12" s="15" customFormat="1">
      <c r="A20" s="17"/>
      <c r="B20" s="17" t="s">
        <v>30</v>
      </c>
      <c r="C20" s="18"/>
      <c r="D20" s="18"/>
      <c r="E20" s="18">
        <v>988922</v>
      </c>
      <c r="F20" s="18">
        <v>715231</v>
      </c>
      <c r="G20" s="18">
        <f t="shared" ref="G20:G32" si="2">SUM(C20:F20)</f>
        <v>1704153</v>
      </c>
      <c r="H20" s="18"/>
      <c r="I20" s="18"/>
      <c r="J20" s="18">
        <v>1528.5756720430106</v>
      </c>
      <c r="K20" s="18">
        <v>1105.5317876344086</v>
      </c>
      <c r="L20" s="18">
        <f t="shared" si="1"/>
        <v>2634.1074596774192</v>
      </c>
    </row>
    <row r="21" spans="1:12" s="15" customFormat="1">
      <c r="A21" s="24">
        <v>6</v>
      </c>
      <c r="B21" s="25" t="s">
        <v>17</v>
      </c>
      <c r="C21" s="26">
        <v>255792</v>
      </c>
      <c r="D21" s="26">
        <v>227961</v>
      </c>
      <c r="E21" s="26">
        <v>4389005</v>
      </c>
      <c r="F21" s="26">
        <v>1843771</v>
      </c>
      <c r="G21" s="26">
        <f t="shared" si="2"/>
        <v>6716529</v>
      </c>
      <c r="H21" s="27">
        <v>395.37741935483871</v>
      </c>
      <c r="I21" s="27">
        <v>352.35907258064509</v>
      </c>
      <c r="J21" s="27">
        <v>6784.0803091397847</v>
      </c>
      <c r="K21" s="27">
        <v>2849.9148521505376</v>
      </c>
      <c r="L21" s="27">
        <f t="shared" si="1"/>
        <v>10381.731653225806</v>
      </c>
    </row>
    <row r="22" spans="1:12" s="15" customFormat="1">
      <c r="A22" s="17"/>
      <c r="B22" s="17" t="s">
        <v>33</v>
      </c>
      <c r="C22" s="18">
        <v>255792</v>
      </c>
      <c r="D22" s="18">
        <v>227961</v>
      </c>
      <c r="E22" s="18">
        <v>1404482</v>
      </c>
      <c r="F22" s="18">
        <v>110626</v>
      </c>
      <c r="G22" s="18">
        <f t="shared" si="2"/>
        <v>1998861</v>
      </c>
      <c r="H22" s="18">
        <v>395.37741935483871</v>
      </c>
      <c r="I22" s="18">
        <v>352.35907258064509</v>
      </c>
      <c r="J22" s="18">
        <v>2170.9063172043011</v>
      </c>
      <c r="K22" s="18">
        <v>170.9944892473118</v>
      </c>
      <c r="L22" s="18">
        <f t="shared" si="1"/>
        <v>3089.6372983870965</v>
      </c>
    </row>
    <row r="23" spans="1:12" s="15" customFormat="1">
      <c r="A23" s="17"/>
      <c r="B23" s="17" t="s">
        <v>35</v>
      </c>
      <c r="C23" s="18"/>
      <c r="D23" s="18"/>
      <c r="E23" s="18">
        <v>1272811</v>
      </c>
      <c r="F23" s="18">
        <v>958761</v>
      </c>
      <c r="G23" s="18">
        <f t="shared" si="2"/>
        <v>2231572</v>
      </c>
      <c r="H23" s="18"/>
      <c r="I23" s="18"/>
      <c r="J23" s="18">
        <v>1967.3825940860215</v>
      </c>
      <c r="K23" s="18">
        <v>1481.9558467741933</v>
      </c>
      <c r="L23" s="18">
        <f t="shared" si="1"/>
        <v>3449.3384408602151</v>
      </c>
    </row>
    <row r="24" spans="1:12" s="15" customFormat="1">
      <c r="A24" s="17"/>
      <c r="B24" s="17" t="s">
        <v>37</v>
      </c>
      <c r="C24" s="18"/>
      <c r="D24" s="18"/>
      <c r="E24" s="18">
        <v>1448372</v>
      </c>
      <c r="F24" s="18">
        <v>497818</v>
      </c>
      <c r="G24" s="18">
        <f t="shared" si="2"/>
        <v>1946190</v>
      </c>
      <c r="H24" s="18"/>
      <c r="I24" s="18"/>
      <c r="J24" s="18">
        <v>2238.7470430107523</v>
      </c>
      <c r="K24" s="18">
        <v>769.47674731182792</v>
      </c>
      <c r="L24" s="18">
        <f t="shared" si="1"/>
        <v>3008.2237903225805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263340</v>
      </c>
      <c r="F25" s="18">
        <v>276566</v>
      </c>
      <c r="G25" s="18">
        <f t="shared" si="2"/>
        <v>539906</v>
      </c>
      <c r="H25" s="18"/>
      <c r="I25" s="18"/>
      <c r="J25" s="18">
        <v>407.04435483870964</v>
      </c>
      <c r="K25" s="18">
        <v>427.48776881720431</v>
      </c>
      <c r="L25" s="18">
        <f t="shared" si="1"/>
        <v>834.53212365591389</v>
      </c>
    </row>
    <row r="26" spans="1:12" s="15" customFormat="1">
      <c r="A26" s="24">
        <v>7</v>
      </c>
      <c r="B26" s="25" t="s">
        <v>19</v>
      </c>
      <c r="C26" s="26">
        <v>9556</v>
      </c>
      <c r="D26" s="26">
        <v>0</v>
      </c>
      <c r="E26" s="26">
        <v>966314</v>
      </c>
      <c r="F26" s="26">
        <v>1076389</v>
      </c>
      <c r="G26" s="26">
        <f t="shared" si="2"/>
        <v>2052259</v>
      </c>
      <c r="H26" s="27">
        <v>14.770698924731182</v>
      </c>
      <c r="I26" s="27" t="s">
        <v>211</v>
      </c>
      <c r="J26" s="27">
        <v>1493.630510752688</v>
      </c>
      <c r="K26" s="27">
        <v>1663.7733198924732</v>
      </c>
      <c r="L26" s="27">
        <f t="shared" si="1"/>
        <v>3172.1745295698925</v>
      </c>
    </row>
    <row r="27" spans="1:12" s="15" customFormat="1">
      <c r="A27" s="17"/>
      <c r="B27" s="17" t="s">
        <v>42</v>
      </c>
      <c r="C27" s="18">
        <v>9556</v>
      </c>
      <c r="D27" s="18"/>
      <c r="E27" s="18">
        <v>45416.758000000002</v>
      </c>
      <c r="F27" s="18">
        <v>75347.23000000001</v>
      </c>
      <c r="G27" s="18">
        <f t="shared" si="2"/>
        <v>130319.98800000001</v>
      </c>
      <c r="H27" s="18">
        <v>14.770698924731182</v>
      </c>
      <c r="I27" s="18"/>
      <c r="J27" s="18">
        <v>70.200634005376344</v>
      </c>
      <c r="K27" s="18">
        <v>116.46413239247312</v>
      </c>
      <c r="L27" s="18">
        <f t="shared" si="1"/>
        <v>201.43546532258063</v>
      </c>
    </row>
    <row r="28" spans="1:12" s="15" customFormat="1">
      <c r="A28" s="17"/>
      <c r="B28" s="17" t="s">
        <v>44</v>
      </c>
      <c r="C28" s="18"/>
      <c r="D28" s="18"/>
      <c r="E28" s="18">
        <v>325647.81800000003</v>
      </c>
      <c r="F28" s="18">
        <v>288472.25200000004</v>
      </c>
      <c r="G28" s="18">
        <f t="shared" si="2"/>
        <v>614120.07000000007</v>
      </c>
      <c r="H28" s="18"/>
      <c r="I28" s="18"/>
      <c r="J28" s="18">
        <v>503.35348212365591</v>
      </c>
      <c r="K28" s="18">
        <v>445.89124973118282</v>
      </c>
      <c r="L28" s="18">
        <f t="shared" si="1"/>
        <v>949.24473185483873</v>
      </c>
    </row>
    <row r="29" spans="1:12" s="15" customFormat="1">
      <c r="A29" s="17"/>
      <c r="B29" s="17" t="s">
        <v>46</v>
      </c>
      <c r="C29" s="18"/>
      <c r="D29" s="18"/>
      <c r="E29" s="18">
        <v>54113.584000000003</v>
      </c>
      <c r="F29" s="18">
        <v>36597.226000000002</v>
      </c>
      <c r="G29" s="18">
        <f t="shared" si="2"/>
        <v>90710.81</v>
      </c>
      <c r="H29" s="18"/>
      <c r="I29" s="18"/>
      <c r="J29" s="18">
        <v>83.64330860215054</v>
      </c>
      <c r="K29" s="18">
        <v>56.568292876344088</v>
      </c>
      <c r="L29" s="18">
        <f t="shared" si="1"/>
        <v>140.21160147849463</v>
      </c>
    </row>
    <row r="30" spans="1:12" s="15" customFormat="1">
      <c r="A30" s="17"/>
      <c r="B30" s="17" t="s">
        <v>48</v>
      </c>
      <c r="C30" s="18"/>
      <c r="D30" s="18"/>
      <c r="E30" s="18">
        <v>16427.338</v>
      </c>
      <c r="F30" s="18">
        <v>25833.335999999999</v>
      </c>
      <c r="G30" s="18">
        <f t="shared" si="2"/>
        <v>42260.673999999999</v>
      </c>
      <c r="H30" s="18"/>
      <c r="I30" s="18"/>
      <c r="J30" s="18">
        <v>25.391718682795695</v>
      </c>
      <c r="K30" s="18">
        <v>39.930559677419353</v>
      </c>
      <c r="L30" s="18">
        <f t="shared" si="1"/>
        <v>65.322278360215051</v>
      </c>
    </row>
    <row r="31" spans="1:12" s="15" customFormat="1">
      <c r="A31" s="17"/>
      <c r="B31" s="17" t="s">
        <v>50</v>
      </c>
      <c r="C31" s="18"/>
      <c r="D31" s="18"/>
      <c r="E31" s="18">
        <v>524708.50199999986</v>
      </c>
      <c r="F31" s="18">
        <v>650138.95599999989</v>
      </c>
      <c r="G31" s="18">
        <f t="shared" si="2"/>
        <v>1174847.4579999996</v>
      </c>
      <c r="H31" s="18"/>
      <c r="I31" s="18"/>
      <c r="J31" s="18">
        <v>811.04136733870939</v>
      </c>
      <c r="K31" s="18">
        <v>1004.9190852150535</v>
      </c>
      <c r="L31" s="18">
        <f t="shared" si="1"/>
        <v>1815.9604525537629</v>
      </c>
    </row>
    <row r="32" spans="1:12" s="15" customFormat="1">
      <c r="A32" s="24">
        <v>8</v>
      </c>
      <c r="B32" s="25" t="s">
        <v>21</v>
      </c>
      <c r="C32" s="26">
        <v>809264</v>
      </c>
      <c r="D32" s="26">
        <v>0</v>
      </c>
      <c r="E32" s="26">
        <v>1735081</v>
      </c>
      <c r="F32" s="26">
        <v>1803402</v>
      </c>
      <c r="G32" s="26">
        <f t="shared" si="2"/>
        <v>4347747</v>
      </c>
      <c r="H32" s="27">
        <v>1250.8784946236558</v>
      </c>
      <c r="I32" s="27" t="s">
        <v>211</v>
      </c>
      <c r="J32" s="27">
        <v>2681.912836021505</v>
      </c>
      <c r="K32" s="27">
        <v>2787.5165322580642</v>
      </c>
      <c r="L32" s="27">
        <f t="shared" si="1"/>
        <v>6720.3078629032252</v>
      </c>
    </row>
    <row r="33" spans="1:12" s="15" customFormat="1" ht="14.25" customHeight="1">
      <c r="A33" s="17"/>
      <c r="B33" s="17" t="s">
        <v>53</v>
      </c>
      <c r="C33" s="18">
        <v>809264</v>
      </c>
      <c r="D33" s="18">
        <v>0</v>
      </c>
      <c r="E33" s="18">
        <v>1735081</v>
      </c>
      <c r="F33" s="18">
        <v>1803402</v>
      </c>
      <c r="G33" s="18">
        <f t="shared" ref="G33:L33" si="3">G32</f>
        <v>4347747</v>
      </c>
      <c r="H33" s="18">
        <v>1250.8784946236558</v>
      </c>
      <c r="I33" s="18"/>
      <c r="J33" s="18">
        <v>2681.912836021505</v>
      </c>
      <c r="K33" s="18">
        <v>2787.5165322580642</v>
      </c>
      <c r="L33" s="18">
        <f t="shared" si="3"/>
        <v>6720.3078629032252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1778516</v>
      </c>
      <c r="F34" s="26">
        <v>594212</v>
      </c>
      <c r="G34" s="26">
        <f>SUM(C34:F34)</f>
        <v>2372728</v>
      </c>
      <c r="H34" s="27" t="s">
        <v>211</v>
      </c>
      <c r="I34" s="27" t="s">
        <v>211</v>
      </c>
      <c r="J34" s="27">
        <v>2749.0502688172041</v>
      </c>
      <c r="K34" s="27">
        <v>918.4728494623655</v>
      </c>
      <c r="L34" s="27">
        <f>H34+I34+J34+K34</f>
        <v>3667.5231182795696</v>
      </c>
    </row>
    <row r="35" spans="1:12" s="15" customFormat="1">
      <c r="A35" s="17"/>
      <c r="B35" s="17" t="s">
        <v>56</v>
      </c>
      <c r="C35" s="18"/>
      <c r="D35" s="18"/>
      <c r="E35" s="18">
        <v>1778516</v>
      </c>
      <c r="F35" s="18">
        <v>594212</v>
      </c>
      <c r="G35" s="18">
        <f>G34</f>
        <v>2372728</v>
      </c>
      <c r="H35" s="18"/>
      <c r="I35" s="18"/>
      <c r="J35" s="18">
        <v>2749.0502688172041</v>
      </c>
      <c r="K35" s="18">
        <v>918.4728494623655</v>
      </c>
      <c r="L35" s="18">
        <f>K35+J35</f>
        <v>3667.5231182795696</v>
      </c>
    </row>
    <row r="36" spans="1:12" s="15" customFormat="1">
      <c r="A36" s="24">
        <v>10</v>
      </c>
      <c r="B36" s="25" t="s">
        <v>24</v>
      </c>
      <c r="C36" s="26">
        <v>2775713</v>
      </c>
      <c r="D36" s="26">
        <v>471214</v>
      </c>
      <c r="E36" s="26">
        <v>2015041</v>
      </c>
      <c r="F36" s="26">
        <v>929538</v>
      </c>
      <c r="G36" s="26">
        <f t="shared" ref="G36" si="4">SUM(C36:F36)</f>
        <v>6191506</v>
      </c>
      <c r="H36" s="27">
        <v>4290.4165994623654</v>
      </c>
      <c r="I36" s="27">
        <v>728.35497311827953</v>
      </c>
      <c r="J36" s="27">
        <v>3114.6467069892474</v>
      </c>
      <c r="K36" s="27">
        <v>1436.7858870967741</v>
      </c>
      <c r="L36" s="27">
        <f t="shared" ref="L36:L43" si="5">H36+I36+J36+K36</f>
        <v>9570.2041666666664</v>
      </c>
    </row>
    <row r="37" spans="1:12" s="15" customFormat="1">
      <c r="A37" s="17"/>
      <c r="B37" s="17" t="s">
        <v>59</v>
      </c>
      <c r="C37" s="18">
        <v>2775713</v>
      </c>
      <c r="D37" s="18">
        <v>471214</v>
      </c>
      <c r="E37" s="18">
        <v>2015041</v>
      </c>
      <c r="F37" s="18">
        <v>929538</v>
      </c>
      <c r="G37" s="18">
        <f>SUM(C37:F37)</f>
        <v>6191506</v>
      </c>
      <c r="H37" s="18"/>
      <c r="I37" s="18"/>
      <c r="J37" s="18">
        <v>3114.6467069892474</v>
      </c>
      <c r="K37" s="18">
        <v>1436.7858870967741</v>
      </c>
      <c r="L37" s="18">
        <f t="shared" si="5"/>
        <v>4551.4325940860217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8913</v>
      </c>
      <c r="E38" s="26">
        <v>962838</v>
      </c>
      <c r="F38" s="26">
        <v>1363453</v>
      </c>
      <c r="G38" s="26">
        <f>SUM(C38:F38)</f>
        <v>2335204</v>
      </c>
      <c r="H38" s="27" t="s">
        <v>211</v>
      </c>
      <c r="I38" s="27">
        <v>13.776814516129033</v>
      </c>
      <c r="J38" s="27">
        <v>1488.2576612903226</v>
      </c>
      <c r="K38" s="27">
        <v>2107.4878360215052</v>
      </c>
      <c r="L38" s="27">
        <f t="shared" si="5"/>
        <v>3609.5223118279569</v>
      </c>
    </row>
    <row r="39" spans="1:12" s="15" customFormat="1">
      <c r="A39" s="17"/>
      <c r="B39" s="17" t="s">
        <v>73</v>
      </c>
      <c r="C39" s="18">
        <v>0</v>
      </c>
      <c r="D39" s="18">
        <v>8913</v>
      </c>
      <c r="E39" s="18">
        <v>962838</v>
      </c>
      <c r="F39" s="18">
        <v>1363453</v>
      </c>
      <c r="G39" s="18">
        <f>C39+D39+E39+F39</f>
        <v>2335204</v>
      </c>
      <c r="H39" s="18"/>
      <c r="I39" s="18">
        <v>13.776814516129033</v>
      </c>
      <c r="J39" s="18">
        <v>1488.2576612903226</v>
      </c>
      <c r="K39" s="18">
        <v>2107.4878360215052</v>
      </c>
      <c r="L39" s="18">
        <f t="shared" si="5"/>
        <v>3609.5223118279569</v>
      </c>
    </row>
    <row r="40" spans="1:12" s="15" customFormat="1">
      <c r="A40" s="24">
        <v>12</v>
      </c>
      <c r="B40" s="25" t="s">
        <v>27</v>
      </c>
      <c r="C40" s="26">
        <v>6322264</v>
      </c>
      <c r="D40" s="26">
        <v>1453359</v>
      </c>
      <c r="E40" s="26">
        <v>20891233</v>
      </c>
      <c r="F40" s="26">
        <v>4032952</v>
      </c>
      <c r="G40" s="26">
        <f t="shared" ref="G40:G42" si="6">SUM(C40:F40)</f>
        <v>32699808</v>
      </c>
      <c r="H40" s="32">
        <v>9772.3166666666657</v>
      </c>
      <c r="I40" s="32">
        <v>2246.4554435483869</v>
      </c>
      <c r="J40" s="27">
        <v>32291.556384408599</v>
      </c>
      <c r="K40" s="27">
        <v>6233.7295698924727</v>
      </c>
      <c r="L40" s="27">
        <f t="shared" si="5"/>
        <v>50544.058064516124</v>
      </c>
    </row>
    <row r="41" spans="1:12" s="15" customFormat="1">
      <c r="A41" s="23"/>
      <c r="B41" s="23" t="s">
        <v>76</v>
      </c>
      <c r="C41" s="18">
        <v>6322264</v>
      </c>
      <c r="D41" s="18">
        <v>1453359</v>
      </c>
      <c r="E41" s="18">
        <v>20891233</v>
      </c>
      <c r="F41" s="18">
        <v>4032952</v>
      </c>
      <c r="G41" s="18">
        <f>G40-G42</f>
        <v>32699808</v>
      </c>
      <c r="H41" s="18">
        <v>9772.3166666666657</v>
      </c>
      <c r="I41" s="18">
        <v>2246.4554435483869</v>
      </c>
      <c r="J41" s="18">
        <v>32291.556384408599</v>
      </c>
      <c r="K41" s="18">
        <v>6233.7295698924727</v>
      </c>
      <c r="L41" s="18">
        <f t="shared" si="5"/>
        <v>50544.058064516124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f t="shared" si="6"/>
        <v>0</v>
      </c>
      <c r="H42" s="35"/>
      <c r="I42" s="35"/>
      <c r="J42" s="35"/>
      <c r="K42" s="35"/>
      <c r="L42" s="35">
        <f t="shared" si="5"/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81289</v>
      </c>
      <c r="F43" s="36">
        <v>12837</v>
      </c>
      <c r="G43" s="36">
        <f>SUM(C43:F43)</f>
        <v>94126</v>
      </c>
      <c r="H43" s="37" t="s">
        <v>211</v>
      </c>
      <c r="I43" s="37" t="s">
        <v>211</v>
      </c>
      <c r="J43" s="37">
        <v>125.64831989247311</v>
      </c>
      <c r="K43" s="37">
        <v>19.842137096774191</v>
      </c>
      <c r="L43" s="37">
        <f t="shared" si="5"/>
        <v>145.49045698924729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12837</v>
      </c>
      <c r="G44" s="18">
        <f>G43</f>
        <v>94126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979542</v>
      </c>
      <c r="F45" s="26">
        <v>685127</v>
      </c>
      <c r="G45" s="26">
        <f>SUM(C45:F45)</f>
        <v>1664669</v>
      </c>
      <c r="H45" s="32" t="s">
        <v>211</v>
      </c>
      <c r="I45" s="32" t="s">
        <v>211</v>
      </c>
      <c r="J45" s="27">
        <v>1514.077016129032</v>
      </c>
      <c r="K45" s="27">
        <v>1059.0000672043011</v>
      </c>
      <c r="L45" s="27">
        <f t="shared" ref="L45:L67" si="7">H45+I45+J45+K45</f>
        <v>2573.0770833333331</v>
      </c>
    </row>
    <row r="46" spans="1:12" s="15" customFormat="1">
      <c r="A46" s="23"/>
      <c r="B46" s="23" t="s">
        <v>84</v>
      </c>
      <c r="C46" s="18"/>
      <c r="D46" s="18"/>
      <c r="E46" s="18">
        <v>979542</v>
      </c>
      <c r="F46" s="18">
        <v>685127</v>
      </c>
      <c r="G46" s="18">
        <f t="shared" ref="G46" si="8">G45</f>
        <v>1664669</v>
      </c>
      <c r="H46" s="18"/>
      <c r="I46" s="18"/>
      <c r="J46" s="18">
        <v>1514.077016129032</v>
      </c>
      <c r="K46" s="18">
        <v>1059.0000672043011</v>
      </c>
      <c r="L46" s="18">
        <f t="shared" si="7"/>
        <v>2573.0770833333331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1840658</v>
      </c>
      <c r="F47" s="26">
        <v>427830</v>
      </c>
      <c r="G47" s="26">
        <f t="shared" ref="G47:G54" si="9">SUM(C47:F47)</f>
        <v>2268488</v>
      </c>
      <c r="H47" s="27" t="s">
        <v>211</v>
      </c>
      <c r="I47" s="27" t="s">
        <v>211</v>
      </c>
      <c r="J47" s="27">
        <v>2845.1030913978493</v>
      </c>
      <c r="K47" s="27">
        <v>661.29637096774184</v>
      </c>
      <c r="L47" s="27">
        <f t="shared" si="7"/>
        <v>3506.3994623655913</v>
      </c>
    </row>
    <row r="48" spans="1:12" s="15" customFormat="1">
      <c r="A48" s="23"/>
      <c r="B48" s="23" t="s">
        <v>87</v>
      </c>
      <c r="C48" s="18"/>
      <c r="D48" s="18"/>
      <c r="E48" s="18">
        <v>736263</v>
      </c>
      <c r="F48" s="18">
        <v>12835</v>
      </c>
      <c r="G48" s="18">
        <f t="shared" si="9"/>
        <v>749098</v>
      </c>
      <c r="H48" s="18"/>
      <c r="I48" s="18"/>
      <c r="J48" s="18">
        <v>1138.0409274193548</v>
      </c>
      <c r="K48" s="18">
        <v>19.839045698924728</v>
      </c>
      <c r="L48" s="18">
        <f t="shared" si="7"/>
        <v>1157.8799731182796</v>
      </c>
    </row>
    <row r="49" spans="1:12" s="15" customFormat="1">
      <c r="A49" s="23"/>
      <c r="B49" s="23" t="s">
        <v>89</v>
      </c>
      <c r="C49" s="18"/>
      <c r="D49" s="18"/>
      <c r="E49" s="18">
        <v>184066</v>
      </c>
      <c r="F49" s="18">
        <v>299481</v>
      </c>
      <c r="G49" s="18">
        <f t="shared" si="9"/>
        <v>483547</v>
      </c>
      <c r="H49" s="18"/>
      <c r="I49" s="18"/>
      <c r="J49" s="18">
        <v>285</v>
      </c>
      <c r="K49" s="18">
        <v>462.45732526881716</v>
      </c>
      <c r="L49" s="18">
        <f t="shared" si="7"/>
        <v>747.45732526881716</v>
      </c>
    </row>
    <row r="50" spans="1:12" s="15" customFormat="1">
      <c r="A50" s="23"/>
      <c r="B50" s="23" t="s">
        <v>91</v>
      </c>
      <c r="C50" s="18"/>
      <c r="D50" s="18"/>
      <c r="E50" s="18">
        <v>147253</v>
      </c>
      <c r="F50" s="18">
        <v>115514</v>
      </c>
      <c r="G50" s="18">
        <f t="shared" si="9"/>
        <v>262767</v>
      </c>
      <c r="H50" s="18"/>
      <c r="I50" s="18"/>
      <c r="J50" s="18">
        <v>228</v>
      </c>
      <c r="K50" s="18">
        <v>179</v>
      </c>
      <c r="L50" s="18">
        <f t="shared" si="7"/>
        <v>407</v>
      </c>
    </row>
    <row r="51" spans="1:12" s="15" customFormat="1">
      <c r="A51" s="23"/>
      <c r="B51" s="23" t="s">
        <v>93</v>
      </c>
      <c r="C51" s="18"/>
      <c r="D51" s="18"/>
      <c r="E51" s="18">
        <v>552197</v>
      </c>
      <c r="F51" s="18">
        <v>0</v>
      </c>
      <c r="G51" s="18">
        <f t="shared" si="9"/>
        <v>552197</v>
      </c>
      <c r="H51" s="18"/>
      <c r="I51" s="18"/>
      <c r="J51" s="18">
        <v>854</v>
      </c>
      <c r="K51" s="18">
        <v>0</v>
      </c>
      <c r="L51" s="18">
        <f t="shared" si="7"/>
        <v>854</v>
      </c>
    </row>
    <row r="52" spans="1:12" s="15" customFormat="1">
      <c r="A52" s="23"/>
      <c r="B52" s="23" t="s">
        <v>95</v>
      </c>
      <c r="C52" s="18"/>
      <c r="D52" s="18"/>
      <c r="E52" s="18">
        <v>92033</v>
      </c>
      <c r="F52" s="18">
        <v>0</v>
      </c>
      <c r="G52" s="18">
        <f t="shared" si="9"/>
        <v>92033</v>
      </c>
      <c r="H52" s="18"/>
      <c r="I52" s="18"/>
      <c r="J52" s="18">
        <v>142</v>
      </c>
      <c r="K52" s="18">
        <v>0</v>
      </c>
      <c r="L52" s="18">
        <f t="shared" si="7"/>
        <v>142</v>
      </c>
    </row>
    <row r="53" spans="1:12" s="15" customFormat="1">
      <c r="A53" s="23"/>
      <c r="B53" s="23" t="s">
        <v>97</v>
      </c>
      <c r="C53" s="18"/>
      <c r="D53" s="18"/>
      <c r="E53" s="18">
        <v>128846</v>
      </c>
      <c r="F53" s="18">
        <v>0</v>
      </c>
      <c r="G53" s="18">
        <f t="shared" si="9"/>
        <v>128846</v>
      </c>
      <c r="H53" s="18"/>
      <c r="I53" s="18"/>
      <c r="J53" s="18">
        <v>199</v>
      </c>
      <c r="K53" s="18">
        <v>0</v>
      </c>
      <c r="L53" s="18">
        <f t="shared" si="7"/>
        <v>199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211849</v>
      </c>
      <c r="F54" s="21">
        <v>371038</v>
      </c>
      <c r="G54" s="21">
        <f t="shared" si="9"/>
        <v>582887</v>
      </c>
      <c r="H54" s="22" t="s">
        <v>211</v>
      </c>
      <c r="I54" s="22" t="s">
        <v>211</v>
      </c>
      <c r="J54" s="22">
        <v>327.4547715053763</v>
      </c>
      <c r="K54" s="22">
        <v>573.51303763440853</v>
      </c>
      <c r="L54" s="38">
        <f t="shared" si="7"/>
        <v>900.96780913978478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211849</v>
      </c>
      <c r="F55" s="18">
        <v>371038</v>
      </c>
      <c r="G55" s="18">
        <f>G54</f>
        <v>582887</v>
      </c>
      <c r="H55" s="18"/>
      <c r="I55" s="18"/>
      <c r="J55" s="18">
        <v>327.4547715053763</v>
      </c>
      <c r="K55" s="18">
        <v>573.51303763440853</v>
      </c>
      <c r="L55" s="18">
        <f t="shared" si="7"/>
        <v>900.96780913978478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483278</v>
      </c>
      <c r="F56" s="26">
        <v>305439</v>
      </c>
      <c r="G56" s="26">
        <f>SUM(C56:F56)</f>
        <v>788717</v>
      </c>
      <c r="H56" s="27" t="s">
        <v>211</v>
      </c>
      <c r="I56" s="27" t="s">
        <v>211</v>
      </c>
      <c r="J56" s="27">
        <v>747.00228494623661</v>
      </c>
      <c r="K56" s="27">
        <v>472.11673387096772</v>
      </c>
      <c r="L56" s="27">
        <f t="shared" si="7"/>
        <v>1219.1190188172043</v>
      </c>
    </row>
    <row r="57" spans="1:12" s="15" customFormat="1">
      <c r="A57" s="23"/>
      <c r="B57" s="17" t="s">
        <v>103</v>
      </c>
      <c r="C57" s="18"/>
      <c r="D57" s="18"/>
      <c r="E57" s="18">
        <v>483278</v>
      </c>
      <c r="F57" s="18">
        <v>305439</v>
      </c>
      <c r="G57" s="18">
        <f>G56</f>
        <v>788717</v>
      </c>
      <c r="H57" s="18"/>
      <c r="I57" s="18"/>
      <c r="J57" s="18">
        <v>747.00228494623661</v>
      </c>
      <c r="K57" s="18">
        <v>472.11673387096772</v>
      </c>
      <c r="L57" s="18">
        <f t="shared" si="7"/>
        <v>1219.1190188172043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631281</v>
      </c>
      <c r="F58" s="26">
        <v>580016</v>
      </c>
      <c r="G58" s="26">
        <f>SUM(C58:F58)</f>
        <v>1211297</v>
      </c>
      <c r="H58" s="27" t="s">
        <v>211</v>
      </c>
      <c r="I58" s="27" t="s">
        <v>211</v>
      </c>
      <c r="J58" s="27">
        <v>975.77036290322576</v>
      </c>
      <c r="K58" s="27">
        <v>896.53010752688169</v>
      </c>
      <c r="L58" s="27">
        <f t="shared" si="7"/>
        <v>1872.3004704301075</v>
      </c>
    </row>
    <row r="59" spans="1:12" s="15" customFormat="1">
      <c r="A59" s="23"/>
      <c r="B59" s="23" t="s">
        <v>106</v>
      </c>
      <c r="C59" s="18"/>
      <c r="D59" s="18"/>
      <c r="E59" s="18">
        <v>631281</v>
      </c>
      <c r="F59" s="18">
        <v>580016</v>
      </c>
      <c r="G59" s="18">
        <f>G58</f>
        <v>1211297</v>
      </c>
      <c r="H59" s="18"/>
      <c r="I59" s="18"/>
      <c r="J59" s="18">
        <v>975.77036290322576</v>
      </c>
      <c r="K59" s="18">
        <v>896.53010752688169</v>
      </c>
      <c r="L59" s="18">
        <f t="shared" si="7"/>
        <v>1872.3004704301075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3391701</v>
      </c>
      <c r="F60" s="26">
        <v>2734597</v>
      </c>
      <c r="G60" s="26">
        <f>SUM(C60:F60)</f>
        <v>6126298</v>
      </c>
      <c r="H60" s="27" t="s">
        <v>211</v>
      </c>
      <c r="I60" s="27" t="s">
        <v>211</v>
      </c>
      <c r="J60" s="27">
        <v>5242.5485887096775</v>
      </c>
      <c r="K60" s="27">
        <v>4226.8636424731185</v>
      </c>
      <c r="L60" s="27">
        <f t="shared" si="7"/>
        <v>9469.4122311827959</v>
      </c>
    </row>
    <row r="61" spans="1:12" s="15" customFormat="1">
      <c r="A61" s="39"/>
      <c r="B61" s="39" t="s">
        <v>109</v>
      </c>
      <c r="C61" s="18"/>
      <c r="D61" s="18"/>
      <c r="E61" s="18">
        <v>653920</v>
      </c>
      <c r="F61" s="18">
        <v>527231</v>
      </c>
      <c r="G61" s="31">
        <f>SUM(C61:F61)</f>
        <v>1181151</v>
      </c>
      <c r="H61" s="31"/>
      <c r="I61" s="31"/>
      <c r="J61" s="31">
        <v>1010.7634408602149</v>
      </c>
      <c r="K61" s="31">
        <v>814.94038978494621</v>
      </c>
      <c r="L61" s="31">
        <f t="shared" si="7"/>
        <v>1825.7038306451611</v>
      </c>
    </row>
    <row r="62" spans="1:12" s="15" customFormat="1">
      <c r="A62" s="39"/>
      <c r="B62" s="39" t="s">
        <v>111</v>
      </c>
      <c r="C62" s="18"/>
      <c r="D62" s="18"/>
      <c r="E62" s="18">
        <v>1427906</v>
      </c>
      <c r="F62" s="18">
        <v>1151265</v>
      </c>
      <c r="G62" s="31">
        <f>SUM(C62:F62)</f>
        <v>2579171</v>
      </c>
      <c r="H62" s="31"/>
      <c r="I62" s="31"/>
      <c r="J62" s="31">
        <v>2207.1127688172041</v>
      </c>
      <c r="K62" s="31">
        <v>1779.5090725806449</v>
      </c>
      <c r="L62" s="31">
        <f t="shared" si="7"/>
        <v>3986.621841397849</v>
      </c>
    </row>
    <row r="63" spans="1:12" s="15" customFormat="1">
      <c r="A63" s="39"/>
      <c r="B63" s="39" t="s">
        <v>112</v>
      </c>
      <c r="C63" s="18"/>
      <c r="D63" s="18"/>
      <c r="E63" s="18">
        <v>1309875</v>
      </c>
      <c r="F63" s="18">
        <v>1056101</v>
      </c>
      <c r="G63" s="31">
        <f>SUM(C63:F63)</f>
        <v>2365976</v>
      </c>
      <c r="H63" s="31"/>
      <c r="I63" s="31"/>
      <c r="J63" s="31">
        <v>2024.672379032258</v>
      </c>
      <c r="K63" s="31">
        <v>1632.4141801075266</v>
      </c>
      <c r="L63" s="31">
        <f t="shared" si="7"/>
        <v>3657.0865591397846</v>
      </c>
    </row>
    <row r="64" spans="1:12" s="15" customFormat="1">
      <c r="A64" s="24">
        <v>20</v>
      </c>
      <c r="B64" s="25" t="s">
        <v>41</v>
      </c>
      <c r="C64" s="26">
        <v>192391</v>
      </c>
      <c r="D64" s="26">
        <v>6441</v>
      </c>
      <c r="E64" s="26">
        <v>997523</v>
      </c>
      <c r="F64" s="26">
        <v>583972</v>
      </c>
      <c r="G64" s="26">
        <f>SUM(C64:F64)</f>
        <v>1780327</v>
      </c>
      <c r="H64" s="27">
        <v>297.37856182795696</v>
      </c>
      <c r="I64" s="27">
        <v>9.9558467741935495</v>
      </c>
      <c r="J64" s="27">
        <v>1541.8702284946237</v>
      </c>
      <c r="K64" s="27">
        <v>902.64489247311815</v>
      </c>
      <c r="L64" s="27">
        <f t="shared" si="7"/>
        <v>2751.8495295698922</v>
      </c>
    </row>
    <row r="65" spans="1:13" s="15" customFormat="1">
      <c r="A65" s="39"/>
      <c r="B65" s="39" t="s">
        <v>113</v>
      </c>
      <c r="C65" s="18">
        <v>192391</v>
      </c>
      <c r="D65" s="18">
        <v>6441</v>
      </c>
      <c r="E65" s="18">
        <v>997523</v>
      </c>
      <c r="F65" s="18">
        <v>583972</v>
      </c>
      <c r="G65" s="18">
        <f t="shared" ref="G65" si="10">G64</f>
        <v>1780327</v>
      </c>
      <c r="H65" s="18">
        <v>297.37856182795696</v>
      </c>
      <c r="I65" s="18">
        <v>9.9558467741935495</v>
      </c>
      <c r="J65" s="18">
        <v>1541.8702284946237</v>
      </c>
      <c r="K65" s="18">
        <v>902.64489247311815</v>
      </c>
      <c r="L65" s="18">
        <f t="shared" si="7"/>
        <v>2751.8495295698922</v>
      </c>
    </row>
    <row r="66" spans="1:13" s="15" customFormat="1" ht="15" customHeight="1">
      <c r="A66" s="24">
        <v>21</v>
      </c>
      <c r="B66" s="25" t="s">
        <v>43</v>
      </c>
      <c r="C66" s="26">
        <v>9388</v>
      </c>
      <c r="D66" s="26">
        <v>0</v>
      </c>
      <c r="E66" s="26">
        <v>7363226</v>
      </c>
      <c r="F66" s="26">
        <v>2858606</v>
      </c>
      <c r="G66" s="26">
        <f>SUM(C66:F66)</f>
        <v>10231220</v>
      </c>
      <c r="H66" s="27">
        <v>14.511021505376345</v>
      </c>
      <c r="I66" s="27" t="s">
        <v>211</v>
      </c>
      <c r="J66" s="27">
        <v>11381.330510752687</v>
      </c>
      <c r="K66" s="27">
        <v>4418.5442204301071</v>
      </c>
      <c r="L66" s="27">
        <f t="shared" si="7"/>
        <v>15814.385752688169</v>
      </c>
    </row>
    <row r="67" spans="1:13" s="15" customFormat="1">
      <c r="A67" s="39"/>
      <c r="B67" s="39" t="s">
        <v>114</v>
      </c>
      <c r="C67" s="18"/>
      <c r="D67" s="18"/>
      <c r="E67" s="18">
        <v>7363226</v>
      </c>
      <c r="F67" s="18">
        <v>2847171.5759999999</v>
      </c>
      <c r="G67" s="31">
        <f>F67+E67</f>
        <v>10210397.575999999</v>
      </c>
      <c r="H67" s="31"/>
      <c r="I67" s="31"/>
      <c r="J67" s="31">
        <v>11381.330510752687</v>
      </c>
      <c r="K67" s="31">
        <v>4418.5442204301071</v>
      </c>
      <c r="L67" s="31">
        <f t="shared" si="7"/>
        <v>15799.874731182794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11434.424000000001</v>
      </c>
      <c r="G68" s="31">
        <f>F68+E68</f>
        <v>11434.424000000001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411714</v>
      </c>
      <c r="E69" s="26">
        <v>533320</v>
      </c>
      <c r="F69" s="26">
        <v>469805</v>
      </c>
      <c r="G69" s="26">
        <f>SUM(C69:F69)</f>
        <v>1414839</v>
      </c>
      <c r="H69" s="27" t="s">
        <v>211</v>
      </c>
      <c r="I69" s="27">
        <v>636.38588709677413</v>
      </c>
      <c r="J69" s="27">
        <v>824.35215053763443</v>
      </c>
      <c r="K69" s="27">
        <v>726.17708333333337</v>
      </c>
      <c r="L69" s="27">
        <f>H69+I69+J69+K69</f>
        <v>2186.915120967742</v>
      </c>
    </row>
    <row r="70" spans="1:13" s="40" customFormat="1">
      <c r="A70" s="39"/>
      <c r="B70" s="39" t="s">
        <v>116</v>
      </c>
      <c r="C70" s="18"/>
      <c r="D70" s="18"/>
      <c r="E70" s="18">
        <v>533320</v>
      </c>
      <c r="F70" s="18">
        <v>206714.2</v>
      </c>
      <c r="G70" s="31">
        <f>E70+F70</f>
        <v>740034.2</v>
      </c>
      <c r="H70" s="31"/>
      <c r="I70" s="31"/>
      <c r="J70" s="31">
        <v>824.35215053763443</v>
      </c>
      <c r="K70" s="31">
        <v>319.51791666666668</v>
      </c>
      <c r="L70" s="31">
        <f>H70+I70+J70+K70</f>
        <v>1143.870067204301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263090.80000000005</v>
      </c>
      <c r="G71" s="31">
        <f>E71+F71</f>
        <v>263090.80000000005</v>
      </c>
      <c r="H71" s="31"/>
      <c r="I71" s="31"/>
      <c r="J71" s="31"/>
      <c r="K71" s="31">
        <v>406.65916666666669</v>
      </c>
      <c r="L71" s="31">
        <f>H71+I71+J71+K71</f>
        <v>406.65916666666669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111460</v>
      </c>
      <c r="D72" s="21">
        <v>0</v>
      </c>
      <c r="E72" s="21">
        <v>2823402</v>
      </c>
      <c r="F72" s="21">
        <v>1067246</v>
      </c>
      <c r="G72" s="21">
        <f>SUM(C72:F72)</f>
        <v>4002108</v>
      </c>
      <c r="H72" s="22">
        <v>172.28360215053763</v>
      </c>
      <c r="I72" s="22" t="s">
        <v>211</v>
      </c>
      <c r="J72" s="22">
        <v>4364.1294354838701</v>
      </c>
      <c r="K72" s="22">
        <v>1649.6409946236558</v>
      </c>
      <c r="L72" s="22">
        <f>H72+I72+J72+K72</f>
        <v>6186.0540322580637</v>
      </c>
      <c r="M72" s="15"/>
    </row>
    <row r="73" spans="1:13" s="40" customFormat="1">
      <c r="A73" s="39"/>
      <c r="B73" s="39" t="s">
        <v>117</v>
      </c>
      <c r="C73" s="18">
        <v>111460</v>
      </c>
      <c r="D73" s="18">
        <v>0</v>
      </c>
      <c r="E73" s="18">
        <v>2823402</v>
      </c>
      <c r="F73" s="18">
        <v>1067246</v>
      </c>
      <c r="G73" s="31">
        <f>F73+E73+C73</f>
        <v>4002108</v>
      </c>
      <c r="H73" s="31">
        <v>172.28360215053763</v>
      </c>
      <c r="I73" s="31"/>
      <c r="J73" s="31">
        <v>4364.1294354838701</v>
      </c>
      <c r="K73" s="31">
        <v>1649.6409946236558</v>
      </c>
      <c r="L73" s="31">
        <f>L72</f>
        <v>6186.0540322580637</v>
      </c>
    </row>
    <row r="74" spans="1:13" s="40" customFormat="1">
      <c r="A74" s="24">
        <v>24</v>
      </c>
      <c r="B74" s="25" t="s">
        <v>49</v>
      </c>
      <c r="C74" s="26">
        <v>759329</v>
      </c>
      <c r="D74" s="26">
        <v>5525</v>
      </c>
      <c r="E74" s="26">
        <v>528237</v>
      </c>
      <c r="F74" s="26">
        <v>474068</v>
      </c>
      <c r="G74" s="26">
        <f>SUM(C74:F74)</f>
        <v>1767159</v>
      </c>
      <c r="H74" s="27">
        <v>1173.6940188172043</v>
      </c>
      <c r="I74" s="27">
        <v>8.5399865591397841</v>
      </c>
      <c r="J74" s="27">
        <v>816.49536290322578</v>
      </c>
      <c r="K74" s="27">
        <v>732.76639784946235</v>
      </c>
      <c r="L74" s="27">
        <f>H74+I74+J74+K74</f>
        <v>2731.4957661290323</v>
      </c>
    </row>
    <row r="75" spans="1:13" s="40" customFormat="1">
      <c r="A75" s="39"/>
      <c r="B75" s="39" t="s">
        <v>118</v>
      </c>
      <c r="C75" s="18">
        <v>759329</v>
      </c>
      <c r="D75" s="18">
        <v>5525</v>
      </c>
      <c r="E75" s="18">
        <v>95082.66</v>
      </c>
      <c r="F75" s="18">
        <v>40769.847999999998</v>
      </c>
      <c r="G75" s="31">
        <f>C75+D75+E75+F75</f>
        <v>900706.50800000003</v>
      </c>
      <c r="H75" s="31">
        <v>1173.6940188172043</v>
      </c>
      <c r="I75" s="31">
        <v>8.5399865591397841</v>
      </c>
      <c r="J75" s="31">
        <v>146.96916532258064</v>
      </c>
      <c r="K75" s="31">
        <v>63.017910215053753</v>
      </c>
      <c r="L75" s="31">
        <f>SUM(H75:K75)</f>
        <v>1392.2210809139785</v>
      </c>
    </row>
    <row r="76" spans="1:13" s="40" customFormat="1">
      <c r="A76" s="39"/>
      <c r="B76" s="39" t="s">
        <v>119</v>
      </c>
      <c r="C76" s="18"/>
      <c r="D76" s="18"/>
      <c r="E76" s="18">
        <v>433154.33999999997</v>
      </c>
      <c r="F76" s="18">
        <v>433298.152</v>
      </c>
      <c r="G76" s="31">
        <f>C76+D76+E76+F76</f>
        <v>866452.49199999997</v>
      </c>
      <c r="H76" s="31"/>
      <c r="I76" s="31"/>
      <c r="J76" s="31">
        <v>669.52619758064509</v>
      </c>
      <c r="K76" s="31">
        <v>669.74848763440855</v>
      </c>
      <c r="L76" s="31">
        <f>SUM(H76:K76)</f>
        <v>1339.2746852150535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631496</v>
      </c>
      <c r="F77" s="26">
        <v>532230</v>
      </c>
      <c r="G77" s="26">
        <f>SUM(C77:F77)</f>
        <v>1163726</v>
      </c>
      <c r="H77" s="27" t="s">
        <v>211</v>
      </c>
      <c r="I77" s="27" t="s">
        <v>211</v>
      </c>
      <c r="J77" s="27">
        <v>976.10268817204292</v>
      </c>
      <c r="K77" s="27">
        <v>822.66733870967732</v>
      </c>
      <c r="L77" s="27">
        <f t="shared" ref="L77:L92" si="11">H77+I77+J77+K77</f>
        <v>1798.7700268817202</v>
      </c>
    </row>
    <row r="78" spans="1:13" s="40" customFormat="1">
      <c r="A78" s="39"/>
      <c r="B78" s="39" t="s">
        <v>120</v>
      </c>
      <c r="C78" s="18"/>
      <c r="D78" s="18"/>
      <c r="E78" s="18">
        <v>631496</v>
      </c>
      <c r="F78" s="18">
        <v>532230</v>
      </c>
      <c r="G78" s="18">
        <f>SUM(C78:F78)</f>
        <v>1163726</v>
      </c>
      <c r="H78" s="31"/>
      <c r="I78" s="31"/>
      <c r="J78" s="31">
        <v>976.10268817204292</v>
      </c>
      <c r="K78" s="31">
        <v>822.66733870967732</v>
      </c>
      <c r="L78" s="31">
        <f t="shared" si="11"/>
        <v>1798.7700268817202</v>
      </c>
    </row>
    <row r="79" spans="1:13" s="40" customFormat="1">
      <c r="A79" s="24">
        <v>26</v>
      </c>
      <c r="B79" s="25" t="s">
        <v>52</v>
      </c>
      <c r="C79" s="26">
        <v>317096</v>
      </c>
      <c r="D79" s="26">
        <v>0</v>
      </c>
      <c r="E79" s="26">
        <v>1833758</v>
      </c>
      <c r="F79" s="26">
        <v>884978</v>
      </c>
      <c r="G79" s="26">
        <f t="shared" ref="G79:G86" si="12">SUM(C79:F79)</f>
        <v>3035832</v>
      </c>
      <c r="H79" s="27">
        <v>490.13494623655907</v>
      </c>
      <c r="I79" s="27" t="s">
        <v>211</v>
      </c>
      <c r="J79" s="27">
        <v>2834.437768817204</v>
      </c>
      <c r="K79" s="27">
        <v>1367.9095430107525</v>
      </c>
      <c r="L79" s="27">
        <f t="shared" si="11"/>
        <v>4692.4822580645159</v>
      </c>
    </row>
    <row r="80" spans="1:13" s="40" customFormat="1">
      <c r="A80" s="39"/>
      <c r="B80" s="39" t="s">
        <v>121</v>
      </c>
      <c r="C80" s="18">
        <v>317096</v>
      </c>
      <c r="D80" s="18"/>
      <c r="E80" s="18">
        <v>335578</v>
      </c>
      <c r="F80" s="18">
        <v>453109</v>
      </c>
      <c r="G80" s="31">
        <f t="shared" si="12"/>
        <v>1105783</v>
      </c>
      <c r="H80" s="31">
        <v>490.13494623655907</v>
      </c>
      <c r="I80" s="31"/>
      <c r="J80" s="31">
        <v>518.70255376344085</v>
      </c>
      <c r="K80" s="31">
        <v>700.37009408602148</v>
      </c>
      <c r="L80" s="31">
        <f t="shared" si="11"/>
        <v>1709.2075940860213</v>
      </c>
    </row>
    <row r="81" spans="1:12" s="40" customFormat="1">
      <c r="A81" s="39"/>
      <c r="B81" s="39" t="s">
        <v>122</v>
      </c>
      <c r="C81" s="18"/>
      <c r="D81" s="18"/>
      <c r="E81" s="18">
        <v>1069080</v>
      </c>
      <c r="F81" s="18">
        <v>431869</v>
      </c>
      <c r="G81" s="31">
        <f t="shared" si="12"/>
        <v>1500949</v>
      </c>
      <c r="H81" s="31"/>
      <c r="I81" s="31"/>
      <c r="J81" s="31">
        <v>1652.4758064516129</v>
      </c>
      <c r="K81" s="31">
        <v>667.53944892473112</v>
      </c>
      <c r="L81" s="31">
        <f t="shared" si="11"/>
        <v>2320.0152553763442</v>
      </c>
    </row>
    <row r="82" spans="1:12" s="40" customFormat="1">
      <c r="A82" s="39"/>
      <c r="B82" s="39" t="s">
        <v>123</v>
      </c>
      <c r="C82" s="18"/>
      <c r="D82" s="18"/>
      <c r="E82" s="18">
        <v>22005</v>
      </c>
      <c r="F82" s="18"/>
      <c r="G82" s="31">
        <f t="shared" si="12"/>
        <v>22005</v>
      </c>
      <c r="H82" s="31"/>
      <c r="I82" s="31"/>
      <c r="J82" s="31">
        <v>34.01310483870968</v>
      </c>
      <c r="K82" s="31"/>
      <c r="L82" s="31">
        <f t="shared" si="11"/>
        <v>34.01310483870968</v>
      </c>
    </row>
    <row r="83" spans="1:12" s="40" customFormat="1">
      <c r="A83" s="39"/>
      <c r="B83" s="39" t="s">
        <v>124</v>
      </c>
      <c r="C83" s="18"/>
      <c r="D83" s="18"/>
      <c r="E83" s="18">
        <v>396092</v>
      </c>
      <c r="F83" s="18"/>
      <c r="G83" s="31">
        <f t="shared" si="12"/>
        <v>396092</v>
      </c>
      <c r="H83" s="31"/>
      <c r="I83" s="31"/>
      <c r="J83" s="31">
        <v>612.23897849462355</v>
      </c>
      <c r="K83" s="31"/>
      <c r="L83" s="31">
        <f t="shared" si="11"/>
        <v>612.23897849462355</v>
      </c>
    </row>
    <row r="84" spans="1:12" s="40" customFormat="1">
      <c r="A84" s="39"/>
      <c r="B84" s="39" t="s">
        <v>125</v>
      </c>
      <c r="C84" s="18"/>
      <c r="D84" s="18"/>
      <c r="E84" s="18">
        <v>9169</v>
      </c>
      <c r="F84" s="18"/>
      <c r="G84" s="31">
        <f t="shared" si="12"/>
        <v>9169</v>
      </c>
      <c r="H84" s="31"/>
      <c r="I84" s="31"/>
      <c r="J84" s="31">
        <v>14.172513440860214</v>
      </c>
      <c r="K84" s="31"/>
      <c r="L84" s="31">
        <f t="shared" si="11"/>
        <v>14.172513440860214</v>
      </c>
    </row>
    <row r="85" spans="1:12" s="40" customFormat="1">
      <c r="A85" s="39"/>
      <c r="B85" s="39" t="s">
        <v>126</v>
      </c>
      <c r="C85" s="18"/>
      <c r="D85" s="18"/>
      <c r="E85" s="18">
        <v>1834</v>
      </c>
      <c r="F85" s="18"/>
      <c r="G85" s="31"/>
      <c r="H85" s="31"/>
      <c r="I85" s="31"/>
      <c r="J85" s="31">
        <v>2.8348118279569889</v>
      </c>
      <c r="K85" s="31"/>
      <c r="L85" s="31">
        <f t="shared" si="11"/>
        <v>2.8348118279569889</v>
      </c>
    </row>
    <row r="86" spans="1:12" s="40" customFormat="1">
      <c r="A86" s="24">
        <v>27</v>
      </c>
      <c r="B86" s="25" t="s">
        <v>54</v>
      </c>
      <c r="C86" s="26">
        <v>585315</v>
      </c>
      <c r="D86" s="26">
        <v>0</v>
      </c>
      <c r="E86" s="26">
        <v>2246570</v>
      </c>
      <c r="F86" s="26">
        <v>774155</v>
      </c>
      <c r="G86" s="26">
        <f t="shared" si="12"/>
        <v>3606040</v>
      </c>
      <c r="H86" s="27">
        <v>904.7207661290322</v>
      </c>
      <c r="I86" s="27" t="s">
        <v>211</v>
      </c>
      <c r="J86" s="27">
        <v>3472.520833333333</v>
      </c>
      <c r="K86" s="27">
        <v>1196.6105510752689</v>
      </c>
      <c r="L86" s="27">
        <f t="shared" si="11"/>
        <v>5573.8521505376339</v>
      </c>
    </row>
    <row r="87" spans="1:12" s="40" customFormat="1">
      <c r="A87" s="39"/>
      <c r="B87" s="39" t="s">
        <v>127</v>
      </c>
      <c r="C87" s="18"/>
      <c r="D87" s="18"/>
      <c r="E87" s="18">
        <v>1128228</v>
      </c>
      <c r="F87" s="18">
        <v>503355</v>
      </c>
      <c r="G87" s="31">
        <f t="shared" ref="G87:G93" si="13">SUM(C87:F87)</f>
        <v>1631583</v>
      </c>
      <c r="H87" s="31"/>
      <c r="I87" s="31"/>
      <c r="J87" s="31">
        <v>1743.9008064516129</v>
      </c>
      <c r="K87" s="31">
        <v>778.0352822580644</v>
      </c>
      <c r="L87" s="31">
        <f t="shared" si="11"/>
        <v>2521.9360887096773</v>
      </c>
    </row>
    <row r="88" spans="1:12" s="40" customFormat="1">
      <c r="A88" s="39"/>
      <c r="B88" s="39" t="s">
        <v>128</v>
      </c>
      <c r="C88" s="18"/>
      <c r="D88" s="18"/>
      <c r="E88" s="18">
        <v>769450</v>
      </c>
      <c r="F88" s="18">
        <v>210570</v>
      </c>
      <c r="G88" s="31">
        <f t="shared" si="13"/>
        <v>980020</v>
      </c>
      <c r="H88" s="31"/>
      <c r="I88" s="31"/>
      <c r="J88" s="31">
        <v>1189.3380376344085</v>
      </c>
      <c r="K88" s="31">
        <v>325.47782258064512</v>
      </c>
      <c r="L88" s="31">
        <f t="shared" si="11"/>
        <v>1514.8158602150536</v>
      </c>
    </row>
    <row r="89" spans="1:12" s="40" customFormat="1">
      <c r="A89" s="39"/>
      <c r="B89" s="39" t="s">
        <v>129</v>
      </c>
      <c r="C89" s="18"/>
      <c r="D89" s="18"/>
      <c r="E89" s="18">
        <v>235441</v>
      </c>
      <c r="F89" s="18">
        <v>2168</v>
      </c>
      <c r="G89" s="31">
        <f t="shared" si="13"/>
        <v>237609</v>
      </c>
      <c r="H89" s="31"/>
      <c r="I89" s="31"/>
      <c r="J89" s="31">
        <v>363.92090053763434</v>
      </c>
      <c r="K89" s="31">
        <v>3.3510752688172043</v>
      </c>
      <c r="L89" s="31">
        <f t="shared" si="11"/>
        <v>367.27197580645156</v>
      </c>
    </row>
    <row r="90" spans="1:12" s="40" customFormat="1">
      <c r="A90" s="39"/>
      <c r="B90" s="39" t="s">
        <v>130</v>
      </c>
      <c r="C90" s="18"/>
      <c r="D90" s="18"/>
      <c r="E90" s="18">
        <v>19545</v>
      </c>
      <c r="F90" s="18"/>
      <c r="G90" s="31">
        <f t="shared" si="13"/>
        <v>19545</v>
      </c>
      <c r="H90" s="31"/>
      <c r="I90" s="31"/>
      <c r="J90" s="31">
        <v>30.210685483870964</v>
      </c>
      <c r="K90" s="31"/>
      <c r="L90" s="31">
        <f t="shared" si="11"/>
        <v>30.210685483870964</v>
      </c>
    </row>
    <row r="91" spans="1:12" s="40" customFormat="1">
      <c r="A91" s="39"/>
      <c r="B91" s="39" t="s">
        <v>131</v>
      </c>
      <c r="C91" s="18"/>
      <c r="D91" s="18"/>
      <c r="E91" s="18">
        <v>34597</v>
      </c>
      <c r="F91" s="18">
        <v>31508</v>
      </c>
      <c r="G91" s="31">
        <f t="shared" si="13"/>
        <v>66105</v>
      </c>
      <c r="H91" s="31"/>
      <c r="I91" s="31"/>
      <c r="J91" s="31">
        <v>53.476545698924724</v>
      </c>
      <c r="K91" s="31">
        <v>48.701881720430109</v>
      </c>
      <c r="L91" s="31">
        <f t="shared" si="11"/>
        <v>102.17842741935483</v>
      </c>
    </row>
    <row r="92" spans="1:12" s="40" customFormat="1">
      <c r="A92" s="39"/>
      <c r="B92" s="39" t="s">
        <v>132</v>
      </c>
      <c r="C92" s="18"/>
      <c r="D92" s="18"/>
      <c r="E92" s="18">
        <v>59309</v>
      </c>
      <c r="F92" s="18">
        <v>26554</v>
      </c>
      <c r="G92" s="31">
        <f t="shared" si="13"/>
        <v>85863</v>
      </c>
      <c r="H92" s="31"/>
      <c r="I92" s="31"/>
      <c r="J92" s="31">
        <v>91.673857526881719</v>
      </c>
      <c r="K92" s="31">
        <v>41.044489247311823</v>
      </c>
      <c r="L92" s="31">
        <f t="shared" si="11"/>
        <v>132.71834677419355</v>
      </c>
    </row>
    <row r="93" spans="1:12" s="40" customFormat="1">
      <c r="A93" s="24">
        <v>28</v>
      </c>
      <c r="B93" s="25" t="s">
        <v>55</v>
      </c>
      <c r="C93" s="26">
        <v>383879</v>
      </c>
      <c r="D93" s="26">
        <v>0</v>
      </c>
      <c r="E93" s="26">
        <v>786893</v>
      </c>
      <c r="F93" s="26">
        <v>534204</v>
      </c>
      <c r="G93" s="26">
        <f t="shared" si="13"/>
        <v>1704976</v>
      </c>
      <c r="H93" s="27">
        <v>593.36135752688176</v>
      </c>
      <c r="I93" s="27" t="s">
        <v>211</v>
      </c>
      <c r="J93" s="27">
        <v>1216.2996639784944</v>
      </c>
      <c r="K93" s="27">
        <v>825.71854838709669</v>
      </c>
      <c r="L93" s="27">
        <f>H93+I93+J93+K93</f>
        <v>2635.3795698924728</v>
      </c>
    </row>
    <row r="94" spans="1:12" s="40" customFormat="1">
      <c r="A94" s="39"/>
      <c r="B94" s="39" t="s">
        <v>133</v>
      </c>
      <c r="C94" s="18">
        <v>383879</v>
      </c>
      <c r="D94" s="18">
        <v>0</v>
      </c>
      <c r="E94" s="18">
        <v>786893</v>
      </c>
      <c r="F94" s="18">
        <v>534204</v>
      </c>
      <c r="G94" s="31">
        <f>C94+D94+E94+F94</f>
        <v>1704976</v>
      </c>
      <c r="H94" s="31">
        <v>593.36135752688176</v>
      </c>
      <c r="I94" s="31"/>
      <c r="J94" s="31">
        <v>1216.2996639784944</v>
      </c>
      <c r="K94" s="31">
        <v>825.71854838709669</v>
      </c>
      <c r="L94" s="31">
        <f>H94+I94+J94+K94</f>
        <v>2635.3795698924728</v>
      </c>
    </row>
    <row r="95" spans="1:12" s="40" customFormat="1">
      <c r="A95" s="24">
        <v>29</v>
      </c>
      <c r="B95" s="25" t="s">
        <v>57</v>
      </c>
      <c r="C95" s="26">
        <v>350572</v>
      </c>
      <c r="D95" s="26">
        <v>0</v>
      </c>
      <c r="E95" s="26">
        <v>1275852</v>
      </c>
      <c r="F95" s="26">
        <v>589626</v>
      </c>
      <c r="G95" s="26">
        <f>SUM(C95:F95)</f>
        <v>2216050</v>
      </c>
      <c r="H95" s="27">
        <v>541.87876344086021</v>
      </c>
      <c r="I95" s="27" t="s">
        <v>211</v>
      </c>
      <c r="J95" s="27">
        <v>1972.0830645161288</v>
      </c>
      <c r="K95" s="27">
        <v>911.38427419354832</v>
      </c>
      <c r="L95" s="27">
        <f>H95+I95+J95+K95</f>
        <v>3425.3461021505373</v>
      </c>
    </row>
    <row r="96" spans="1:12" s="40" customFormat="1">
      <c r="A96" s="39"/>
      <c r="B96" s="39" t="s">
        <v>134</v>
      </c>
      <c r="C96" s="18">
        <v>350572</v>
      </c>
      <c r="D96" s="18"/>
      <c r="E96" s="18">
        <v>1195473</v>
      </c>
      <c r="F96" s="18">
        <v>589626</v>
      </c>
      <c r="G96" s="31">
        <f>SUM(C96:F96)</f>
        <v>2135671</v>
      </c>
      <c r="H96" s="31">
        <v>541.87876344086021</v>
      </c>
      <c r="I96" s="31"/>
      <c r="J96" s="31">
        <v>1847.8413306451612</v>
      </c>
      <c r="K96" s="31">
        <v>911.38427419354832</v>
      </c>
      <c r="L96" s="31">
        <f t="shared" ref="L96:L114" si="14">H96+I96+J96+K96</f>
        <v>3301.1043682795694</v>
      </c>
    </row>
    <row r="97" spans="1:12" s="40" customFormat="1">
      <c r="A97" s="39"/>
      <c r="B97" s="39" t="s">
        <v>78</v>
      </c>
      <c r="C97" s="18"/>
      <c r="D97" s="18"/>
      <c r="E97" s="18">
        <v>80379</v>
      </c>
      <c r="F97" s="18"/>
      <c r="G97" s="31">
        <f>SUM(C97:F97)</f>
        <v>80379</v>
      </c>
      <c r="H97" s="31"/>
      <c r="I97" s="31"/>
      <c r="J97" s="31">
        <v>124.24173387096772</v>
      </c>
      <c r="K97" s="31"/>
      <c r="L97" s="31">
        <f t="shared" si="14"/>
        <v>124.24173387096772</v>
      </c>
    </row>
    <row r="98" spans="1:12" s="40" customFormat="1">
      <c r="A98" s="24">
        <v>30</v>
      </c>
      <c r="B98" s="25" t="s">
        <v>58</v>
      </c>
      <c r="C98" s="26">
        <v>11562</v>
      </c>
      <c r="D98" s="26">
        <v>0</v>
      </c>
      <c r="E98" s="26">
        <v>2926310</v>
      </c>
      <c r="F98" s="26">
        <v>1595640</v>
      </c>
      <c r="G98" s="26">
        <f>SUM(C98:F98)</f>
        <v>4533512</v>
      </c>
      <c r="H98" s="27">
        <v>17.871370967741935</v>
      </c>
      <c r="I98" s="27" t="s">
        <v>211</v>
      </c>
      <c r="J98" s="27">
        <v>4523.1942204301076</v>
      </c>
      <c r="K98" s="27">
        <v>2466.3790322580639</v>
      </c>
      <c r="L98" s="27">
        <f>H98+I98+J98+K98</f>
        <v>7007.4446236559143</v>
      </c>
    </row>
    <row r="99" spans="1:12" s="40" customFormat="1">
      <c r="A99" s="39"/>
      <c r="B99" s="39" t="s">
        <v>135</v>
      </c>
      <c r="C99" s="18"/>
      <c r="D99" s="18"/>
      <c r="E99" s="18">
        <v>2926310</v>
      </c>
      <c r="F99" s="18">
        <v>1595640</v>
      </c>
      <c r="G99" s="18">
        <f>G98</f>
        <v>4533512</v>
      </c>
      <c r="H99" s="31"/>
      <c r="I99" s="31"/>
      <c r="J99" s="31">
        <v>4523.1942204301076</v>
      </c>
      <c r="K99" s="31">
        <v>2466.3790322580639</v>
      </c>
      <c r="L99" s="31">
        <f t="shared" si="14"/>
        <v>6989.5732526881711</v>
      </c>
    </row>
    <row r="100" spans="1:12" s="40" customFormat="1">
      <c r="A100" s="24">
        <v>31</v>
      </c>
      <c r="B100" s="25" t="s">
        <v>60</v>
      </c>
      <c r="C100" s="26">
        <v>10800</v>
      </c>
      <c r="D100" s="26">
        <v>0</v>
      </c>
      <c r="E100" s="26">
        <v>680907</v>
      </c>
      <c r="F100" s="41">
        <v>563894</v>
      </c>
      <c r="G100" s="26">
        <f>SUM(C100:F100)</f>
        <v>1255601</v>
      </c>
      <c r="H100" s="27">
        <v>16.693548387096772</v>
      </c>
      <c r="I100" s="27" t="s">
        <v>211</v>
      </c>
      <c r="J100" s="27">
        <v>1052.4772177419354</v>
      </c>
      <c r="K100" s="27">
        <v>871.61034946236543</v>
      </c>
      <c r="L100" s="27">
        <f t="shared" si="14"/>
        <v>1940.7811155913978</v>
      </c>
    </row>
    <row r="101" spans="1:12" s="40" customFormat="1">
      <c r="A101" s="39"/>
      <c r="B101" s="39" t="s">
        <v>136</v>
      </c>
      <c r="C101" s="18"/>
      <c r="D101" s="18"/>
      <c r="E101" s="18">
        <v>680907</v>
      </c>
      <c r="F101" s="18">
        <v>563894</v>
      </c>
      <c r="G101" s="31">
        <f>E101+F101</f>
        <v>1244801</v>
      </c>
      <c r="H101" s="31"/>
      <c r="I101" s="31"/>
      <c r="J101" s="31">
        <v>1052.4772177419354</v>
      </c>
      <c r="K101" s="31">
        <v>871.61034946236543</v>
      </c>
      <c r="L101" s="31">
        <f t="shared" si="14"/>
        <v>1924.0875672043007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15040</v>
      </c>
      <c r="F102" s="21">
        <v>48386</v>
      </c>
      <c r="G102" s="21">
        <f>SUM(C102:F102)</f>
        <v>63426</v>
      </c>
      <c r="H102" s="22" t="s">
        <v>211</v>
      </c>
      <c r="I102" s="22" t="s">
        <v>211</v>
      </c>
      <c r="J102" s="22">
        <v>23.247311827956988</v>
      </c>
      <c r="K102" s="22">
        <v>74.790188172043003</v>
      </c>
      <c r="L102" s="22">
        <f t="shared" si="14"/>
        <v>98.037499999999994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15040</v>
      </c>
      <c r="F103" s="18">
        <v>48386</v>
      </c>
      <c r="G103" s="31">
        <f>C103+D103+E103+F103</f>
        <v>63426</v>
      </c>
      <c r="H103" s="81" t="s">
        <v>211</v>
      </c>
      <c r="I103" s="31"/>
      <c r="J103" s="31">
        <v>23.247311827956988</v>
      </c>
      <c r="K103" s="31">
        <v>74.790188172043003</v>
      </c>
      <c r="L103" s="31">
        <f t="shared" si="14"/>
        <v>98.037499999999994</v>
      </c>
    </row>
    <row r="104" spans="1:12" s="40" customFormat="1">
      <c r="A104" s="19">
        <v>33</v>
      </c>
      <c r="B104" s="20" t="s">
        <v>62</v>
      </c>
      <c r="C104" s="21">
        <v>536146</v>
      </c>
      <c r="D104" s="21">
        <v>74918</v>
      </c>
      <c r="E104" s="21">
        <v>4391702</v>
      </c>
      <c r="F104" s="21">
        <v>1768956</v>
      </c>
      <c r="G104" s="21">
        <f>SUM(C104:F104)</f>
        <v>6771722</v>
      </c>
      <c r="H104" s="22">
        <v>828.7202956989247</v>
      </c>
      <c r="I104" s="22">
        <v>115.80067204301075</v>
      </c>
      <c r="J104" s="22">
        <v>6788.2490591397845</v>
      </c>
      <c r="K104" s="22">
        <v>2734.2733870967741</v>
      </c>
      <c r="L104" s="22">
        <f t="shared" si="14"/>
        <v>10467.043413978494</v>
      </c>
    </row>
    <row r="105" spans="1:12" s="40" customFormat="1">
      <c r="A105" s="39"/>
      <c r="B105" s="39" t="s">
        <v>138</v>
      </c>
      <c r="C105" s="18">
        <v>536146</v>
      </c>
      <c r="D105" s="18">
        <v>74918</v>
      </c>
      <c r="E105" s="18">
        <v>4391702</v>
      </c>
      <c r="F105" s="18">
        <v>1768956</v>
      </c>
      <c r="G105" s="31">
        <f>C105+D105+E105+F105</f>
        <v>6771722</v>
      </c>
      <c r="H105" s="31">
        <v>828.7202956989247</v>
      </c>
      <c r="I105" s="31"/>
      <c r="J105" s="31">
        <v>6788.2490591397845</v>
      </c>
      <c r="K105" s="31">
        <v>2734.2733870967741</v>
      </c>
      <c r="L105" s="31">
        <f t="shared" si="14"/>
        <v>10351.242741935483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51612</v>
      </c>
      <c r="G106" s="21">
        <f>SUM(C106:F106)</f>
        <v>51612</v>
      </c>
      <c r="H106" s="21" t="s">
        <v>211</v>
      </c>
      <c r="I106" s="21" t="s">
        <v>211</v>
      </c>
      <c r="J106" s="21" t="s">
        <v>211</v>
      </c>
      <c r="K106" s="21">
        <v>79.776612903225811</v>
      </c>
      <c r="L106" s="21">
        <f t="shared" si="14"/>
        <v>79.776612903225811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51612</v>
      </c>
      <c r="G107" s="31">
        <f>C107+D107+E107+F107</f>
        <v>51612</v>
      </c>
      <c r="H107" s="81" t="s">
        <v>211</v>
      </c>
      <c r="I107" s="81"/>
      <c r="J107" s="81" t="s">
        <v>211</v>
      </c>
      <c r="K107" s="81">
        <v>79.776612903225811</v>
      </c>
      <c r="L107" s="81">
        <f t="shared" si="14"/>
        <v>79.776612903225811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386117</v>
      </c>
      <c r="F108" s="86">
        <v>75593</v>
      </c>
      <c r="G108" s="21">
        <f>SUM(C108:F108)</f>
        <v>461710</v>
      </c>
      <c r="H108" s="22" t="s">
        <v>211</v>
      </c>
      <c r="I108" s="22" t="s">
        <v>211</v>
      </c>
      <c r="J108" s="22">
        <v>596.82063172043013</v>
      </c>
      <c r="K108" s="22">
        <v>116.8440188172043</v>
      </c>
      <c r="L108" s="22">
        <f t="shared" si="14"/>
        <v>713.66465053763443</v>
      </c>
    </row>
    <row r="109" spans="1:12" s="40" customFormat="1" ht="30">
      <c r="A109" s="39"/>
      <c r="B109" s="43" t="s">
        <v>139</v>
      </c>
      <c r="C109" s="18"/>
      <c r="D109" s="18"/>
      <c r="E109" s="18">
        <v>386117</v>
      </c>
      <c r="F109" s="18">
        <v>75593</v>
      </c>
      <c r="G109" s="31">
        <f>SUM(C109:F109)</f>
        <v>461710</v>
      </c>
      <c r="H109" s="31"/>
      <c r="I109" s="31"/>
      <c r="J109" s="31">
        <v>596.82063172043013</v>
      </c>
      <c r="K109" s="31">
        <v>116.8440188172043</v>
      </c>
      <c r="L109" s="31">
        <f t="shared" si="14"/>
        <v>713.66465053763443</v>
      </c>
    </row>
    <row r="110" spans="1:12" s="40" customFormat="1">
      <c r="A110" s="19">
        <v>36</v>
      </c>
      <c r="B110" s="20" t="s">
        <v>67</v>
      </c>
      <c r="C110" s="21">
        <v>199326</v>
      </c>
      <c r="D110" s="21">
        <v>0</v>
      </c>
      <c r="E110" s="21">
        <v>99528</v>
      </c>
      <c r="F110" s="21">
        <v>90554</v>
      </c>
      <c r="G110" s="21">
        <f>SUM(C110:F110)</f>
        <v>389408</v>
      </c>
      <c r="H110" s="22">
        <v>308.09798387096777</v>
      </c>
      <c r="I110" s="22" t="s">
        <v>211</v>
      </c>
      <c r="J110" s="22">
        <v>153.84032258064516</v>
      </c>
      <c r="K110" s="22">
        <v>139.96922043010753</v>
      </c>
      <c r="L110" s="22">
        <f t="shared" si="14"/>
        <v>601.9075268817204</v>
      </c>
    </row>
    <row r="111" spans="1:12" s="40" customFormat="1">
      <c r="A111" s="39"/>
      <c r="B111" s="39" t="s">
        <v>140</v>
      </c>
      <c r="C111" s="18">
        <v>199326</v>
      </c>
      <c r="D111" s="18"/>
      <c r="E111" s="18">
        <v>99528</v>
      </c>
      <c r="F111" s="18">
        <v>90554</v>
      </c>
      <c r="G111" s="31">
        <f t="shared" ref="G111" si="15">G110</f>
        <v>389408</v>
      </c>
      <c r="H111" s="31">
        <v>308.09798387096777</v>
      </c>
      <c r="I111" s="31"/>
      <c r="J111" s="31">
        <v>153.84032258064516</v>
      </c>
      <c r="K111" s="31">
        <v>139.96922043010753</v>
      </c>
      <c r="L111" s="31">
        <f t="shared" si="14"/>
        <v>601.9075268817204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214063</v>
      </c>
      <c r="F112" s="26">
        <v>73457</v>
      </c>
      <c r="G112" s="26">
        <f t="shared" ref="G112:G117" si="16">SUM(C112:F112)</f>
        <v>287520</v>
      </c>
      <c r="H112" s="27" t="s">
        <v>211</v>
      </c>
      <c r="I112" s="27" t="s">
        <v>211</v>
      </c>
      <c r="J112" s="27">
        <v>330.87694892473121</v>
      </c>
      <c r="K112" s="27">
        <v>113.54240591397848</v>
      </c>
      <c r="L112" s="27">
        <f t="shared" si="14"/>
        <v>444.41935483870969</v>
      </c>
    </row>
    <row r="113" spans="1:12" s="40" customFormat="1" ht="30">
      <c r="A113" s="39"/>
      <c r="B113" s="43" t="s">
        <v>141</v>
      </c>
      <c r="C113" s="18"/>
      <c r="D113" s="18"/>
      <c r="E113" s="18">
        <v>51375.119999999995</v>
      </c>
      <c r="F113" s="18">
        <v>4480.8769999999995</v>
      </c>
      <c r="G113" s="31">
        <f t="shared" si="16"/>
        <v>55855.996999999996</v>
      </c>
      <c r="H113" s="31"/>
      <c r="I113" s="31"/>
      <c r="J113" s="31">
        <v>79.410467741935477</v>
      </c>
      <c r="K113" s="31">
        <v>6.9260867607526864</v>
      </c>
      <c r="L113" s="31">
        <f t="shared" si="14"/>
        <v>86.336554502688159</v>
      </c>
    </row>
    <row r="114" spans="1:12" s="40" customFormat="1">
      <c r="A114" s="39"/>
      <c r="B114" s="39" t="s">
        <v>142</v>
      </c>
      <c r="C114" s="18"/>
      <c r="D114" s="18"/>
      <c r="E114" s="18">
        <v>162687.88</v>
      </c>
      <c r="F114" s="18">
        <v>68976.123000000007</v>
      </c>
      <c r="G114" s="31">
        <f t="shared" si="16"/>
        <v>231664.00300000003</v>
      </c>
      <c r="H114" s="31"/>
      <c r="I114" s="31"/>
      <c r="J114" s="31">
        <v>251.46648118279569</v>
      </c>
      <c r="K114" s="31">
        <v>106.6163191532258</v>
      </c>
      <c r="L114" s="31">
        <f t="shared" si="14"/>
        <v>358.08280033602148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163353</v>
      </c>
      <c r="E115" s="26">
        <v>808341</v>
      </c>
      <c r="F115" s="26">
        <v>966638</v>
      </c>
      <c r="G115" s="26">
        <f t="shared" si="16"/>
        <v>1938332</v>
      </c>
      <c r="H115" s="27" t="s">
        <v>211</v>
      </c>
      <c r="I115" s="27">
        <v>252.49455645161288</v>
      </c>
      <c r="J115" s="27">
        <v>1249.4518145161289</v>
      </c>
      <c r="K115" s="27">
        <v>1494.131317204301</v>
      </c>
      <c r="L115" s="27">
        <f>H115+I115+J115+K115</f>
        <v>2996.0776881720431</v>
      </c>
    </row>
    <row r="116" spans="1:12" s="40" customFormat="1">
      <c r="A116" s="39"/>
      <c r="B116" s="39" t="s">
        <v>143</v>
      </c>
      <c r="C116" s="18"/>
      <c r="D116" s="18">
        <v>163353</v>
      </c>
      <c r="E116" s="18">
        <v>808341</v>
      </c>
      <c r="F116" s="18">
        <v>966638</v>
      </c>
      <c r="G116" s="31">
        <f t="shared" si="16"/>
        <v>1938332</v>
      </c>
      <c r="H116" s="31"/>
      <c r="I116" s="31">
        <v>252.49455645161288</v>
      </c>
      <c r="J116" s="31">
        <v>1249.4518145161289</v>
      </c>
      <c r="K116" s="31">
        <v>1494.131317204301</v>
      </c>
      <c r="L116" s="31">
        <f>H116+I116+J116+K116</f>
        <v>2996.0776881720431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419374</v>
      </c>
      <c r="F117" s="26">
        <v>530578</v>
      </c>
      <c r="G117" s="26">
        <f t="shared" si="16"/>
        <v>949952</v>
      </c>
      <c r="H117" s="27" t="s">
        <v>211</v>
      </c>
      <c r="I117" s="27" t="s">
        <v>211</v>
      </c>
      <c r="J117" s="27">
        <v>648.22594086021491</v>
      </c>
      <c r="K117" s="27">
        <v>820.11384408602146</v>
      </c>
      <c r="L117" s="27">
        <f>H117+I117+J117+K117</f>
        <v>1468.3397849462363</v>
      </c>
    </row>
    <row r="118" spans="1:12" s="40" customFormat="1">
      <c r="A118" s="39"/>
      <c r="B118" s="39" t="s">
        <v>144</v>
      </c>
      <c r="C118" s="18"/>
      <c r="D118" s="18"/>
      <c r="E118" s="18">
        <v>419374</v>
      </c>
      <c r="F118" s="18">
        <v>530578</v>
      </c>
      <c r="G118" s="31">
        <f>SUM(C118:F118)</f>
        <v>949952</v>
      </c>
      <c r="H118" s="31"/>
      <c r="I118" s="31"/>
      <c r="J118" s="31">
        <v>648.22594086021491</v>
      </c>
      <c r="K118" s="31">
        <v>820.11384408602146</v>
      </c>
      <c r="L118" s="31">
        <f>SUM(H118:K118)</f>
        <v>1468.3397849462363</v>
      </c>
    </row>
    <row r="119" spans="1:12" s="40" customFormat="1">
      <c r="A119" s="24">
        <v>40</v>
      </c>
      <c r="B119" s="25" t="s">
        <v>74</v>
      </c>
      <c r="C119" s="26">
        <v>121755</v>
      </c>
      <c r="D119" s="26">
        <v>0</v>
      </c>
      <c r="E119" s="26">
        <v>1083076</v>
      </c>
      <c r="F119" s="26">
        <v>346521</v>
      </c>
      <c r="G119" s="26">
        <f t="shared" ref="G119:G129" si="17">SUM(C119:F119)</f>
        <v>1551352</v>
      </c>
      <c r="H119" s="27">
        <v>188.19657258064515</v>
      </c>
      <c r="I119" s="27" t="s">
        <v>211</v>
      </c>
      <c r="J119" s="27">
        <v>1674.1094086021503</v>
      </c>
      <c r="K119" s="27">
        <v>535.61713709677417</v>
      </c>
      <c r="L119" s="27">
        <f>H119+I119+J119+K119</f>
        <v>2397.9231182795697</v>
      </c>
    </row>
    <row r="120" spans="1:12" s="40" customFormat="1">
      <c r="A120" s="39"/>
      <c r="B120" s="39" t="s">
        <v>145</v>
      </c>
      <c r="C120" s="18">
        <v>121755</v>
      </c>
      <c r="D120" s="18"/>
      <c r="E120" s="18">
        <v>318316</v>
      </c>
      <c r="F120" s="18">
        <v>90095</v>
      </c>
      <c r="G120" s="31">
        <f>SUM(C120:F120)</f>
        <v>530166</v>
      </c>
      <c r="H120" s="31">
        <v>188.19657258064515</v>
      </c>
      <c r="I120" s="31"/>
      <c r="J120" s="31">
        <v>492.02069892473116</v>
      </c>
      <c r="K120" s="31">
        <v>139.25974462365591</v>
      </c>
      <c r="L120" s="31">
        <f t="shared" ref="L120:L126" si="18">H120+I120+J120+K120</f>
        <v>819.47701612903222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103759</v>
      </c>
      <c r="F121" s="18"/>
      <c r="G121" s="31">
        <f t="shared" si="17"/>
        <v>103759</v>
      </c>
      <c r="H121" s="31"/>
      <c r="I121" s="31"/>
      <c r="J121" s="31">
        <v>160.38017473118279</v>
      </c>
      <c r="K121" s="31"/>
      <c r="L121" s="31">
        <f t="shared" si="18"/>
        <v>160.38017473118279</v>
      </c>
    </row>
    <row r="122" spans="1:12" s="40" customFormat="1">
      <c r="A122" s="39"/>
      <c r="B122" s="39" t="s">
        <v>147</v>
      </c>
      <c r="C122" s="18"/>
      <c r="D122" s="18"/>
      <c r="E122" s="18">
        <v>15596</v>
      </c>
      <c r="F122" s="18"/>
      <c r="G122" s="31">
        <f t="shared" si="17"/>
        <v>15596</v>
      </c>
      <c r="H122" s="31"/>
      <c r="I122" s="31"/>
      <c r="J122" s="31">
        <v>24.106720430107522</v>
      </c>
      <c r="K122" s="31"/>
      <c r="L122" s="31">
        <f t="shared" si="18"/>
        <v>24.106720430107522</v>
      </c>
    </row>
    <row r="123" spans="1:12" s="40" customFormat="1">
      <c r="A123" s="39"/>
      <c r="B123" s="39" t="s">
        <v>148</v>
      </c>
      <c r="C123" s="18"/>
      <c r="D123" s="18"/>
      <c r="E123" s="18">
        <v>39207</v>
      </c>
      <c r="F123" s="18">
        <v>28449</v>
      </c>
      <c r="G123" s="31">
        <f t="shared" si="17"/>
        <v>67656</v>
      </c>
      <c r="H123" s="31"/>
      <c r="I123" s="31"/>
      <c r="J123" s="31">
        <v>60.602217741935476</v>
      </c>
      <c r="K123" s="31">
        <v>43.973588709677415</v>
      </c>
      <c r="L123" s="31">
        <f t="shared" si="18"/>
        <v>104.57580645161289</v>
      </c>
    </row>
    <row r="124" spans="1:12" s="40" customFormat="1">
      <c r="A124" s="39"/>
      <c r="B124" s="39" t="s">
        <v>149</v>
      </c>
      <c r="C124" s="18"/>
      <c r="D124" s="18"/>
      <c r="E124" s="18">
        <v>33142</v>
      </c>
      <c r="F124" s="18">
        <v>43316</v>
      </c>
      <c r="G124" s="31">
        <f t="shared" si="17"/>
        <v>76458</v>
      </c>
      <c r="H124" s="31"/>
      <c r="I124" s="31"/>
      <c r="J124" s="31">
        <v>51.227553763440859</v>
      </c>
      <c r="K124" s="31">
        <v>66.953494623655914</v>
      </c>
      <c r="L124" s="31">
        <f t="shared" si="18"/>
        <v>118.18104838709678</v>
      </c>
    </row>
    <row r="125" spans="1:12" s="40" customFormat="1">
      <c r="A125" s="39"/>
      <c r="B125" s="39" t="s">
        <v>150</v>
      </c>
      <c r="C125" s="18"/>
      <c r="D125" s="18"/>
      <c r="E125" s="18">
        <v>64010</v>
      </c>
      <c r="F125" s="18">
        <v>112446</v>
      </c>
      <c r="G125" s="31">
        <f t="shared" si="17"/>
        <v>176456</v>
      </c>
      <c r="H125" s="31"/>
      <c r="I125" s="31"/>
      <c r="J125" s="31">
        <v>98.940188172042994</v>
      </c>
      <c r="K125" s="31">
        <v>173.80766129032256</v>
      </c>
      <c r="L125" s="31">
        <f t="shared" si="18"/>
        <v>272.74784946236554</v>
      </c>
    </row>
    <row r="126" spans="1:12" s="40" customFormat="1">
      <c r="A126" s="39"/>
      <c r="B126" s="39" t="s">
        <v>151</v>
      </c>
      <c r="C126" s="18"/>
      <c r="D126" s="18"/>
      <c r="E126" s="18">
        <v>509046</v>
      </c>
      <c r="F126" s="18">
        <v>72215</v>
      </c>
      <c r="G126" s="31">
        <f t="shared" si="17"/>
        <v>581261</v>
      </c>
      <c r="H126" s="31"/>
      <c r="I126" s="31"/>
      <c r="J126" s="31">
        <v>786.83185483870966</v>
      </c>
      <c r="K126" s="31">
        <v>111.62264784946235</v>
      </c>
      <c r="L126" s="31">
        <f t="shared" si="18"/>
        <v>898.45450268817206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550501</v>
      </c>
      <c r="F127" s="45">
        <v>78150</v>
      </c>
      <c r="G127" s="26">
        <f t="shared" si="17"/>
        <v>628651</v>
      </c>
      <c r="H127" s="46" t="s">
        <v>211</v>
      </c>
      <c r="I127" s="46" t="s">
        <v>211</v>
      </c>
      <c r="J127" s="27">
        <v>850.9088037634408</v>
      </c>
      <c r="K127" s="27">
        <v>120.79637096774194</v>
      </c>
      <c r="L127" s="27">
        <f>H127+I127+J127+K127</f>
        <v>971.70517473118275</v>
      </c>
    </row>
    <row r="128" spans="1:12" s="40" customFormat="1" ht="30">
      <c r="A128" s="39"/>
      <c r="B128" s="43" t="s">
        <v>152</v>
      </c>
      <c r="C128" s="18"/>
      <c r="D128" s="18"/>
      <c r="E128" s="18">
        <v>550501</v>
      </c>
      <c r="F128" s="18">
        <v>78150</v>
      </c>
      <c r="G128" s="31">
        <f t="shared" si="17"/>
        <v>628651</v>
      </c>
      <c r="H128" s="31"/>
      <c r="I128" s="31"/>
      <c r="J128" s="31">
        <v>850.9088037634408</v>
      </c>
      <c r="K128" s="31">
        <v>120.79637096774194</v>
      </c>
      <c r="L128" s="31">
        <f>SUM(H128:K128)</f>
        <v>971.70517473118275</v>
      </c>
    </row>
    <row r="129" spans="1:12" s="40" customFormat="1">
      <c r="A129" s="24">
        <v>42</v>
      </c>
      <c r="B129" s="25" t="s">
        <v>77</v>
      </c>
      <c r="C129" s="26">
        <v>13072</v>
      </c>
      <c r="D129" s="26">
        <v>0</v>
      </c>
      <c r="E129" s="26">
        <v>3150932</v>
      </c>
      <c r="F129" s="26">
        <v>2498474</v>
      </c>
      <c r="G129" s="26">
        <f t="shared" si="17"/>
        <v>5662478</v>
      </c>
      <c r="H129" s="27">
        <v>20.205376344086019</v>
      </c>
      <c r="I129" s="27" t="s">
        <v>211</v>
      </c>
      <c r="J129" s="27">
        <v>4870.3922043010753</v>
      </c>
      <c r="K129" s="27">
        <v>3861.888575268817</v>
      </c>
      <c r="L129" s="27">
        <f>H129+I129+J129+K129</f>
        <v>8752.486155913979</v>
      </c>
    </row>
    <row r="130" spans="1:12" s="40" customFormat="1">
      <c r="A130" s="39"/>
      <c r="B130" s="39" t="s">
        <v>153</v>
      </c>
      <c r="C130" s="18">
        <v>13072</v>
      </c>
      <c r="D130" s="18">
        <v>0</v>
      </c>
      <c r="E130" s="18">
        <v>3150932</v>
      </c>
      <c r="F130" s="18">
        <v>2498474</v>
      </c>
      <c r="G130" s="31">
        <f>C130+D130+E130+F130</f>
        <v>5662478</v>
      </c>
      <c r="H130" s="31">
        <v>20.205376344086019</v>
      </c>
      <c r="I130" s="31"/>
      <c r="J130" s="31">
        <v>4870.3922043010753</v>
      </c>
      <c r="K130" s="31">
        <v>3861.888575268817</v>
      </c>
      <c r="L130" s="31">
        <f>H130+I130+J130+K130</f>
        <v>8752.486155913979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231315</v>
      </c>
      <c r="F131" s="26">
        <v>0</v>
      </c>
      <c r="G131" s="26">
        <f t="shared" ref="G131:G132" si="19">SUM(C131:F131)</f>
        <v>231315</v>
      </c>
      <c r="H131" s="27" t="s">
        <v>211</v>
      </c>
      <c r="I131" s="27" t="s">
        <v>211</v>
      </c>
      <c r="J131" s="27">
        <v>357.54334677419354</v>
      </c>
      <c r="K131" s="27" t="s">
        <v>211</v>
      </c>
      <c r="L131" s="27">
        <f>H131+I131+J131+K131</f>
        <v>357.54334677419354</v>
      </c>
    </row>
    <row r="132" spans="1:12" s="40" customFormat="1">
      <c r="A132" s="39"/>
      <c r="B132" s="39" t="s">
        <v>154</v>
      </c>
      <c r="C132" s="18"/>
      <c r="D132" s="18"/>
      <c r="E132" s="18">
        <v>231315</v>
      </c>
      <c r="F132" s="18"/>
      <c r="G132" s="31">
        <f t="shared" si="19"/>
        <v>231315</v>
      </c>
      <c r="H132" s="31"/>
      <c r="I132" s="31"/>
      <c r="J132" s="31">
        <v>357.54334677419354</v>
      </c>
      <c r="K132" s="31"/>
      <c r="L132" s="31">
        <f>H132+I132+J132+K132</f>
        <v>357.54334677419354</v>
      </c>
    </row>
    <row r="133" spans="1:12" s="40" customFormat="1">
      <c r="A133" s="24">
        <v>44</v>
      </c>
      <c r="B133" s="25" t="s">
        <v>80</v>
      </c>
      <c r="C133" s="26">
        <v>695242</v>
      </c>
      <c r="D133" s="26">
        <v>0</v>
      </c>
      <c r="E133" s="26">
        <v>7749096</v>
      </c>
      <c r="F133" s="26">
        <v>2982874</v>
      </c>
      <c r="G133" s="26">
        <f>SUM(C133:F133)</f>
        <v>11427212</v>
      </c>
      <c r="H133" s="27">
        <v>1074.634811827957</v>
      </c>
      <c r="I133" s="27" t="s">
        <v>211</v>
      </c>
      <c r="J133" s="27">
        <v>11977.769354838709</v>
      </c>
      <c r="K133" s="27">
        <v>4610.6251344086022</v>
      </c>
      <c r="L133" s="27">
        <f>H133+I133+J133+K133</f>
        <v>17663.029301075268</v>
      </c>
    </row>
    <row r="134" spans="1:12" s="40" customFormat="1">
      <c r="A134" s="39"/>
      <c r="B134" s="39" t="s">
        <v>155</v>
      </c>
      <c r="C134" s="18">
        <v>695242</v>
      </c>
      <c r="D134" s="18"/>
      <c r="E134" s="18">
        <v>3177129.36</v>
      </c>
      <c r="F134" s="18">
        <v>984348.42</v>
      </c>
      <c r="G134" s="31">
        <f>SUM(C134:F134)</f>
        <v>4856719.78</v>
      </c>
      <c r="H134" s="31">
        <v>1074.634811827957</v>
      </c>
      <c r="I134" s="31"/>
      <c r="J134" s="31">
        <v>4910.8854354838704</v>
      </c>
      <c r="K134" s="31">
        <v>1521.5062943548387</v>
      </c>
      <c r="L134" s="31">
        <f>SUM(H134:K134)</f>
        <v>7507.0265416666662</v>
      </c>
    </row>
    <row r="135" spans="1:12" s="40" customFormat="1">
      <c r="A135" s="39"/>
      <c r="B135" s="39" t="s">
        <v>156</v>
      </c>
      <c r="C135" s="18"/>
      <c r="D135" s="18"/>
      <c r="E135" s="18">
        <v>4571966.6399999997</v>
      </c>
      <c r="F135" s="18">
        <v>1998525.58</v>
      </c>
      <c r="G135" s="31">
        <f>SUM(C135:F135)</f>
        <v>6570492.2199999997</v>
      </c>
      <c r="H135" s="31"/>
      <c r="I135" s="31"/>
      <c r="J135" s="31">
        <v>7066.8839193548374</v>
      </c>
      <c r="K135" s="31">
        <v>3089.1188400537631</v>
      </c>
      <c r="L135" s="31">
        <f>SUM(H135:K135)</f>
        <v>10156.0027594086</v>
      </c>
    </row>
    <row r="136" spans="1:12" s="40" customFormat="1">
      <c r="A136" s="24">
        <v>45</v>
      </c>
      <c r="B136" s="25" t="s">
        <v>82</v>
      </c>
      <c r="C136" s="26">
        <v>9276</v>
      </c>
      <c r="D136" s="26">
        <v>0</v>
      </c>
      <c r="E136" s="26">
        <v>614580</v>
      </c>
      <c r="F136" s="26">
        <v>307051</v>
      </c>
      <c r="G136" s="26">
        <f>SUM(C136:F136)</f>
        <v>930907</v>
      </c>
      <c r="H136" s="27">
        <v>14.33790322580645</v>
      </c>
      <c r="I136" s="27" t="s">
        <v>211</v>
      </c>
      <c r="J136" s="27">
        <v>949.95564516129025</v>
      </c>
      <c r="K136" s="27">
        <v>474.60840053763434</v>
      </c>
      <c r="L136" s="27">
        <f>H136+I136+J136+K136</f>
        <v>1438.9019489247312</v>
      </c>
    </row>
    <row r="137" spans="1:12" s="40" customFormat="1">
      <c r="A137" s="39"/>
      <c r="B137" s="39" t="s">
        <v>157</v>
      </c>
      <c r="C137" s="18"/>
      <c r="D137" s="18"/>
      <c r="E137" s="18">
        <v>614580</v>
      </c>
      <c r="F137" s="18">
        <v>307051</v>
      </c>
      <c r="G137" s="31">
        <f>F137+E137</f>
        <v>921631</v>
      </c>
      <c r="H137" s="31"/>
      <c r="I137" s="31"/>
      <c r="J137" s="31">
        <v>949.95564516129025</v>
      </c>
      <c r="K137" s="31">
        <v>474.60840053763434</v>
      </c>
      <c r="L137" s="31">
        <f>H137+I137+J137+K137</f>
        <v>1424.5640456989245</v>
      </c>
    </row>
    <row r="138" spans="1:12" s="40" customFormat="1">
      <c r="A138" s="24">
        <v>46</v>
      </c>
      <c r="B138" s="25" t="s">
        <v>83</v>
      </c>
      <c r="C138" s="47">
        <v>338482</v>
      </c>
      <c r="D138" s="26"/>
      <c r="E138" s="47">
        <v>2422415</v>
      </c>
      <c r="F138" s="47">
        <v>2778071</v>
      </c>
      <c r="G138" s="26">
        <f>SUM(C138:F138)</f>
        <v>5538968</v>
      </c>
      <c r="H138" s="27">
        <v>523.19126344086021</v>
      </c>
      <c r="I138" s="27" t="s">
        <v>211</v>
      </c>
      <c r="J138" s="27">
        <v>3744.3242607526877</v>
      </c>
      <c r="K138" s="27">
        <v>4294.0613575268817</v>
      </c>
      <c r="L138" s="27">
        <f>H138+I138+J138+K138</f>
        <v>8561.5768817204298</v>
      </c>
    </row>
    <row r="139" spans="1:12" s="40" customFormat="1">
      <c r="A139" s="39"/>
      <c r="B139" s="39" t="s">
        <v>158</v>
      </c>
      <c r="C139" s="18">
        <v>338482</v>
      </c>
      <c r="D139" s="18"/>
      <c r="E139" s="18">
        <v>216564</v>
      </c>
      <c r="F139" s="18">
        <v>471161</v>
      </c>
      <c r="G139" s="31">
        <f t="shared" ref="G139:G144" si="20">SUM(C139:F139)</f>
        <v>1026207</v>
      </c>
      <c r="H139" s="31">
        <v>523.19126344086021</v>
      </c>
      <c r="I139" s="31"/>
      <c r="J139" s="31">
        <v>334.74274193548382</v>
      </c>
      <c r="K139" s="31">
        <v>728.27305107526877</v>
      </c>
      <c r="L139" s="31">
        <f t="shared" ref="L139:L144" si="21">SUM(H139:K139)</f>
        <v>1586.2070564516127</v>
      </c>
    </row>
    <row r="140" spans="1:12" s="40" customFormat="1">
      <c r="A140" s="39"/>
      <c r="B140" s="39" t="s">
        <v>159</v>
      </c>
      <c r="C140" s="18"/>
      <c r="D140" s="18"/>
      <c r="E140" s="18">
        <v>1042607</v>
      </c>
      <c r="F140" s="18">
        <v>1321528</v>
      </c>
      <c r="G140" s="31">
        <f t="shared" si="20"/>
        <v>2364135</v>
      </c>
      <c r="H140" s="31"/>
      <c r="I140" s="31"/>
      <c r="J140" s="31">
        <v>1611.5565188172043</v>
      </c>
      <c r="K140" s="31">
        <v>2042.6844086021504</v>
      </c>
      <c r="L140" s="31">
        <f t="shared" si="21"/>
        <v>3654.2409274193546</v>
      </c>
    </row>
    <row r="141" spans="1:12" s="40" customFormat="1">
      <c r="A141" s="39"/>
      <c r="B141" s="39" t="s">
        <v>160</v>
      </c>
      <c r="C141" s="18"/>
      <c r="D141" s="18"/>
      <c r="E141" s="18">
        <v>524453</v>
      </c>
      <c r="F141" s="18"/>
      <c r="G141" s="31">
        <f t="shared" si="20"/>
        <v>524453</v>
      </c>
      <c r="H141" s="31"/>
      <c r="I141" s="31"/>
      <c r="J141" s="31">
        <v>810.64643817204296</v>
      </c>
      <c r="K141" s="31"/>
      <c r="L141" s="31">
        <f t="shared" si="21"/>
        <v>810.64643817204296</v>
      </c>
    </row>
    <row r="142" spans="1:12" s="40" customFormat="1">
      <c r="A142" s="39"/>
      <c r="B142" s="39" t="s">
        <v>161</v>
      </c>
      <c r="C142" s="18"/>
      <c r="D142" s="18"/>
      <c r="E142" s="18">
        <v>349555</v>
      </c>
      <c r="F142" s="18">
        <v>841478</v>
      </c>
      <c r="G142" s="31">
        <f t="shared" si="20"/>
        <v>1191033</v>
      </c>
      <c r="H142" s="31"/>
      <c r="I142" s="31"/>
      <c r="J142" s="31">
        <v>540.30678763440858</v>
      </c>
      <c r="K142" s="31">
        <v>1300.6716397849461</v>
      </c>
      <c r="L142" s="31">
        <f t="shared" si="21"/>
        <v>1840.9784274193548</v>
      </c>
    </row>
    <row r="143" spans="1:12" s="40" customFormat="1">
      <c r="A143" s="39"/>
      <c r="B143" s="39" t="s">
        <v>162</v>
      </c>
      <c r="C143" s="18"/>
      <c r="D143" s="18"/>
      <c r="E143" s="18">
        <v>50386</v>
      </c>
      <c r="F143" s="18">
        <v>143904</v>
      </c>
      <c r="G143" s="31">
        <f t="shared" si="20"/>
        <v>194290</v>
      </c>
      <c r="H143" s="31"/>
      <c r="I143" s="31"/>
      <c r="J143" s="31">
        <v>77.88158602150537</v>
      </c>
      <c r="K143" s="31">
        <v>222.43225806451611</v>
      </c>
      <c r="L143" s="31">
        <f t="shared" si="21"/>
        <v>300.3138440860215</v>
      </c>
    </row>
    <row r="144" spans="1:12" s="40" customFormat="1">
      <c r="A144" s="39"/>
      <c r="B144" s="39" t="s">
        <v>163</v>
      </c>
      <c r="C144" s="18"/>
      <c r="D144" s="18"/>
      <c r="E144" s="18">
        <v>238850</v>
      </c>
      <c r="F144" s="18"/>
      <c r="G144" s="31">
        <f t="shared" si="20"/>
        <v>238850</v>
      </c>
      <c r="H144" s="31"/>
      <c r="I144" s="31"/>
      <c r="J144" s="31">
        <v>369.19018817204301</v>
      </c>
      <c r="K144" s="31"/>
      <c r="L144" s="31">
        <f t="shared" si="21"/>
        <v>369.19018817204301</v>
      </c>
    </row>
    <row r="145" spans="1:12" s="40" customFormat="1">
      <c r="A145" s="24">
        <v>47</v>
      </c>
      <c r="B145" s="25" t="s">
        <v>85</v>
      </c>
      <c r="C145" s="26">
        <v>963756</v>
      </c>
      <c r="D145" s="26">
        <v>127242</v>
      </c>
      <c r="E145" s="47">
        <v>3543525</v>
      </c>
      <c r="F145" s="26">
        <v>1030185</v>
      </c>
      <c r="G145" s="26">
        <f>SUM(C145:F145)</f>
        <v>5664708</v>
      </c>
      <c r="H145" s="27">
        <v>1489.6766129032255</v>
      </c>
      <c r="I145" s="27">
        <v>196.67782258064514</v>
      </c>
      <c r="J145" s="27">
        <v>5477.2227822580644</v>
      </c>
      <c r="K145" s="27">
        <v>1592.3558467741934</v>
      </c>
      <c r="L145" s="27">
        <f>H145+I145+J145+K145</f>
        <v>8755.9330645161281</v>
      </c>
    </row>
    <row r="146" spans="1:12" s="40" customFormat="1">
      <c r="A146" s="39"/>
      <c r="B146" s="39" t="s">
        <v>164</v>
      </c>
      <c r="C146" s="18">
        <v>963756</v>
      </c>
      <c r="D146" s="18">
        <v>127242</v>
      </c>
      <c r="E146" s="18">
        <v>2089482</v>
      </c>
      <c r="F146" s="18">
        <v>733693</v>
      </c>
      <c r="G146" s="31">
        <f>C146+D146+E146+F146</f>
        <v>3914173</v>
      </c>
      <c r="H146" s="31">
        <v>1489.6766129032255</v>
      </c>
      <c r="I146" s="31">
        <v>196.67782258064514</v>
      </c>
      <c r="J146" s="31">
        <v>3229.7100806451608</v>
      </c>
      <c r="K146" s="31">
        <v>1134.0684811827955</v>
      </c>
      <c r="L146" s="31">
        <f>H146+I146+J146+K146</f>
        <v>6050.1329973118263</v>
      </c>
    </row>
    <row r="147" spans="1:12" s="40" customFormat="1">
      <c r="A147" s="39"/>
      <c r="B147" s="39" t="s">
        <v>165</v>
      </c>
      <c r="C147" s="18"/>
      <c r="D147" s="18"/>
      <c r="E147" s="18">
        <v>1417820</v>
      </c>
      <c r="F147" s="18">
        <v>284365</v>
      </c>
      <c r="G147" s="31">
        <f>C147+D147+E147+F147</f>
        <v>1702185</v>
      </c>
      <c r="H147" s="31"/>
      <c r="I147" s="31"/>
      <c r="J147" s="31">
        <v>2191.5228494623657</v>
      </c>
      <c r="K147" s="31">
        <v>439.54267473118273</v>
      </c>
      <c r="L147" s="31">
        <f>H147+I147+J147+K147</f>
        <v>2631.0655241935483</v>
      </c>
    </row>
    <row r="148" spans="1:12" s="40" customFormat="1">
      <c r="A148" s="39"/>
      <c r="B148" s="39" t="s">
        <v>166</v>
      </c>
      <c r="C148" s="18"/>
      <c r="D148" s="18"/>
      <c r="E148" s="18">
        <v>36223</v>
      </c>
      <c r="F148" s="18">
        <v>12127</v>
      </c>
      <c r="G148" s="31">
        <f>C148+D148+E148+F148</f>
        <v>48350</v>
      </c>
      <c r="H148" s="31"/>
      <c r="I148" s="31"/>
      <c r="J148" s="31">
        <v>55.989852150537629</v>
      </c>
      <c r="K148" s="31">
        <v>18.744690860215055</v>
      </c>
      <c r="L148" s="31">
        <f>H148+I148+J148+K148</f>
        <v>74.734543010752688</v>
      </c>
    </row>
    <row r="149" spans="1:12" s="40" customFormat="1">
      <c r="A149" s="24">
        <v>48</v>
      </c>
      <c r="B149" s="25" t="s">
        <v>86</v>
      </c>
      <c r="C149" s="26">
        <v>188617</v>
      </c>
      <c r="D149" s="26">
        <v>7893</v>
      </c>
      <c r="E149" s="48">
        <v>5251000</v>
      </c>
      <c r="F149" s="46">
        <v>3546418</v>
      </c>
      <c r="G149" s="26">
        <f>SUM(C149:F149)</f>
        <v>8993928</v>
      </c>
      <c r="H149" s="27">
        <v>291.54509408602149</v>
      </c>
      <c r="I149" s="27">
        <v>12.200201612903225</v>
      </c>
      <c r="J149" s="27">
        <v>8116.4650537634407</v>
      </c>
      <c r="K149" s="27">
        <v>5481.6944892473111</v>
      </c>
      <c r="L149" s="27">
        <f>H149+I149+J149+K149</f>
        <v>13901.904838709677</v>
      </c>
    </row>
    <row r="150" spans="1:12" s="40" customFormat="1">
      <c r="A150" s="39"/>
      <c r="B150" s="39" t="s">
        <v>167</v>
      </c>
      <c r="C150" s="18">
        <v>188617</v>
      </c>
      <c r="D150" s="18">
        <v>7893</v>
      </c>
      <c r="E150" s="18">
        <v>5251000</v>
      </c>
      <c r="F150" s="18">
        <v>3546418</v>
      </c>
      <c r="G150" s="18">
        <f>G149</f>
        <v>8993928</v>
      </c>
      <c r="H150" s="31"/>
      <c r="I150" s="31">
        <v>12.200201612903225</v>
      </c>
      <c r="J150" s="31">
        <v>8116.4650537634407</v>
      </c>
      <c r="K150" s="31">
        <v>5481.6944892473111</v>
      </c>
      <c r="L150" s="31">
        <f t="shared" ref="L150:L161" si="22">H150+I150+J150+K150</f>
        <v>13610.359744623656</v>
      </c>
    </row>
    <row r="151" spans="1:12" s="40" customFormat="1">
      <c r="A151" s="24">
        <v>49</v>
      </c>
      <c r="B151" s="25" t="s">
        <v>88</v>
      </c>
      <c r="C151" s="26">
        <v>13137</v>
      </c>
      <c r="D151" s="26">
        <v>0</v>
      </c>
      <c r="E151" s="47">
        <v>1007043</v>
      </c>
      <c r="F151" s="26">
        <v>1099687</v>
      </c>
      <c r="G151" s="26">
        <f t="shared" ref="G151:G162" si="23">SUM(C151:F151)</f>
        <v>2119867</v>
      </c>
      <c r="H151" s="27">
        <v>20.305846774193547</v>
      </c>
      <c r="I151" s="27" t="s">
        <v>211</v>
      </c>
      <c r="J151" s="27">
        <v>1556.5852822580646</v>
      </c>
      <c r="K151" s="27">
        <v>1699.7850134408602</v>
      </c>
      <c r="L151" s="27">
        <f t="shared" si="22"/>
        <v>3276.6761424731185</v>
      </c>
    </row>
    <row r="152" spans="1:12" s="40" customFormat="1">
      <c r="A152" s="39"/>
      <c r="B152" s="39" t="s">
        <v>168</v>
      </c>
      <c r="C152" s="18">
        <v>13137</v>
      </c>
      <c r="D152" s="18"/>
      <c r="E152" s="18">
        <v>1007043</v>
      </c>
      <c r="F152" s="18">
        <v>1099687</v>
      </c>
      <c r="G152" s="31">
        <f t="shared" si="23"/>
        <v>2119867</v>
      </c>
      <c r="H152" s="31">
        <v>20.305846774193547</v>
      </c>
      <c r="I152" s="31"/>
      <c r="J152" s="31">
        <v>1556.5852822580646</v>
      </c>
      <c r="K152" s="31">
        <v>1699.7850134408602</v>
      </c>
      <c r="L152" s="31">
        <f t="shared" si="22"/>
        <v>3276.6761424731185</v>
      </c>
    </row>
    <row r="153" spans="1:12" s="40" customFormat="1">
      <c r="A153" s="24">
        <v>50</v>
      </c>
      <c r="B153" s="25" t="s">
        <v>90</v>
      </c>
      <c r="C153" s="26">
        <v>73433</v>
      </c>
      <c r="D153" s="26">
        <v>0</v>
      </c>
      <c r="E153" s="26">
        <v>2852312</v>
      </c>
      <c r="F153" s="26">
        <v>945653</v>
      </c>
      <c r="G153" s="26">
        <f t="shared" si="23"/>
        <v>3871398</v>
      </c>
      <c r="H153" s="27">
        <v>113.50530913978494</v>
      </c>
      <c r="I153" s="27" t="s">
        <v>211</v>
      </c>
      <c r="J153" s="27">
        <v>4408.8155913978489</v>
      </c>
      <c r="K153" s="27">
        <v>1461.6948252688171</v>
      </c>
      <c r="L153" s="27">
        <f t="shared" si="22"/>
        <v>5984.015725806451</v>
      </c>
    </row>
    <row r="154" spans="1:12" s="40" customFormat="1">
      <c r="A154" s="39"/>
      <c r="B154" s="39" t="s">
        <v>169</v>
      </c>
      <c r="C154" s="18">
        <v>73433</v>
      </c>
      <c r="D154" s="18"/>
      <c r="E154" s="18">
        <v>185400.28</v>
      </c>
      <c r="F154" s="18">
        <v>112532.70699999999</v>
      </c>
      <c r="G154" s="31">
        <f t="shared" si="23"/>
        <v>371365.98699999996</v>
      </c>
      <c r="H154" s="31">
        <v>113.50530913978494</v>
      </c>
      <c r="I154" s="31"/>
      <c r="J154" s="31">
        <v>286.57301344086017</v>
      </c>
      <c r="K154" s="31">
        <v>173.94168420698924</v>
      </c>
      <c r="L154" s="31">
        <f t="shared" si="22"/>
        <v>574.02000678763443</v>
      </c>
    </row>
    <row r="155" spans="1:12" s="40" customFormat="1">
      <c r="A155" s="39"/>
      <c r="B155" s="39" t="s">
        <v>170</v>
      </c>
      <c r="C155" s="18"/>
      <c r="D155" s="18"/>
      <c r="E155" s="18">
        <v>74160.111999999994</v>
      </c>
      <c r="F155" s="18"/>
      <c r="G155" s="31">
        <f t="shared" si="23"/>
        <v>74160.111999999994</v>
      </c>
      <c r="H155" s="31"/>
      <c r="I155" s="31"/>
      <c r="J155" s="31">
        <v>114.62920537634407</v>
      </c>
      <c r="K155" s="31"/>
      <c r="L155" s="31">
        <f t="shared" si="22"/>
        <v>114.62920537634407</v>
      </c>
    </row>
    <row r="156" spans="1:12" s="40" customFormat="1">
      <c r="A156" s="39"/>
      <c r="B156" s="39" t="s">
        <v>171</v>
      </c>
      <c r="C156" s="18"/>
      <c r="D156" s="18"/>
      <c r="E156" s="18">
        <v>228184.95999999999</v>
      </c>
      <c r="F156" s="18">
        <v>39717.425999999999</v>
      </c>
      <c r="G156" s="31">
        <f t="shared" si="23"/>
        <v>267902.386</v>
      </c>
      <c r="H156" s="31"/>
      <c r="I156" s="31"/>
      <c r="J156" s="31">
        <v>352.70524731182792</v>
      </c>
      <c r="K156" s="31">
        <v>61.391182661290316</v>
      </c>
      <c r="L156" s="31">
        <f t="shared" si="22"/>
        <v>414.09642997311823</v>
      </c>
    </row>
    <row r="157" spans="1:12" s="40" customFormat="1">
      <c r="A157" s="39"/>
      <c r="B157" s="39" t="s">
        <v>172</v>
      </c>
      <c r="C157" s="18"/>
      <c r="D157" s="18"/>
      <c r="E157" s="18">
        <v>958376.83200000005</v>
      </c>
      <c r="F157" s="18">
        <v>208989.31299999999</v>
      </c>
      <c r="G157" s="31">
        <f t="shared" si="23"/>
        <v>1167366.145</v>
      </c>
      <c r="H157" s="31"/>
      <c r="I157" s="31"/>
      <c r="J157" s="31">
        <v>1481.3620387096776</v>
      </c>
      <c r="K157" s="31">
        <v>323.03455638440857</v>
      </c>
      <c r="L157" s="31">
        <f t="shared" si="22"/>
        <v>1804.396595094086</v>
      </c>
    </row>
    <row r="158" spans="1:12" s="40" customFormat="1">
      <c r="A158" s="39"/>
      <c r="B158" s="39" t="s">
        <v>173</v>
      </c>
      <c r="C158" s="18"/>
      <c r="D158" s="18"/>
      <c r="E158" s="18">
        <v>1004013.824</v>
      </c>
      <c r="F158" s="18">
        <v>383935.11800000019</v>
      </c>
      <c r="G158" s="31">
        <f t="shared" si="23"/>
        <v>1387948.9420000003</v>
      </c>
      <c r="H158" s="31"/>
      <c r="I158" s="31"/>
      <c r="J158" s="31">
        <v>1551.903088172043</v>
      </c>
      <c r="K158" s="31">
        <v>593.44809905913996</v>
      </c>
      <c r="L158" s="31">
        <f t="shared" si="22"/>
        <v>2145.3511872311828</v>
      </c>
    </row>
    <row r="159" spans="1:12" s="40" customFormat="1">
      <c r="A159" s="39"/>
      <c r="B159" s="39" t="s">
        <v>174</v>
      </c>
      <c r="C159" s="18"/>
      <c r="D159" s="18"/>
      <c r="E159" s="18">
        <v>159729.47200000001</v>
      </c>
      <c r="F159" s="18">
        <v>70923.974999999991</v>
      </c>
      <c r="G159" s="31">
        <f t="shared" si="23"/>
        <v>230653.44699999999</v>
      </c>
      <c r="H159" s="31"/>
      <c r="I159" s="31"/>
      <c r="J159" s="31">
        <v>246.89367311827957</v>
      </c>
      <c r="K159" s="31">
        <v>109.62711189516126</v>
      </c>
      <c r="L159" s="31">
        <f t="shared" si="22"/>
        <v>356.52078501344084</v>
      </c>
    </row>
    <row r="160" spans="1:12" s="40" customFormat="1">
      <c r="A160" s="39"/>
      <c r="B160" s="39" t="s">
        <v>175</v>
      </c>
      <c r="C160" s="18"/>
      <c r="D160" s="18"/>
      <c r="E160" s="18">
        <v>145467.91199999998</v>
      </c>
      <c r="F160" s="18">
        <v>46336.997000000003</v>
      </c>
      <c r="G160" s="31">
        <f t="shared" si="23"/>
        <v>191804.90899999999</v>
      </c>
      <c r="H160" s="31"/>
      <c r="I160" s="31"/>
      <c r="J160" s="31">
        <v>224.84959516129027</v>
      </c>
      <c r="K160" s="31">
        <v>71.62304643817204</v>
      </c>
      <c r="L160" s="31">
        <f t="shared" si="22"/>
        <v>296.47264159946229</v>
      </c>
    </row>
    <row r="161" spans="1:12" s="40" customFormat="1">
      <c r="A161" s="39"/>
      <c r="B161" s="39" t="s">
        <v>176</v>
      </c>
      <c r="C161" s="18"/>
      <c r="D161" s="18"/>
      <c r="E161" s="18">
        <v>96978.608000000007</v>
      </c>
      <c r="F161" s="18">
        <v>83217.463999999993</v>
      </c>
      <c r="G161" s="31">
        <f t="shared" si="23"/>
        <v>180196.07199999999</v>
      </c>
      <c r="H161" s="31"/>
      <c r="I161" s="31"/>
      <c r="J161" s="31">
        <v>149.89973010752689</v>
      </c>
      <c r="K161" s="31">
        <v>128.62914462365589</v>
      </c>
      <c r="L161" s="31">
        <f t="shared" si="22"/>
        <v>278.52887473118278</v>
      </c>
    </row>
    <row r="162" spans="1:12" s="40" customFormat="1">
      <c r="A162" s="24">
        <v>51</v>
      </c>
      <c r="B162" s="25" t="s">
        <v>92</v>
      </c>
      <c r="C162" s="26">
        <v>264184</v>
      </c>
      <c r="D162" s="26">
        <v>0</v>
      </c>
      <c r="E162" s="47">
        <v>1175892</v>
      </c>
      <c r="F162" s="26">
        <v>490811</v>
      </c>
      <c r="G162" s="26">
        <f t="shared" si="23"/>
        <v>1930887</v>
      </c>
      <c r="H162" s="27">
        <v>408.34892473118276</v>
      </c>
      <c r="I162" s="27" t="s">
        <v>211</v>
      </c>
      <c r="J162" s="27">
        <v>1817.5749999999998</v>
      </c>
      <c r="K162" s="27">
        <v>758.64603494623657</v>
      </c>
      <c r="L162" s="27">
        <f>H162+I162+J162+K162</f>
        <v>2984.5699596774193</v>
      </c>
    </row>
    <row r="163" spans="1:12" s="40" customFormat="1">
      <c r="A163" s="39"/>
      <c r="B163" s="39" t="s">
        <v>177</v>
      </c>
      <c r="C163" s="18">
        <v>264184</v>
      </c>
      <c r="D163" s="18">
        <v>0</v>
      </c>
      <c r="E163" s="18">
        <v>1175892</v>
      </c>
      <c r="F163" s="18">
        <v>490811</v>
      </c>
      <c r="G163" s="31">
        <f>G162*100%</f>
        <v>1930887</v>
      </c>
      <c r="H163" s="31">
        <v>408.34892473118276</v>
      </c>
      <c r="I163" s="31"/>
      <c r="J163" s="31">
        <v>1817.5749999999998</v>
      </c>
      <c r="K163" s="31">
        <v>758.64603494623657</v>
      </c>
      <c r="L163" s="31">
        <f>SUM(H163:K163)</f>
        <v>2984.5699596774193</v>
      </c>
    </row>
    <row r="164" spans="1:12" s="40" customFormat="1">
      <c r="A164" s="24">
        <v>52</v>
      </c>
      <c r="B164" s="25" t="s">
        <v>94</v>
      </c>
      <c r="C164" s="26">
        <v>9992</v>
      </c>
      <c r="D164" s="26">
        <v>19839</v>
      </c>
      <c r="E164" s="47">
        <v>1971559</v>
      </c>
      <c r="F164" s="26">
        <v>947592</v>
      </c>
      <c r="G164" s="26">
        <f>SUM(C164:F164)</f>
        <v>2948982</v>
      </c>
      <c r="H164" s="27">
        <v>15.444623655913977</v>
      </c>
      <c r="I164" s="27">
        <v>30.665120967741931</v>
      </c>
      <c r="J164" s="27">
        <v>3047.4366263440857</v>
      </c>
      <c r="K164" s="27">
        <v>1464.691935483871</v>
      </c>
      <c r="L164" s="27">
        <f t="shared" ref="L164:L202" si="24">SUM(H164:K164)</f>
        <v>4558.2383064516125</v>
      </c>
    </row>
    <row r="165" spans="1:12" s="40" customFormat="1">
      <c r="A165" s="39"/>
      <c r="B165" s="39" t="s">
        <v>178</v>
      </c>
      <c r="C165" s="18"/>
      <c r="D165" s="18">
        <v>19839</v>
      </c>
      <c r="E165" s="18">
        <v>1971559</v>
      </c>
      <c r="F165" s="18">
        <v>947592</v>
      </c>
      <c r="G165" s="31">
        <f>G164*100%</f>
        <v>2948982</v>
      </c>
      <c r="H165" s="31"/>
      <c r="I165" s="31">
        <v>30.665120967741931</v>
      </c>
      <c r="J165" s="31">
        <v>3047.4366263440857</v>
      </c>
      <c r="K165" s="31">
        <v>1464.691935483871</v>
      </c>
      <c r="L165" s="31">
        <f t="shared" si="24"/>
        <v>4542.7936827956983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113240</v>
      </c>
      <c r="F166" s="26">
        <v>178026</v>
      </c>
      <c r="G166" s="26">
        <f>SUM(C166:F166)</f>
        <v>291266</v>
      </c>
      <c r="H166" s="27" t="s">
        <v>211</v>
      </c>
      <c r="I166" s="27" t="s">
        <v>211</v>
      </c>
      <c r="J166" s="27">
        <v>175.03494623655914</v>
      </c>
      <c r="K166" s="27">
        <v>275.1745967741935</v>
      </c>
      <c r="L166" s="27">
        <f t="shared" si="24"/>
        <v>450.20954301075267</v>
      </c>
    </row>
    <row r="167" spans="1:12" s="40" customFormat="1">
      <c r="A167" s="39"/>
      <c r="B167" s="39" t="s">
        <v>179</v>
      </c>
      <c r="C167" s="18"/>
      <c r="D167" s="18"/>
      <c r="E167" s="18">
        <v>113240</v>
      </c>
      <c r="F167" s="18">
        <v>178026</v>
      </c>
      <c r="G167" s="31">
        <f>G166</f>
        <v>291266</v>
      </c>
      <c r="H167" s="31"/>
      <c r="I167" s="31"/>
      <c r="J167" s="31">
        <v>175.03494623655914</v>
      </c>
      <c r="K167" s="31">
        <v>275.1745967741935</v>
      </c>
      <c r="L167" s="31">
        <f t="shared" si="24"/>
        <v>450.20954301075267</v>
      </c>
    </row>
    <row r="168" spans="1:12" s="40" customFormat="1">
      <c r="A168" s="24">
        <v>54</v>
      </c>
      <c r="B168" s="25" t="s">
        <v>98</v>
      </c>
      <c r="C168" s="26">
        <v>90731</v>
      </c>
      <c r="D168" s="26">
        <v>0</v>
      </c>
      <c r="E168" s="47">
        <v>4886956</v>
      </c>
      <c r="F168" s="26">
        <v>741625</v>
      </c>
      <c r="G168" s="26">
        <f>SUM(C168:F168)</f>
        <v>5719312</v>
      </c>
      <c r="H168" s="27">
        <v>140.24280913978492</v>
      </c>
      <c r="I168" s="27" t="s">
        <v>211</v>
      </c>
      <c r="J168" s="27">
        <v>7553.762634408602</v>
      </c>
      <c r="K168" s="27">
        <v>1146.3289650537633</v>
      </c>
      <c r="L168" s="27">
        <f t="shared" si="24"/>
        <v>8840.3344086021498</v>
      </c>
    </row>
    <row r="169" spans="1:12" s="40" customFormat="1">
      <c r="A169" s="39"/>
      <c r="B169" s="39" t="s">
        <v>180</v>
      </c>
      <c r="C169" s="18">
        <v>90731</v>
      </c>
      <c r="D169" s="18">
        <v>0</v>
      </c>
      <c r="E169" s="18">
        <v>4886956</v>
      </c>
      <c r="F169" s="18">
        <v>741625</v>
      </c>
      <c r="G169" s="31">
        <f>G168*100%</f>
        <v>5719312</v>
      </c>
      <c r="H169" s="31">
        <v>140.24280913978492</v>
      </c>
      <c r="I169" s="31"/>
      <c r="J169" s="31">
        <v>7553.762634408602</v>
      </c>
      <c r="K169" s="31">
        <v>1146.3289650537633</v>
      </c>
      <c r="L169" s="31">
        <f t="shared" si="24"/>
        <v>8840.3344086021498</v>
      </c>
    </row>
    <row r="170" spans="1:12" s="40" customFormat="1">
      <c r="A170" s="24">
        <v>55</v>
      </c>
      <c r="B170" s="25" t="s">
        <v>99</v>
      </c>
      <c r="C170" s="26">
        <v>610969</v>
      </c>
      <c r="D170" s="26">
        <v>0</v>
      </c>
      <c r="E170" s="26">
        <v>1917827</v>
      </c>
      <c r="F170" s="26">
        <v>2050283</v>
      </c>
      <c r="G170" s="26">
        <f t="shared" ref="G170:G198" si="25">SUM(C170:F170)</f>
        <v>4579079</v>
      </c>
      <c r="H170" s="27">
        <v>944.37412634408599</v>
      </c>
      <c r="I170" s="27" t="s">
        <v>211</v>
      </c>
      <c r="J170" s="27">
        <v>2964.3831317204299</v>
      </c>
      <c r="K170" s="27">
        <v>3169.1202284946235</v>
      </c>
      <c r="L170" s="27">
        <f t="shared" si="24"/>
        <v>7077.8774865591395</v>
      </c>
    </row>
    <row r="171" spans="1:12" s="40" customFormat="1">
      <c r="A171" s="39"/>
      <c r="B171" s="39" t="s">
        <v>181</v>
      </c>
      <c r="C171" s="18">
        <v>610969</v>
      </c>
      <c r="D171" s="18"/>
      <c r="E171" s="18">
        <v>1612317</v>
      </c>
      <c r="F171" s="18">
        <v>1815673</v>
      </c>
      <c r="G171" s="31">
        <f>SUM(C171:F171)</f>
        <v>4038959</v>
      </c>
      <c r="H171" s="31">
        <v>944.37412634408599</v>
      </c>
      <c r="I171" s="31"/>
      <c r="J171" s="31">
        <v>2492.1566532258062</v>
      </c>
      <c r="K171" s="31">
        <v>2806.4838037634408</v>
      </c>
      <c r="L171" s="31">
        <f t="shared" si="24"/>
        <v>6243.0145833333336</v>
      </c>
    </row>
    <row r="172" spans="1:12" s="40" customFormat="1">
      <c r="A172" s="39"/>
      <c r="B172" s="39" t="s">
        <v>182</v>
      </c>
      <c r="C172" s="18"/>
      <c r="D172" s="18"/>
      <c r="E172" s="18">
        <v>305510</v>
      </c>
      <c r="F172" s="18">
        <v>185153</v>
      </c>
      <c r="G172" s="31">
        <f t="shared" si="25"/>
        <v>490663</v>
      </c>
      <c r="H172" s="31"/>
      <c r="I172" s="31"/>
      <c r="J172" s="31">
        <v>472.22647849462362</v>
      </c>
      <c r="K172" s="31">
        <v>286.19079301075266</v>
      </c>
      <c r="L172" s="31">
        <f t="shared" si="24"/>
        <v>758.41727150537622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49457</v>
      </c>
      <c r="G173" s="31">
        <f t="shared" si="25"/>
        <v>49457</v>
      </c>
      <c r="H173" s="31"/>
      <c r="I173" s="31"/>
      <c r="J173" s="31"/>
      <c r="K173" s="31">
        <v>76.4456317204301</v>
      </c>
      <c r="L173" s="31">
        <f t="shared" si="24"/>
        <v>76.4456317204301</v>
      </c>
    </row>
    <row r="174" spans="1:12" s="40" customFormat="1">
      <c r="A174" s="24">
        <v>56</v>
      </c>
      <c r="B174" s="25" t="s">
        <v>101</v>
      </c>
      <c r="C174" s="26">
        <v>728851</v>
      </c>
      <c r="D174" s="26"/>
      <c r="E174" s="26">
        <v>1653608</v>
      </c>
      <c r="F174" s="26">
        <v>1200573</v>
      </c>
      <c r="G174" s="26">
        <f t="shared" si="25"/>
        <v>3583032</v>
      </c>
      <c r="H174" s="27">
        <v>1126.5842069892471</v>
      </c>
      <c r="I174" s="27" t="s">
        <v>211</v>
      </c>
      <c r="J174" s="27">
        <v>2555.9801075268815</v>
      </c>
      <c r="K174" s="27">
        <v>1855.7243951612902</v>
      </c>
      <c r="L174" s="27">
        <f t="shared" si="24"/>
        <v>5538.2887096774184</v>
      </c>
    </row>
    <row r="175" spans="1:12" s="40" customFormat="1">
      <c r="A175" s="39"/>
      <c r="B175" s="39" t="s">
        <v>184</v>
      </c>
      <c r="C175" s="18">
        <v>728851</v>
      </c>
      <c r="D175" s="18"/>
      <c r="E175" s="18">
        <v>1653608</v>
      </c>
      <c r="F175" s="18">
        <v>1200573</v>
      </c>
      <c r="G175" s="31">
        <f t="shared" si="25"/>
        <v>3583032</v>
      </c>
      <c r="H175" s="31">
        <v>1126.5842069892471</v>
      </c>
      <c r="I175" s="31"/>
      <c r="J175" s="31">
        <v>2555.9801075268815</v>
      </c>
      <c r="K175" s="31">
        <v>1855.7243951612902</v>
      </c>
      <c r="L175" s="31">
        <f t="shared" si="24"/>
        <v>5538.2887096774184</v>
      </c>
    </row>
    <row r="176" spans="1:12" s="40" customFormat="1">
      <c r="A176" s="24">
        <v>57</v>
      </c>
      <c r="B176" s="25" t="s">
        <v>102</v>
      </c>
      <c r="C176" s="26">
        <v>130181</v>
      </c>
      <c r="D176" s="26">
        <v>0</v>
      </c>
      <c r="E176" s="26">
        <v>1593664</v>
      </c>
      <c r="F176" s="26">
        <v>816947.82499999995</v>
      </c>
      <c r="G176" s="26">
        <f t="shared" si="25"/>
        <v>2540792.8250000002</v>
      </c>
      <c r="H176" s="27">
        <v>201.22063172043008</v>
      </c>
      <c r="I176" s="27" t="s">
        <v>211</v>
      </c>
      <c r="J176" s="27">
        <v>2463.3247311827954</v>
      </c>
      <c r="K176" s="27">
        <v>1262.7553746639783</v>
      </c>
      <c r="L176" s="27">
        <f t="shared" si="24"/>
        <v>3927.3007375672037</v>
      </c>
    </row>
    <row r="177" spans="1:12" s="40" customFormat="1">
      <c r="A177" s="39"/>
      <c r="B177" s="39" t="s">
        <v>185</v>
      </c>
      <c r="C177" s="18"/>
      <c r="D177" s="18"/>
      <c r="E177" s="18">
        <v>275727</v>
      </c>
      <c r="F177" s="18">
        <v>167946</v>
      </c>
      <c r="G177" s="31">
        <f t="shared" si="25"/>
        <v>443673</v>
      </c>
      <c r="H177" s="31"/>
      <c r="I177" s="31"/>
      <c r="J177" s="31">
        <v>426.19092741935481</v>
      </c>
      <c r="K177" s="31">
        <v>259.5939516129032</v>
      </c>
      <c r="L177" s="31">
        <f t="shared" si="24"/>
        <v>685.784879032258</v>
      </c>
    </row>
    <row r="178" spans="1:12" s="40" customFormat="1">
      <c r="A178" s="39"/>
      <c r="B178" s="39" t="s">
        <v>186</v>
      </c>
      <c r="C178" s="18"/>
      <c r="D178" s="18"/>
      <c r="E178" s="18">
        <v>104060</v>
      </c>
      <c r="F178" s="18">
        <v>130905</v>
      </c>
      <c r="G178" s="31">
        <f t="shared" si="25"/>
        <v>234965</v>
      </c>
      <c r="H178" s="31"/>
      <c r="I178" s="31"/>
      <c r="J178" s="31">
        <v>160.84543010752688</v>
      </c>
      <c r="K178" s="31">
        <v>202.33971774193546</v>
      </c>
      <c r="L178" s="31">
        <f t="shared" si="24"/>
        <v>363.18514784946234</v>
      </c>
    </row>
    <row r="179" spans="1:12" s="40" customFormat="1">
      <c r="A179" s="39"/>
      <c r="B179" s="39" t="s">
        <v>187</v>
      </c>
      <c r="C179" s="18"/>
      <c r="D179" s="18"/>
      <c r="E179" s="18">
        <v>30043</v>
      </c>
      <c r="F179" s="18">
        <v>1075</v>
      </c>
      <c r="G179" s="31">
        <f t="shared" si="25"/>
        <v>31118</v>
      </c>
      <c r="H179" s="31"/>
      <c r="I179" s="31"/>
      <c r="J179" s="31">
        <v>46.437432795698925</v>
      </c>
      <c r="K179" s="31">
        <v>1.6616263440860213</v>
      </c>
      <c r="L179" s="31">
        <f t="shared" si="24"/>
        <v>48.099059139784949</v>
      </c>
    </row>
    <row r="180" spans="1:12" s="40" customFormat="1">
      <c r="A180" s="39"/>
      <c r="B180" s="39" t="s">
        <v>188</v>
      </c>
      <c r="C180" s="18"/>
      <c r="D180" s="18"/>
      <c r="E180" s="18">
        <v>1503</v>
      </c>
      <c r="F180" s="18">
        <v>15764</v>
      </c>
      <c r="G180" s="31">
        <f t="shared" si="25"/>
        <v>17267</v>
      </c>
      <c r="H180" s="31"/>
      <c r="I180" s="31"/>
      <c r="J180" s="31"/>
      <c r="K180" s="31">
        <v>24.366397849462363</v>
      </c>
      <c r="L180" s="31">
        <f t="shared" si="24"/>
        <v>24.366397849462363</v>
      </c>
    </row>
    <row r="181" spans="1:12" s="40" customFormat="1">
      <c r="A181" s="39"/>
      <c r="B181" s="39" t="s">
        <v>189</v>
      </c>
      <c r="C181" s="18"/>
      <c r="D181" s="18"/>
      <c r="E181" s="18">
        <v>322790</v>
      </c>
      <c r="F181" s="18"/>
      <c r="G181" s="31">
        <f t="shared" si="25"/>
        <v>322790</v>
      </c>
      <c r="H181" s="31"/>
      <c r="I181" s="31"/>
      <c r="J181" s="31">
        <v>498.9361559139785</v>
      </c>
      <c r="K181" s="31"/>
      <c r="L181" s="31">
        <f t="shared" si="24"/>
        <v>498.9361559139785</v>
      </c>
    </row>
    <row r="182" spans="1:12" s="40" customFormat="1">
      <c r="A182" s="39"/>
      <c r="B182" s="39" t="s">
        <v>190</v>
      </c>
      <c r="C182" s="18">
        <v>130181</v>
      </c>
      <c r="D182" s="18"/>
      <c r="E182" s="18">
        <v>72227</v>
      </c>
      <c r="F182" s="18">
        <v>11752</v>
      </c>
      <c r="G182" s="31">
        <f t="shared" si="25"/>
        <v>214160</v>
      </c>
      <c r="H182" s="31">
        <v>201.22063172043008</v>
      </c>
      <c r="I182" s="31"/>
      <c r="J182" s="31">
        <v>111.64119623655913</v>
      </c>
      <c r="K182" s="31">
        <v>18.165053763440859</v>
      </c>
      <c r="L182" s="31">
        <f t="shared" si="24"/>
        <v>331.02688172043008</v>
      </c>
    </row>
    <row r="183" spans="1:12" s="40" customFormat="1">
      <c r="A183" s="39"/>
      <c r="B183" s="39" t="s">
        <v>191</v>
      </c>
      <c r="C183" s="18"/>
      <c r="D183" s="18"/>
      <c r="E183" s="18">
        <v>559776</v>
      </c>
      <c r="F183" s="18">
        <v>472225.82499999995</v>
      </c>
      <c r="G183" s="31">
        <f t="shared" si="25"/>
        <v>1032001.825</v>
      </c>
      <c r="H183" s="31"/>
      <c r="I183" s="31"/>
      <c r="J183" s="31">
        <v>865.24516129032247</v>
      </c>
      <c r="K183" s="31">
        <v>729.91894993279561</v>
      </c>
      <c r="L183" s="31">
        <f t="shared" si="24"/>
        <v>1595.1641112231182</v>
      </c>
    </row>
    <row r="184" spans="1:12" s="40" customFormat="1">
      <c r="A184" s="39"/>
      <c r="B184" s="39" t="s">
        <v>192</v>
      </c>
      <c r="C184" s="18"/>
      <c r="D184" s="18"/>
      <c r="E184" s="18">
        <v>227538</v>
      </c>
      <c r="F184" s="18">
        <v>17280</v>
      </c>
      <c r="G184" s="31">
        <f t="shared" si="25"/>
        <v>244818</v>
      </c>
      <c r="H184" s="31"/>
      <c r="I184" s="31"/>
      <c r="J184" s="31">
        <v>351.7052419354838</v>
      </c>
      <c r="K184" s="31"/>
      <c r="L184" s="31">
        <f t="shared" si="24"/>
        <v>351.7052419354838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54144</v>
      </c>
      <c r="E185" s="21">
        <v>3253338</v>
      </c>
      <c r="F185" s="21">
        <v>712567</v>
      </c>
      <c r="G185" s="21">
        <f t="shared" si="25"/>
        <v>4020049</v>
      </c>
      <c r="H185" s="22" t="s">
        <v>211</v>
      </c>
      <c r="I185" s="22">
        <v>83.690322580645159</v>
      </c>
      <c r="J185" s="22">
        <v>5028.6810483870968</v>
      </c>
      <c r="K185" s="22">
        <v>1101.4140456989246</v>
      </c>
      <c r="L185" s="22">
        <f t="shared" si="24"/>
        <v>6213.7854166666666</v>
      </c>
    </row>
    <row r="186" spans="1:12" s="40" customFormat="1">
      <c r="A186" s="39"/>
      <c r="B186" s="39" t="s">
        <v>193</v>
      </c>
      <c r="C186" s="18"/>
      <c r="D186" s="18"/>
      <c r="E186" s="18">
        <v>972637</v>
      </c>
      <c r="F186" s="18">
        <v>320079</v>
      </c>
      <c r="G186" s="31">
        <f t="shared" si="25"/>
        <v>1292716</v>
      </c>
      <c r="H186" s="31"/>
      <c r="I186" s="31"/>
      <c r="J186" s="31">
        <v>1503.4039650537634</v>
      </c>
      <c r="K186" s="31">
        <v>494.74576612903218</v>
      </c>
      <c r="L186" s="31">
        <f t="shared" si="24"/>
        <v>1998.1497311827957</v>
      </c>
    </row>
    <row r="187" spans="1:12" s="40" customFormat="1">
      <c r="A187" s="39"/>
      <c r="B187" s="39" t="s">
        <v>194</v>
      </c>
      <c r="C187" s="18"/>
      <c r="D187" s="18"/>
      <c r="E187" s="18">
        <v>769343</v>
      </c>
      <c r="F187" s="18">
        <v>45139</v>
      </c>
      <c r="G187" s="31">
        <f t="shared" si="25"/>
        <v>814482</v>
      </c>
      <c r="H187" s="31"/>
      <c r="I187" s="31"/>
      <c r="J187" s="31">
        <v>1189.1726478494622</v>
      </c>
      <c r="K187" s="31">
        <v>69.771303763440855</v>
      </c>
      <c r="L187" s="31">
        <f t="shared" si="24"/>
        <v>1258.943951612903</v>
      </c>
    </row>
    <row r="188" spans="1:12" s="40" customFormat="1">
      <c r="A188" s="39"/>
      <c r="B188" s="39" t="s">
        <v>195</v>
      </c>
      <c r="C188" s="18"/>
      <c r="D188" s="18">
        <v>54144</v>
      </c>
      <c r="E188" s="18">
        <v>451095</v>
      </c>
      <c r="F188" s="18">
        <v>145047</v>
      </c>
      <c r="G188" s="31">
        <f t="shared" si="25"/>
        <v>650286</v>
      </c>
      <c r="H188" s="31"/>
      <c r="I188" s="31">
        <v>83.690322580645159</v>
      </c>
      <c r="J188" s="31">
        <v>697.25705645161281</v>
      </c>
      <c r="K188" s="31">
        <v>224.19899193548386</v>
      </c>
      <c r="L188" s="31">
        <f t="shared" si="24"/>
        <v>1005.1463709677417</v>
      </c>
    </row>
    <row r="189" spans="1:12" s="40" customFormat="1">
      <c r="A189" s="39"/>
      <c r="B189" s="39" t="s">
        <v>196</v>
      </c>
      <c r="C189" s="18"/>
      <c r="D189" s="18"/>
      <c r="E189" s="18">
        <v>249720</v>
      </c>
      <c r="F189" s="18">
        <v>27562</v>
      </c>
      <c r="G189" s="31">
        <f t="shared" si="25"/>
        <v>277282</v>
      </c>
      <c r="H189" s="31"/>
      <c r="I189" s="31"/>
      <c r="J189" s="31">
        <v>385.99193548387092</v>
      </c>
      <c r="K189" s="31">
        <v>42.602553763440859</v>
      </c>
      <c r="L189" s="31">
        <f t="shared" si="24"/>
        <v>428.5944892473118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11022</v>
      </c>
      <c r="G190" s="31">
        <f t="shared" si="25"/>
        <v>11022</v>
      </c>
      <c r="H190" s="31"/>
      <c r="I190" s="31"/>
      <c r="J190" s="31"/>
      <c r="K190" s="31">
        <v>17.036693548387095</v>
      </c>
      <c r="L190" s="31">
        <f t="shared" si="24"/>
        <v>17.036693548387095</v>
      </c>
    </row>
    <row r="191" spans="1:12" s="40" customFormat="1" ht="30">
      <c r="A191" s="39"/>
      <c r="B191" s="43" t="s">
        <v>198</v>
      </c>
      <c r="C191" s="18"/>
      <c r="D191" s="18"/>
      <c r="E191" s="18">
        <v>149374</v>
      </c>
      <c r="F191" s="18"/>
      <c r="G191" s="31">
        <f t="shared" si="25"/>
        <v>149374</v>
      </c>
      <c r="H191" s="31"/>
      <c r="I191" s="31"/>
      <c r="J191" s="31">
        <v>230.88723118279569</v>
      </c>
      <c r="K191" s="31"/>
      <c r="L191" s="31">
        <f t="shared" si="24"/>
        <v>230.88723118279569</v>
      </c>
    </row>
    <row r="192" spans="1:12" s="40" customFormat="1">
      <c r="A192" s="39"/>
      <c r="B192" s="39" t="s">
        <v>199</v>
      </c>
      <c r="C192" s="18"/>
      <c r="D192" s="18"/>
      <c r="E192" s="18">
        <v>615092</v>
      </c>
      <c r="F192" s="18">
        <v>152655</v>
      </c>
      <c r="G192" s="31">
        <f t="shared" si="25"/>
        <v>767747</v>
      </c>
      <c r="H192" s="31"/>
      <c r="I192" s="31"/>
      <c r="J192" s="31">
        <v>950.74704301075258</v>
      </c>
      <c r="K192" s="31">
        <v>235.95866935483869</v>
      </c>
      <c r="L192" s="31">
        <f t="shared" si="24"/>
        <v>1186.7057123655914</v>
      </c>
    </row>
    <row r="193" spans="1:13" s="40" customFormat="1">
      <c r="A193" s="39"/>
      <c r="B193" s="39" t="s">
        <v>200</v>
      </c>
      <c r="C193" s="18"/>
      <c r="D193" s="18"/>
      <c r="E193" s="18">
        <v>16504</v>
      </c>
      <c r="F193" s="18"/>
      <c r="G193" s="31">
        <f t="shared" si="25"/>
        <v>16504</v>
      </c>
      <c r="H193" s="31"/>
      <c r="I193" s="31"/>
      <c r="J193" s="31">
        <v>25.510215053763439</v>
      </c>
      <c r="K193" s="31"/>
      <c r="L193" s="31">
        <f t="shared" si="24"/>
        <v>25.510215053763439</v>
      </c>
    </row>
    <row r="194" spans="1:13" s="40" customFormat="1">
      <c r="A194" s="39"/>
      <c r="B194" s="39" t="s">
        <v>201</v>
      </c>
      <c r="C194" s="18"/>
      <c r="D194" s="18"/>
      <c r="E194" s="18">
        <v>29573</v>
      </c>
      <c r="F194" s="18">
        <v>11063</v>
      </c>
      <c r="G194" s="31">
        <f t="shared" si="25"/>
        <v>40636</v>
      </c>
      <c r="H194" s="31"/>
      <c r="I194" s="31"/>
      <c r="J194" s="31">
        <v>45.710954301075269</v>
      </c>
      <c r="K194" s="31">
        <v>17.100067204301073</v>
      </c>
      <c r="L194" s="31">
        <f t="shared" si="24"/>
        <v>62.811021505376345</v>
      </c>
    </row>
    <row r="195" spans="1:13" s="40" customFormat="1">
      <c r="A195" s="50">
        <v>59</v>
      </c>
      <c r="B195" s="51" t="s">
        <v>105</v>
      </c>
      <c r="C195" s="52">
        <v>99959</v>
      </c>
      <c r="D195" s="52">
        <v>0</v>
      </c>
      <c r="E195" s="52">
        <v>2547067</v>
      </c>
      <c r="F195" s="52">
        <v>2136084</v>
      </c>
      <c r="G195" s="52">
        <f t="shared" si="25"/>
        <v>4783110</v>
      </c>
      <c r="H195" s="53">
        <v>154.50651881720427</v>
      </c>
      <c r="I195" s="53" t="s">
        <v>211</v>
      </c>
      <c r="J195" s="53">
        <v>3936.998723118279</v>
      </c>
      <c r="K195" s="53">
        <v>3301.7427419354835</v>
      </c>
      <c r="L195" s="53">
        <f t="shared" si="24"/>
        <v>7393.2479838709669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1759848</v>
      </c>
      <c r="F196" s="56">
        <v>1422754</v>
      </c>
      <c r="G196" s="56">
        <f t="shared" si="25"/>
        <v>3182602</v>
      </c>
      <c r="H196" s="57"/>
      <c r="I196" s="57" t="s">
        <v>211</v>
      </c>
      <c r="J196" s="57">
        <v>2720.1951612903226</v>
      </c>
      <c r="K196" s="57">
        <v>2199.1493279569891</v>
      </c>
      <c r="L196" s="57">
        <f t="shared" si="24"/>
        <v>4919.3444892473117</v>
      </c>
    </row>
    <row r="197" spans="1:13" s="40" customFormat="1">
      <c r="A197" s="54"/>
      <c r="B197" s="55" t="s">
        <v>203</v>
      </c>
      <c r="C197" s="56">
        <v>99959</v>
      </c>
      <c r="D197" s="56"/>
      <c r="E197" s="56">
        <v>787219</v>
      </c>
      <c r="F197" s="56">
        <v>713330</v>
      </c>
      <c r="G197" s="56">
        <f t="shared" si="25"/>
        <v>1600508</v>
      </c>
      <c r="H197" s="57">
        <v>154.50651881720427</v>
      </c>
      <c r="I197" s="57"/>
      <c r="J197" s="57">
        <v>1216.8035618279569</v>
      </c>
      <c r="K197" s="57">
        <v>1102.5934139784945</v>
      </c>
      <c r="L197" s="57">
        <f t="shared" si="24"/>
        <v>2473.9034946236557</v>
      </c>
    </row>
    <row r="198" spans="1:13" s="40" customFormat="1">
      <c r="A198" s="58">
        <v>60</v>
      </c>
      <c r="B198" s="59" t="s">
        <v>107</v>
      </c>
      <c r="C198" s="60">
        <v>341704</v>
      </c>
      <c r="D198" s="60">
        <v>0</v>
      </c>
      <c r="E198" s="60">
        <v>631550</v>
      </c>
      <c r="F198" s="60">
        <v>657495</v>
      </c>
      <c r="G198" s="60">
        <f t="shared" si="25"/>
        <v>1630749</v>
      </c>
      <c r="H198" s="61">
        <v>528.17150537634404</v>
      </c>
      <c r="I198" s="61" t="s">
        <v>211</v>
      </c>
      <c r="J198" s="61">
        <v>976.18615591397838</v>
      </c>
      <c r="K198" s="61">
        <v>1016.289314516129</v>
      </c>
      <c r="L198" s="61">
        <f t="shared" si="24"/>
        <v>2520.6469758064513</v>
      </c>
    </row>
    <row r="199" spans="1:13">
      <c r="A199" s="62"/>
      <c r="B199" s="63" t="s">
        <v>204</v>
      </c>
      <c r="C199" s="64">
        <v>341704</v>
      </c>
      <c r="D199" s="64"/>
      <c r="E199" s="64">
        <v>69470.5</v>
      </c>
      <c r="F199" s="64">
        <v>78899.399999999994</v>
      </c>
      <c r="G199" s="64">
        <f>SUM(C199:F199)</f>
        <v>490073.9</v>
      </c>
      <c r="H199" s="10">
        <v>528.17150537634404</v>
      </c>
      <c r="I199" s="10"/>
      <c r="J199" s="10">
        <v>107.38047715053763</v>
      </c>
      <c r="K199" s="10">
        <v>121.95471774193545</v>
      </c>
      <c r="L199" s="10">
        <f t="shared" si="24"/>
        <v>757.50670026881721</v>
      </c>
      <c r="M199" s="40"/>
    </row>
    <row r="200" spans="1:13">
      <c r="A200" s="65"/>
      <c r="B200" s="63" t="s">
        <v>205</v>
      </c>
      <c r="C200" s="66"/>
      <c r="D200" s="66"/>
      <c r="E200" s="66">
        <v>562079.5</v>
      </c>
      <c r="F200" s="66">
        <v>578595.6</v>
      </c>
      <c r="G200" s="64">
        <f>SUM(C200:F200)</f>
        <v>1140675.1000000001</v>
      </c>
      <c r="H200" s="67"/>
      <c r="I200" s="67"/>
      <c r="J200" s="67">
        <v>868.80567876344071</v>
      </c>
      <c r="K200" s="67">
        <v>894.33459677419341</v>
      </c>
      <c r="L200" s="10">
        <f t="shared" si="24"/>
        <v>1763.1402755376341</v>
      </c>
      <c r="M200" s="40"/>
    </row>
    <row r="201" spans="1:13">
      <c r="A201" s="68">
        <v>61</v>
      </c>
      <c r="B201" s="69" t="s">
        <v>108</v>
      </c>
      <c r="C201" s="70">
        <v>1259579</v>
      </c>
      <c r="D201" s="70">
        <v>0</v>
      </c>
      <c r="E201" s="70">
        <v>2476555</v>
      </c>
      <c r="F201" s="70">
        <v>1740007</v>
      </c>
      <c r="G201" s="70">
        <f>SUM(C201:F201)</f>
        <v>5476141</v>
      </c>
      <c r="H201" s="14">
        <v>1946.9299059139782</v>
      </c>
      <c r="I201" s="14" t="s">
        <v>211</v>
      </c>
      <c r="J201" s="14">
        <v>3828.0084005376343</v>
      </c>
      <c r="K201" s="14">
        <v>2689.5269489247312</v>
      </c>
      <c r="L201" s="14">
        <f t="shared" si="24"/>
        <v>8464.4652553763444</v>
      </c>
    </row>
    <row r="202" spans="1:13">
      <c r="A202" s="71"/>
      <c r="B202" s="72" t="s">
        <v>206</v>
      </c>
      <c r="C202" s="73">
        <v>1259579</v>
      </c>
      <c r="D202" s="73">
        <v>0</v>
      </c>
      <c r="E202" s="73">
        <v>2476555</v>
      </c>
      <c r="F202" s="73">
        <v>1740007</v>
      </c>
      <c r="G202" s="73">
        <f>SUM(C202:F202)</f>
        <v>5476141</v>
      </c>
      <c r="H202" s="35">
        <v>1946.9299059139782</v>
      </c>
      <c r="I202" s="35" t="s">
        <v>211</v>
      </c>
      <c r="J202" s="35">
        <v>3828.0084005376343</v>
      </c>
      <c r="K202" s="35">
        <v>2689.5269489247312</v>
      </c>
      <c r="L202" s="35">
        <f t="shared" si="24"/>
        <v>8464.4652553763444</v>
      </c>
    </row>
    <row r="203" spans="1:13">
      <c r="B203" s="74" t="s">
        <v>110</v>
      </c>
      <c r="C203" s="75">
        <f>C7+C9+C11+C16+C18+C21+C26+C32+C34+C36+C38+C40+C43+C45+C47+C54+C56+C58+C60+C64+C66+C69+C72+C74+C77+C79+C86+C93+C95+C98+C100+C102+C104+C108+C110+C112+C115+C117+C119+C127+C129+C131+C133+C136+C138+C145+C149+C151+C153+C162+C164+C166+C168+C170+C174+C176+C185+C195+C198+C201+C106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20923453</v>
      </c>
      <c r="D203" s="75">
        <f t="shared" ref="D203:L203" si="26">D7+D9+D11+D16+D18+D21+D26+D32+D34+D36+D38+D40+D43+D45+D47+D54+D56+D58+D60+D64+D66+D69+D72+D74+D77+D79+D86+D93+D95+D98+D100+D102+D104+D108+D110+D112+D115+D117+D119+D127+D129+D131+D133+D136+D138+D145+D149+D151+D153+D162+D164+D166+D168+D170+D174+D176+D185+D195+D198+D201+D106</f>
        <v>5810273</v>
      </c>
      <c r="E203" s="75">
        <f t="shared" si="26"/>
        <v>124841821</v>
      </c>
      <c r="F203" s="75">
        <f t="shared" si="26"/>
        <v>61569966.825000003</v>
      </c>
      <c r="G203" s="75">
        <f t="shared" si="26"/>
        <v>213145513.82499999</v>
      </c>
      <c r="H203" s="75">
        <f t="shared" si="26"/>
        <v>32341.35880376344</v>
      </c>
      <c r="I203" s="75">
        <f t="shared" si="26"/>
        <v>8980.9327284946212</v>
      </c>
      <c r="J203" s="75">
        <f t="shared" si="26"/>
        <v>192967.86848118278</v>
      </c>
      <c r="K203" s="75">
        <f t="shared" si="26"/>
        <v>95168.631517137095</v>
      </c>
      <c r="L203" s="75">
        <f t="shared" si="26"/>
        <v>329458.79153057793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M5" sqref="M5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5703125" style="2" customWidth="1"/>
    <col min="7" max="12" width="12.57031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222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7" t="s">
        <v>10</v>
      </c>
      <c r="H6" s="87" t="s">
        <v>6</v>
      </c>
      <c r="I6" s="87" t="s">
        <v>7</v>
      </c>
      <c r="J6" s="87" t="s">
        <v>8</v>
      </c>
      <c r="K6" s="87" t="s">
        <v>9</v>
      </c>
      <c r="L6" s="87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158780</v>
      </c>
      <c r="F7" s="13">
        <v>0</v>
      </c>
      <c r="G7" s="13">
        <f>SUM(C7:F7)</f>
        <v>158780</v>
      </c>
      <c r="H7" s="14" t="s">
        <v>211</v>
      </c>
      <c r="I7" s="14" t="s">
        <v>211</v>
      </c>
      <c r="J7" s="14">
        <v>245.42607526881719</v>
      </c>
      <c r="K7" s="14" t="s">
        <v>211</v>
      </c>
      <c r="L7" s="14">
        <f>H7+I7+J7+K7</f>
        <v>245.42607526881719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158780</v>
      </c>
      <c r="F8" s="18">
        <v>0</v>
      </c>
      <c r="G8" s="18">
        <f t="shared" ref="G8:L10" si="0">G7</f>
        <v>158780</v>
      </c>
      <c r="H8" s="35" t="s">
        <v>211</v>
      </c>
      <c r="I8" s="18"/>
      <c r="J8" s="18">
        <v>245.42607526881719</v>
      </c>
      <c r="K8" s="35" t="s">
        <v>211</v>
      </c>
      <c r="L8" s="18">
        <f t="shared" si="0"/>
        <v>245.42607526881719</v>
      </c>
    </row>
    <row r="9" spans="1:13" s="15" customFormat="1">
      <c r="A9" s="11">
        <v>2</v>
      </c>
      <c r="B9" s="12" t="s">
        <v>11</v>
      </c>
      <c r="C9" s="13">
        <v>577645</v>
      </c>
      <c r="D9" s="13">
        <v>1848622</v>
      </c>
      <c r="E9" s="13">
        <v>1457462</v>
      </c>
      <c r="F9" s="13">
        <v>418303</v>
      </c>
      <c r="G9" s="13">
        <f>SUM(C9:F9)</f>
        <v>4302032</v>
      </c>
      <c r="H9" s="14">
        <v>892.86525537634395</v>
      </c>
      <c r="I9" s="14">
        <v>2857.4130376344083</v>
      </c>
      <c r="J9" s="14">
        <v>2252.7974462365592</v>
      </c>
      <c r="K9" s="14">
        <v>646.57049731182792</v>
      </c>
      <c r="L9" s="14">
        <f>H9+I9+J9+K9</f>
        <v>6649.6462365591397</v>
      </c>
    </row>
    <row r="10" spans="1:13" s="15" customFormat="1">
      <c r="A10" s="16"/>
      <c r="B10" s="17" t="s">
        <v>13</v>
      </c>
      <c r="C10" s="18">
        <v>577645</v>
      </c>
      <c r="D10" s="18">
        <v>1848622</v>
      </c>
      <c r="E10" s="18">
        <v>1457462</v>
      </c>
      <c r="F10" s="18">
        <v>418303</v>
      </c>
      <c r="G10" s="18">
        <f t="shared" si="0"/>
        <v>4302032</v>
      </c>
      <c r="H10" s="18">
        <v>892.86525537634395</v>
      </c>
      <c r="I10" s="18"/>
      <c r="J10" s="18">
        <v>2252.7974462365592</v>
      </c>
      <c r="K10" s="18">
        <v>646.57049731182792</v>
      </c>
      <c r="L10" s="18">
        <f t="shared" si="0"/>
        <v>6649.6462365591397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410943</v>
      </c>
      <c r="F11" s="21">
        <v>665142</v>
      </c>
      <c r="G11" s="21">
        <f>SUM(C11:F11)</f>
        <v>1076085</v>
      </c>
      <c r="H11" s="22" t="s">
        <v>211</v>
      </c>
      <c r="I11" s="22" t="s">
        <v>211</v>
      </c>
      <c r="J11" s="22">
        <v>635.19415322580642</v>
      </c>
      <c r="K11" s="22">
        <v>1028.1092741935483</v>
      </c>
      <c r="L11" s="22">
        <f t="shared" ref="L11:L32" si="1">H11+I11+J11+K11</f>
        <v>1663.3034274193546</v>
      </c>
    </row>
    <row r="12" spans="1:13" s="15" customFormat="1">
      <c r="A12" s="17"/>
      <c r="B12" s="17" t="s">
        <v>16</v>
      </c>
      <c r="C12" s="18"/>
      <c r="D12" s="18"/>
      <c r="E12" s="18">
        <v>22601.865000000002</v>
      </c>
      <c r="F12" s="18">
        <v>332571</v>
      </c>
      <c r="G12" s="18">
        <f>E12+F12</f>
        <v>355172.86499999999</v>
      </c>
      <c r="H12" s="18"/>
      <c r="I12" s="18"/>
      <c r="J12" s="18">
        <v>34.935678427419354</v>
      </c>
      <c r="K12" s="18">
        <v>514.05463709677417</v>
      </c>
      <c r="L12" s="18">
        <f t="shared" si="1"/>
        <v>548.99031552419353</v>
      </c>
    </row>
    <row r="13" spans="1:13" s="15" customFormat="1">
      <c r="A13" s="17"/>
      <c r="B13" s="17" t="s">
        <v>18</v>
      </c>
      <c r="C13" s="18"/>
      <c r="D13" s="18"/>
      <c r="E13" s="18">
        <v>238346.93999999997</v>
      </c>
      <c r="F13" s="18">
        <v>325919.58</v>
      </c>
      <c r="G13" s="18">
        <f>E13+F13</f>
        <v>564266.52</v>
      </c>
      <c r="H13" s="18"/>
      <c r="I13" s="18"/>
      <c r="J13" s="18">
        <v>368.41260887096769</v>
      </c>
      <c r="K13" s="18">
        <v>503.77354435483869</v>
      </c>
      <c r="L13" s="18">
        <f t="shared" si="1"/>
        <v>872.18615322580638</v>
      </c>
    </row>
    <row r="14" spans="1:13" s="15" customFormat="1">
      <c r="A14" s="17"/>
      <c r="B14" s="17" t="s">
        <v>20</v>
      </c>
      <c r="C14" s="18"/>
      <c r="D14" s="18"/>
      <c r="E14" s="18">
        <v>45203.73</v>
      </c>
      <c r="F14" s="18">
        <v>6651.42</v>
      </c>
      <c r="G14" s="18">
        <f>E14+F14</f>
        <v>51855.15</v>
      </c>
      <c r="H14" s="18"/>
      <c r="I14" s="18"/>
      <c r="J14" s="18">
        <v>69.871356854838709</v>
      </c>
      <c r="K14" s="18">
        <v>10.281092741935483</v>
      </c>
      <c r="L14" s="18">
        <f t="shared" si="1"/>
        <v>80.15244959677419</v>
      </c>
    </row>
    <row r="15" spans="1:13" s="15" customFormat="1">
      <c r="A15" s="23"/>
      <c r="B15" s="23" t="s">
        <v>22</v>
      </c>
      <c r="C15" s="18"/>
      <c r="D15" s="18"/>
      <c r="E15" s="18">
        <v>104790.465</v>
      </c>
      <c r="F15" s="18"/>
      <c r="G15" s="18">
        <f>E15+F15</f>
        <v>104790.465</v>
      </c>
      <c r="H15" s="18"/>
      <c r="I15" s="18"/>
      <c r="J15" s="18">
        <v>161.97450907258062</v>
      </c>
      <c r="K15" s="18"/>
      <c r="L15" s="18">
        <f t="shared" si="1"/>
        <v>161.97450907258062</v>
      </c>
    </row>
    <row r="16" spans="1:13" s="15" customFormat="1">
      <c r="A16" s="24">
        <v>4</v>
      </c>
      <c r="B16" s="25" t="s">
        <v>14</v>
      </c>
      <c r="C16" s="26">
        <v>4605</v>
      </c>
      <c r="D16" s="26">
        <v>0</v>
      </c>
      <c r="E16" s="26">
        <v>1107851</v>
      </c>
      <c r="F16" s="26">
        <v>1179605</v>
      </c>
      <c r="G16" s="26">
        <f>SUM(C16:F16)</f>
        <v>2292061</v>
      </c>
      <c r="H16" s="27">
        <v>7.1179435483870961</v>
      </c>
      <c r="I16" s="27" t="s">
        <v>211</v>
      </c>
      <c r="J16" s="27">
        <v>1712.4040994623656</v>
      </c>
      <c r="K16" s="27">
        <v>1823.3141801075267</v>
      </c>
      <c r="L16" s="27">
        <f t="shared" si="1"/>
        <v>3542.8362231182791</v>
      </c>
    </row>
    <row r="17" spans="1:12" s="15" customFormat="1">
      <c r="A17" s="17"/>
      <c r="B17" s="17" t="s">
        <v>25</v>
      </c>
      <c r="C17" s="18"/>
      <c r="D17" s="18"/>
      <c r="E17" s="18">
        <v>1107851</v>
      </c>
      <c r="F17" s="18">
        <v>1179605</v>
      </c>
      <c r="G17" s="18">
        <f>F17+E17</f>
        <v>2287456</v>
      </c>
      <c r="H17" s="18"/>
      <c r="I17" s="18"/>
      <c r="J17" s="18">
        <v>1712.4040994623656</v>
      </c>
      <c r="K17" s="18">
        <v>1823.3141801075267</v>
      </c>
      <c r="L17" s="18">
        <f t="shared" si="1"/>
        <v>3535.7182795698923</v>
      </c>
    </row>
    <row r="18" spans="1:12" s="15" customFormat="1">
      <c r="A18" s="24">
        <v>5</v>
      </c>
      <c r="B18" s="25" t="s">
        <v>15</v>
      </c>
      <c r="C18" s="26">
        <v>731543</v>
      </c>
      <c r="D18" s="26">
        <v>13470</v>
      </c>
      <c r="E18" s="26">
        <v>2135451</v>
      </c>
      <c r="F18" s="26">
        <v>801664</v>
      </c>
      <c r="G18" s="26">
        <f>SUM(C18:F18)</f>
        <v>3682128</v>
      </c>
      <c r="H18" s="27">
        <v>1130.7452284946235</v>
      </c>
      <c r="I18" s="27">
        <v>20.820564516129032</v>
      </c>
      <c r="J18" s="27">
        <v>3300.7643145161287</v>
      </c>
      <c r="K18" s="27">
        <v>1239.1311827956988</v>
      </c>
      <c r="L18" s="27">
        <f t="shared" si="1"/>
        <v>5691.4612903225798</v>
      </c>
    </row>
    <row r="19" spans="1:12" s="15" customFormat="1">
      <c r="A19" s="17"/>
      <c r="B19" s="17" t="s">
        <v>28</v>
      </c>
      <c r="C19" s="18">
        <v>731543</v>
      </c>
      <c r="D19" s="18">
        <v>13470</v>
      </c>
      <c r="E19" s="18">
        <v>1098138</v>
      </c>
      <c r="F19" s="18">
        <v>111987</v>
      </c>
      <c r="G19" s="18">
        <f>SUM(C19:F19)</f>
        <v>1955138</v>
      </c>
      <c r="H19" s="18">
        <v>1130.7452284946235</v>
      </c>
      <c r="I19" s="18"/>
      <c r="J19" s="18">
        <v>1697.3907258064514</v>
      </c>
      <c r="K19" s="18">
        <v>173.09818548387096</v>
      </c>
      <c r="L19" s="18">
        <f t="shared" si="1"/>
        <v>3001.2341397849459</v>
      </c>
    </row>
    <row r="20" spans="1:12" s="15" customFormat="1">
      <c r="A20" s="17"/>
      <c r="B20" s="17" t="s">
        <v>30</v>
      </c>
      <c r="C20" s="18"/>
      <c r="D20" s="18"/>
      <c r="E20" s="18">
        <v>1037313</v>
      </c>
      <c r="F20" s="18">
        <v>689677</v>
      </c>
      <c r="G20" s="18">
        <f t="shared" ref="G20:G32" si="2">SUM(C20:F20)</f>
        <v>1726990</v>
      </c>
      <c r="H20" s="18"/>
      <c r="I20" s="18"/>
      <c r="J20" s="18">
        <v>1603.3735887096773</v>
      </c>
      <c r="K20" s="18">
        <v>1066.0329973118278</v>
      </c>
      <c r="L20" s="18">
        <f t="shared" si="1"/>
        <v>2669.4065860215051</v>
      </c>
    </row>
    <row r="21" spans="1:12" s="15" customFormat="1">
      <c r="A21" s="24">
        <v>6</v>
      </c>
      <c r="B21" s="25" t="s">
        <v>17</v>
      </c>
      <c r="C21" s="26">
        <v>280873</v>
      </c>
      <c r="D21" s="26">
        <v>114210</v>
      </c>
      <c r="E21" s="26">
        <v>4391595</v>
      </c>
      <c r="F21" s="26">
        <v>1893174</v>
      </c>
      <c r="G21" s="26">
        <f t="shared" si="2"/>
        <v>6679852</v>
      </c>
      <c r="H21" s="27">
        <v>434.14509408602146</v>
      </c>
      <c r="I21" s="27">
        <v>176.53427419354836</v>
      </c>
      <c r="J21" s="27">
        <v>6788.0836693548381</v>
      </c>
      <c r="K21" s="27">
        <v>2926.2770161290323</v>
      </c>
      <c r="L21" s="27">
        <f t="shared" si="1"/>
        <v>10325.04005376344</v>
      </c>
    </row>
    <row r="22" spans="1:12" s="15" customFormat="1">
      <c r="A22" s="17"/>
      <c r="B22" s="17" t="s">
        <v>33</v>
      </c>
      <c r="C22" s="18">
        <v>280873</v>
      </c>
      <c r="D22" s="18">
        <v>114210</v>
      </c>
      <c r="E22" s="18">
        <v>1405310</v>
      </c>
      <c r="F22" s="18">
        <v>113591</v>
      </c>
      <c r="G22" s="18">
        <f t="shared" si="2"/>
        <v>1913984</v>
      </c>
      <c r="H22" s="18">
        <v>434.14509408602146</v>
      </c>
      <c r="I22" s="18">
        <v>176.53427419354836</v>
      </c>
      <c r="J22" s="18">
        <v>2172.1861559139784</v>
      </c>
      <c r="K22" s="18">
        <v>175.57748655913977</v>
      </c>
      <c r="L22" s="18">
        <f t="shared" si="1"/>
        <v>2958.4430107526882</v>
      </c>
    </row>
    <row r="23" spans="1:12" s="15" customFormat="1">
      <c r="A23" s="17"/>
      <c r="B23" s="17" t="s">
        <v>35</v>
      </c>
      <c r="C23" s="18"/>
      <c r="D23" s="18"/>
      <c r="E23" s="18">
        <v>1273563</v>
      </c>
      <c r="F23" s="18">
        <v>984450</v>
      </c>
      <c r="G23" s="18">
        <f t="shared" si="2"/>
        <v>2258013</v>
      </c>
      <c r="H23" s="18"/>
      <c r="I23" s="18"/>
      <c r="J23" s="18">
        <v>1968.5449596774192</v>
      </c>
      <c r="K23" s="18">
        <v>1521.6633064516129</v>
      </c>
      <c r="L23" s="18">
        <f t="shared" si="1"/>
        <v>3490.2082661290324</v>
      </c>
    </row>
    <row r="24" spans="1:12" s="15" customFormat="1">
      <c r="A24" s="17"/>
      <c r="B24" s="17" t="s">
        <v>37</v>
      </c>
      <c r="C24" s="18"/>
      <c r="D24" s="18"/>
      <c r="E24" s="18">
        <v>1449226</v>
      </c>
      <c r="F24" s="18">
        <v>511157</v>
      </c>
      <c r="G24" s="18">
        <f t="shared" si="2"/>
        <v>1960383</v>
      </c>
      <c r="H24" s="18"/>
      <c r="I24" s="18"/>
      <c r="J24" s="18">
        <v>2240.0670698924732</v>
      </c>
      <c r="K24" s="18">
        <v>790.09482526881709</v>
      </c>
      <c r="L24" s="18">
        <f t="shared" si="1"/>
        <v>3030.1618951612904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263496</v>
      </c>
      <c r="F25" s="18">
        <v>283976</v>
      </c>
      <c r="G25" s="18">
        <f t="shared" si="2"/>
        <v>547472</v>
      </c>
      <c r="H25" s="18"/>
      <c r="I25" s="18"/>
      <c r="J25" s="18">
        <v>407.28548387096771</v>
      </c>
      <c r="K25" s="18">
        <v>438.94139784946231</v>
      </c>
      <c r="L25" s="18">
        <f t="shared" si="1"/>
        <v>846.22688172043001</v>
      </c>
    </row>
    <row r="26" spans="1:12" s="15" customFormat="1">
      <c r="A26" s="24">
        <v>7</v>
      </c>
      <c r="B26" s="25" t="s">
        <v>19</v>
      </c>
      <c r="C26" s="26">
        <v>10479</v>
      </c>
      <c r="D26" s="26">
        <v>0</v>
      </c>
      <c r="E26" s="26">
        <v>1014854</v>
      </c>
      <c r="F26" s="26">
        <v>1006177</v>
      </c>
      <c r="G26" s="26">
        <f t="shared" si="2"/>
        <v>2031510</v>
      </c>
      <c r="H26" s="27">
        <v>16.197379032258063</v>
      </c>
      <c r="I26" s="27" t="s">
        <v>211</v>
      </c>
      <c r="J26" s="27">
        <v>1568.6587365591397</v>
      </c>
      <c r="K26" s="27">
        <v>1555.2467069892473</v>
      </c>
      <c r="L26" s="27">
        <f t="shared" si="1"/>
        <v>3140.1028225806449</v>
      </c>
    </row>
    <row r="27" spans="1:12" s="15" customFormat="1">
      <c r="A27" s="17"/>
      <c r="B27" s="17" t="s">
        <v>42</v>
      </c>
      <c r="C27" s="18">
        <v>10479</v>
      </c>
      <c r="D27" s="18"/>
      <c r="E27" s="18">
        <v>47698.137999999999</v>
      </c>
      <c r="F27" s="18">
        <v>70432.390000000014</v>
      </c>
      <c r="G27" s="18">
        <f t="shared" si="2"/>
        <v>128609.52800000002</v>
      </c>
      <c r="H27" s="18">
        <v>16.197379032258063</v>
      </c>
      <c r="I27" s="18"/>
      <c r="J27" s="18">
        <v>73.726960618279563</v>
      </c>
      <c r="K27" s="18">
        <v>108.86726948924732</v>
      </c>
      <c r="L27" s="18">
        <f t="shared" si="1"/>
        <v>198.79160913978495</v>
      </c>
    </row>
    <row r="28" spans="1:12" s="15" customFormat="1">
      <c r="A28" s="17"/>
      <c r="B28" s="17" t="s">
        <v>44</v>
      </c>
      <c r="C28" s="18"/>
      <c r="D28" s="18"/>
      <c r="E28" s="18">
        <v>342005.79800000001</v>
      </c>
      <c r="F28" s="18">
        <v>269655.43600000005</v>
      </c>
      <c r="G28" s="18">
        <f t="shared" si="2"/>
        <v>611661.23400000005</v>
      </c>
      <c r="H28" s="18"/>
      <c r="I28" s="18"/>
      <c r="J28" s="18">
        <v>528.63799422043007</v>
      </c>
      <c r="K28" s="18">
        <v>416.80611747311832</v>
      </c>
      <c r="L28" s="18">
        <f t="shared" si="1"/>
        <v>945.44411169354839</v>
      </c>
    </row>
    <row r="29" spans="1:12" s="15" customFormat="1">
      <c r="A29" s="17"/>
      <c r="B29" s="17" t="s">
        <v>46</v>
      </c>
      <c r="C29" s="18"/>
      <c r="D29" s="18"/>
      <c r="E29" s="18">
        <v>56831.824000000001</v>
      </c>
      <c r="F29" s="18">
        <v>34210.018000000004</v>
      </c>
      <c r="G29" s="18">
        <f t="shared" si="2"/>
        <v>91041.842000000004</v>
      </c>
      <c r="H29" s="18"/>
      <c r="I29" s="18"/>
      <c r="J29" s="18">
        <v>87.844889247311812</v>
      </c>
      <c r="K29" s="18">
        <v>52.878388037634416</v>
      </c>
      <c r="L29" s="18">
        <f t="shared" si="1"/>
        <v>140.72327728494622</v>
      </c>
    </row>
    <row r="30" spans="1:12" s="15" customFormat="1">
      <c r="A30" s="17"/>
      <c r="B30" s="17" t="s">
        <v>48</v>
      </c>
      <c r="C30" s="18"/>
      <c r="D30" s="18"/>
      <c r="E30" s="18">
        <v>17252.518</v>
      </c>
      <c r="F30" s="18">
        <v>24148.248</v>
      </c>
      <c r="G30" s="18">
        <f t="shared" si="2"/>
        <v>41400.766000000003</v>
      </c>
      <c r="H30" s="18"/>
      <c r="I30" s="18"/>
      <c r="J30" s="18">
        <v>26.667198521505373</v>
      </c>
      <c r="K30" s="18">
        <v>37.325920967741936</v>
      </c>
      <c r="L30" s="18">
        <f t="shared" si="1"/>
        <v>63.993119489247306</v>
      </c>
    </row>
    <row r="31" spans="1:12" s="15" customFormat="1">
      <c r="A31" s="17"/>
      <c r="B31" s="17" t="s">
        <v>50</v>
      </c>
      <c r="C31" s="18"/>
      <c r="D31" s="18"/>
      <c r="E31" s="18">
        <v>551065.72199999995</v>
      </c>
      <c r="F31" s="18">
        <v>607730.90799999982</v>
      </c>
      <c r="G31" s="18">
        <f t="shared" si="2"/>
        <v>1158796.6299999999</v>
      </c>
      <c r="H31" s="18"/>
      <c r="I31" s="18"/>
      <c r="J31" s="18">
        <v>851.78169395161274</v>
      </c>
      <c r="K31" s="18">
        <v>939.36901102150512</v>
      </c>
      <c r="L31" s="18">
        <f t="shared" si="1"/>
        <v>1791.1507049731179</v>
      </c>
    </row>
    <row r="32" spans="1:12" s="15" customFormat="1">
      <c r="A32" s="24">
        <v>8</v>
      </c>
      <c r="B32" s="25" t="s">
        <v>21</v>
      </c>
      <c r="C32" s="26">
        <v>803264</v>
      </c>
      <c r="D32" s="26">
        <v>0</v>
      </c>
      <c r="E32" s="26">
        <v>1778590</v>
      </c>
      <c r="F32" s="26">
        <v>1824182</v>
      </c>
      <c r="G32" s="26">
        <f t="shared" si="2"/>
        <v>4406036</v>
      </c>
      <c r="H32" s="27">
        <v>1241.6043010752687</v>
      </c>
      <c r="I32" s="27" t="s">
        <v>211</v>
      </c>
      <c r="J32" s="27">
        <v>2749.1646505376343</v>
      </c>
      <c r="K32" s="27">
        <v>2819.6361559139782</v>
      </c>
      <c r="L32" s="27">
        <f t="shared" si="1"/>
        <v>6810.4051075268817</v>
      </c>
    </row>
    <row r="33" spans="1:12" s="15" customFormat="1" ht="14.25" customHeight="1">
      <c r="A33" s="17"/>
      <c r="B33" s="17" t="s">
        <v>53</v>
      </c>
      <c r="C33" s="18">
        <v>803264</v>
      </c>
      <c r="D33" s="18">
        <v>0</v>
      </c>
      <c r="E33" s="18">
        <v>1778590</v>
      </c>
      <c r="F33" s="18">
        <v>1824182</v>
      </c>
      <c r="G33" s="18">
        <f t="shared" ref="G33:L33" si="3">G32</f>
        <v>4406036</v>
      </c>
      <c r="H33" s="18">
        <v>1241.6043010752687</v>
      </c>
      <c r="I33" s="18"/>
      <c r="J33" s="18">
        <v>2749.1646505376343</v>
      </c>
      <c r="K33" s="18">
        <v>2819.6361559139782</v>
      </c>
      <c r="L33" s="18">
        <f t="shared" si="3"/>
        <v>6810.4051075268817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1972335</v>
      </c>
      <c r="F34" s="26">
        <v>699663</v>
      </c>
      <c r="G34" s="26">
        <f>SUM(C34:F34)</f>
        <v>2671998</v>
      </c>
      <c r="H34" s="27" t="s">
        <v>211</v>
      </c>
      <c r="I34" s="27" t="s">
        <v>211</v>
      </c>
      <c r="J34" s="27">
        <v>3048.6360887096771</v>
      </c>
      <c r="K34" s="27">
        <v>1081.4683467741934</v>
      </c>
      <c r="L34" s="27">
        <f>H34+I34+J34+K34</f>
        <v>4130.1044354838705</v>
      </c>
    </row>
    <row r="35" spans="1:12" s="15" customFormat="1">
      <c r="A35" s="17"/>
      <c r="B35" s="17" t="s">
        <v>56</v>
      </c>
      <c r="C35" s="18"/>
      <c r="D35" s="18"/>
      <c r="E35" s="18">
        <v>1972335</v>
      </c>
      <c r="F35" s="18">
        <v>699663</v>
      </c>
      <c r="G35" s="18">
        <f>G34</f>
        <v>2671998</v>
      </c>
      <c r="H35" s="18"/>
      <c r="I35" s="18"/>
      <c r="J35" s="18">
        <v>3048.6360887096771</v>
      </c>
      <c r="K35" s="18">
        <v>1081.4683467741934</v>
      </c>
      <c r="L35" s="18">
        <f>K35+J35</f>
        <v>4130.1044354838705</v>
      </c>
    </row>
    <row r="36" spans="1:12" s="15" customFormat="1">
      <c r="A36" s="24">
        <v>10</v>
      </c>
      <c r="B36" s="25" t="s">
        <v>24</v>
      </c>
      <c r="C36" s="26">
        <v>2933678</v>
      </c>
      <c r="D36" s="26">
        <v>474438</v>
      </c>
      <c r="E36" s="26">
        <v>2157720</v>
      </c>
      <c r="F36" s="26">
        <v>1214821</v>
      </c>
      <c r="G36" s="26">
        <f t="shared" ref="G36" si="4">SUM(C36:F36)</f>
        <v>6780657</v>
      </c>
      <c r="H36" s="27">
        <v>4534.5829301075264</v>
      </c>
      <c r="I36" s="27">
        <v>733.33830645161277</v>
      </c>
      <c r="J36" s="27">
        <v>3335.1854838709673</v>
      </c>
      <c r="K36" s="27">
        <v>1877.7475134408601</v>
      </c>
      <c r="L36" s="27">
        <f t="shared" ref="L36:L43" si="5">H36+I36+J36+K36</f>
        <v>10480.854233870967</v>
      </c>
    </row>
    <row r="37" spans="1:12" s="15" customFormat="1">
      <c r="A37" s="17"/>
      <c r="B37" s="17" t="s">
        <v>59</v>
      </c>
      <c r="C37" s="18">
        <v>2933678</v>
      </c>
      <c r="D37" s="18">
        <v>474438</v>
      </c>
      <c r="E37" s="18">
        <v>2157720</v>
      </c>
      <c r="F37" s="18">
        <v>1214821</v>
      </c>
      <c r="G37" s="18">
        <f>SUM(C37:F37)</f>
        <v>6780657</v>
      </c>
      <c r="H37" s="18"/>
      <c r="I37" s="18"/>
      <c r="J37" s="18">
        <v>3335.1854838709673</v>
      </c>
      <c r="K37" s="18">
        <v>1877.7475134408601</v>
      </c>
      <c r="L37" s="18">
        <f t="shared" si="5"/>
        <v>5212.9329973118274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8270</v>
      </c>
      <c r="E38" s="26">
        <v>911160</v>
      </c>
      <c r="F38" s="26">
        <v>1399227</v>
      </c>
      <c r="G38" s="26">
        <f>SUM(C38:F38)</f>
        <v>2318657</v>
      </c>
      <c r="H38" s="27" t="s">
        <v>211</v>
      </c>
      <c r="I38" s="27">
        <v>12.78293010752688</v>
      </c>
      <c r="J38" s="27">
        <v>1408.3790322580644</v>
      </c>
      <c r="K38" s="27">
        <v>2162.7836693548384</v>
      </c>
      <c r="L38" s="27">
        <f t="shared" si="5"/>
        <v>3583.9456317204294</v>
      </c>
    </row>
    <row r="39" spans="1:12" s="15" customFormat="1">
      <c r="A39" s="17"/>
      <c r="B39" s="17" t="s">
        <v>73</v>
      </c>
      <c r="C39" s="18">
        <v>0</v>
      </c>
      <c r="D39" s="18">
        <v>8270</v>
      </c>
      <c r="E39" s="18">
        <v>911160</v>
      </c>
      <c r="F39" s="18">
        <v>1399227</v>
      </c>
      <c r="G39" s="18">
        <f>C39+D39+E39+F39</f>
        <v>2318657</v>
      </c>
      <c r="H39" s="18"/>
      <c r="I39" s="18">
        <v>12.78293010752688</v>
      </c>
      <c r="J39" s="18">
        <v>1408.3790322580644</v>
      </c>
      <c r="K39" s="18">
        <v>2162.7836693548384</v>
      </c>
      <c r="L39" s="18">
        <f t="shared" si="5"/>
        <v>3583.9456317204294</v>
      </c>
    </row>
    <row r="40" spans="1:12" s="15" customFormat="1">
      <c r="A40" s="24">
        <v>12</v>
      </c>
      <c r="B40" s="25" t="s">
        <v>27</v>
      </c>
      <c r="C40" s="26">
        <v>5654264</v>
      </c>
      <c r="D40" s="26">
        <v>1368257</v>
      </c>
      <c r="E40" s="26">
        <v>19372454</v>
      </c>
      <c r="F40" s="26">
        <v>3836247</v>
      </c>
      <c r="G40" s="26">
        <f t="shared" ref="G40:G42" si="6">SUM(C40:F40)</f>
        <v>30231222</v>
      </c>
      <c r="H40" s="32">
        <v>8739.789784946237</v>
      </c>
      <c r="I40" s="32">
        <v>2114.9133736559138</v>
      </c>
      <c r="J40" s="27">
        <v>29943.9813172043</v>
      </c>
      <c r="K40" s="27">
        <v>5929.6828629032252</v>
      </c>
      <c r="L40" s="27">
        <f t="shared" si="5"/>
        <v>46728.367338709679</v>
      </c>
    </row>
    <row r="41" spans="1:12" s="15" customFormat="1">
      <c r="A41" s="23"/>
      <c r="B41" s="23" t="s">
        <v>76</v>
      </c>
      <c r="C41" s="18">
        <v>5654264</v>
      </c>
      <c r="D41" s="18">
        <v>1368257</v>
      </c>
      <c r="E41" s="18">
        <v>19372454</v>
      </c>
      <c r="F41" s="18">
        <v>3836247</v>
      </c>
      <c r="G41" s="18">
        <f>G40-G42</f>
        <v>30231222</v>
      </c>
      <c r="H41" s="18">
        <v>8739.789784946237</v>
      </c>
      <c r="I41" s="18">
        <v>2114.9133736559138</v>
      </c>
      <c r="J41" s="18">
        <v>29943.9813172043</v>
      </c>
      <c r="K41" s="18">
        <v>5929.6828629032252</v>
      </c>
      <c r="L41" s="18">
        <f t="shared" si="5"/>
        <v>46728.367338709679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f t="shared" si="6"/>
        <v>0</v>
      </c>
      <c r="H42" s="35"/>
      <c r="I42" s="35"/>
      <c r="J42" s="35"/>
      <c r="K42" s="35"/>
      <c r="L42" s="35">
        <f t="shared" si="5"/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91945</v>
      </c>
      <c r="F43" s="36">
        <v>13377</v>
      </c>
      <c r="G43" s="36">
        <f>SUM(C43:F43)</f>
        <v>105322</v>
      </c>
      <c r="H43" s="37" t="s">
        <v>211</v>
      </c>
      <c r="I43" s="37" t="s">
        <v>211</v>
      </c>
      <c r="J43" s="37">
        <v>142.11928763440858</v>
      </c>
      <c r="K43" s="37">
        <v>20.676814516129031</v>
      </c>
      <c r="L43" s="37">
        <f t="shared" si="5"/>
        <v>162.79610215053762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13377</v>
      </c>
      <c r="G44" s="18">
        <f>G43</f>
        <v>105322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1000131</v>
      </c>
      <c r="F45" s="26">
        <v>724615</v>
      </c>
      <c r="G45" s="26">
        <f>SUM(C45:F45)</f>
        <v>1724746</v>
      </c>
      <c r="H45" s="32" t="s">
        <v>211</v>
      </c>
      <c r="I45" s="32" t="s">
        <v>211</v>
      </c>
      <c r="J45" s="27">
        <v>1545.9014112903226</v>
      </c>
      <c r="K45" s="27">
        <v>1120.036626344086</v>
      </c>
      <c r="L45" s="27">
        <f t="shared" ref="L45:L67" si="7">H45+I45+J45+K45</f>
        <v>2665.9380376344088</v>
      </c>
    </row>
    <row r="46" spans="1:12" s="15" customFormat="1">
      <c r="A46" s="23"/>
      <c r="B46" s="23" t="s">
        <v>84</v>
      </c>
      <c r="C46" s="18"/>
      <c r="D46" s="18"/>
      <c r="E46" s="18">
        <v>1000131</v>
      </c>
      <c r="F46" s="18">
        <v>724615</v>
      </c>
      <c r="G46" s="18">
        <f t="shared" ref="G46" si="8">G45</f>
        <v>1724746</v>
      </c>
      <c r="H46" s="18"/>
      <c r="I46" s="18"/>
      <c r="J46" s="18">
        <v>1545.9014112903226</v>
      </c>
      <c r="K46" s="18">
        <v>1120.036626344086</v>
      </c>
      <c r="L46" s="18">
        <f t="shared" si="7"/>
        <v>2665.9380376344088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1940991</v>
      </c>
      <c r="F47" s="26">
        <v>453157</v>
      </c>
      <c r="G47" s="26">
        <f t="shared" ref="G47:G54" si="9">SUM(C47:F47)</f>
        <v>2394148</v>
      </c>
      <c r="H47" s="27" t="s">
        <v>211</v>
      </c>
      <c r="I47" s="27" t="s">
        <v>211</v>
      </c>
      <c r="J47" s="27">
        <v>3000.1877016129029</v>
      </c>
      <c r="K47" s="27">
        <v>700.44428763440862</v>
      </c>
      <c r="L47" s="27">
        <f t="shared" si="7"/>
        <v>3700.6319892473116</v>
      </c>
    </row>
    <row r="48" spans="1:12" s="15" customFormat="1">
      <c r="A48" s="23"/>
      <c r="B48" s="23" t="s">
        <v>87</v>
      </c>
      <c r="C48" s="18"/>
      <c r="D48" s="18"/>
      <c r="E48" s="18">
        <v>776397</v>
      </c>
      <c r="F48" s="18">
        <v>13595</v>
      </c>
      <c r="G48" s="18">
        <f t="shared" si="9"/>
        <v>789992</v>
      </c>
      <c r="H48" s="18"/>
      <c r="I48" s="18"/>
      <c r="J48" s="18">
        <v>1200.0760080645161</v>
      </c>
      <c r="K48" s="18">
        <v>21.013776881720428</v>
      </c>
      <c r="L48" s="18">
        <f t="shared" si="7"/>
        <v>1221.0897849462365</v>
      </c>
    </row>
    <row r="49" spans="1:12" s="15" customFormat="1">
      <c r="A49" s="23"/>
      <c r="B49" s="23" t="s">
        <v>89</v>
      </c>
      <c r="C49" s="18"/>
      <c r="D49" s="18"/>
      <c r="E49" s="18">
        <v>194099</v>
      </c>
      <c r="F49" s="18">
        <v>317210</v>
      </c>
      <c r="G49" s="18">
        <f t="shared" si="9"/>
        <v>511309</v>
      </c>
      <c r="H49" s="18"/>
      <c r="I49" s="18"/>
      <c r="J49" s="18">
        <v>300</v>
      </c>
      <c r="K49" s="18">
        <v>490.43051075268818</v>
      </c>
      <c r="L49" s="18">
        <f t="shared" si="7"/>
        <v>790.43051075268818</v>
      </c>
    </row>
    <row r="50" spans="1:12" s="15" customFormat="1">
      <c r="A50" s="23"/>
      <c r="B50" s="23" t="s">
        <v>91</v>
      </c>
      <c r="C50" s="18"/>
      <c r="D50" s="18"/>
      <c r="E50" s="18">
        <v>155279</v>
      </c>
      <c r="F50" s="18">
        <v>122352</v>
      </c>
      <c r="G50" s="18">
        <f t="shared" si="9"/>
        <v>277631</v>
      </c>
      <c r="H50" s="18"/>
      <c r="I50" s="18"/>
      <c r="J50" s="18">
        <v>240</v>
      </c>
      <c r="K50" s="18">
        <v>189</v>
      </c>
      <c r="L50" s="18">
        <f t="shared" si="7"/>
        <v>429</v>
      </c>
    </row>
    <row r="51" spans="1:12" s="15" customFormat="1">
      <c r="A51" s="23"/>
      <c r="B51" s="23" t="s">
        <v>93</v>
      </c>
      <c r="C51" s="18"/>
      <c r="D51" s="18"/>
      <c r="E51" s="18">
        <v>582297</v>
      </c>
      <c r="F51" s="18">
        <v>0</v>
      </c>
      <c r="G51" s="18">
        <f t="shared" si="9"/>
        <v>582297</v>
      </c>
      <c r="H51" s="18"/>
      <c r="I51" s="18"/>
      <c r="J51" s="18">
        <v>900</v>
      </c>
      <c r="K51" s="18">
        <v>0</v>
      </c>
      <c r="L51" s="18">
        <f t="shared" si="7"/>
        <v>900</v>
      </c>
    </row>
    <row r="52" spans="1:12" s="15" customFormat="1">
      <c r="A52" s="23"/>
      <c r="B52" s="23" t="s">
        <v>95</v>
      </c>
      <c r="C52" s="18"/>
      <c r="D52" s="18"/>
      <c r="E52" s="18">
        <v>97050</v>
      </c>
      <c r="F52" s="18">
        <v>0</v>
      </c>
      <c r="G52" s="18">
        <f t="shared" si="9"/>
        <v>97050</v>
      </c>
      <c r="H52" s="18"/>
      <c r="I52" s="18"/>
      <c r="J52" s="18">
        <v>150</v>
      </c>
      <c r="K52" s="18">
        <v>0</v>
      </c>
      <c r="L52" s="18">
        <f t="shared" si="7"/>
        <v>150</v>
      </c>
    </row>
    <row r="53" spans="1:12" s="15" customFormat="1">
      <c r="A53" s="23"/>
      <c r="B53" s="23" t="s">
        <v>97</v>
      </c>
      <c r="C53" s="18"/>
      <c r="D53" s="18"/>
      <c r="E53" s="18">
        <v>135869</v>
      </c>
      <c r="F53" s="18">
        <v>0</v>
      </c>
      <c r="G53" s="18">
        <f t="shared" si="9"/>
        <v>135869</v>
      </c>
      <c r="H53" s="18"/>
      <c r="I53" s="18"/>
      <c r="J53" s="18">
        <v>210</v>
      </c>
      <c r="K53" s="18">
        <v>0</v>
      </c>
      <c r="L53" s="18">
        <f t="shared" si="7"/>
        <v>210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214929</v>
      </c>
      <c r="F54" s="21">
        <v>378867</v>
      </c>
      <c r="G54" s="21">
        <f t="shared" si="9"/>
        <v>593796</v>
      </c>
      <c r="H54" s="22" t="s">
        <v>211</v>
      </c>
      <c r="I54" s="22" t="s">
        <v>211</v>
      </c>
      <c r="J54" s="22">
        <v>332.21552419354833</v>
      </c>
      <c r="K54" s="22">
        <v>585.61431451612896</v>
      </c>
      <c r="L54" s="38">
        <f t="shared" si="7"/>
        <v>917.82983870967723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214929</v>
      </c>
      <c r="F55" s="18">
        <v>378867</v>
      </c>
      <c r="G55" s="18">
        <f>G54</f>
        <v>593796</v>
      </c>
      <c r="H55" s="18"/>
      <c r="I55" s="18"/>
      <c r="J55" s="18">
        <v>332.21552419354833</v>
      </c>
      <c r="K55" s="18">
        <v>585.61431451612896</v>
      </c>
      <c r="L55" s="18">
        <f t="shared" si="7"/>
        <v>917.82983870967723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532585</v>
      </c>
      <c r="F56" s="26">
        <v>333869</v>
      </c>
      <c r="G56" s="26">
        <f>SUM(C56:F56)</f>
        <v>866454</v>
      </c>
      <c r="H56" s="27" t="s">
        <v>211</v>
      </c>
      <c r="I56" s="27" t="s">
        <v>211</v>
      </c>
      <c r="J56" s="27">
        <v>823.21606182795699</v>
      </c>
      <c r="K56" s="27">
        <v>516.06095430107518</v>
      </c>
      <c r="L56" s="27">
        <f t="shared" si="7"/>
        <v>1339.2770161290323</v>
      </c>
    </row>
    <row r="57" spans="1:12" s="15" customFormat="1">
      <c r="A57" s="23"/>
      <c r="B57" s="17" t="s">
        <v>103</v>
      </c>
      <c r="C57" s="18"/>
      <c r="D57" s="18"/>
      <c r="E57" s="18">
        <v>532585</v>
      </c>
      <c r="F57" s="18">
        <v>333869</v>
      </c>
      <c r="G57" s="18">
        <f>G56</f>
        <v>866454</v>
      </c>
      <c r="H57" s="18"/>
      <c r="I57" s="18"/>
      <c r="J57" s="18">
        <v>823.21606182795699</v>
      </c>
      <c r="K57" s="18">
        <v>516.06095430107518</v>
      </c>
      <c r="L57" s="18">
        <f t="shared" si="7"/>
        <v>1339.2770161290323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576727</v>
      </c>
      <c r="F58" s="26">
        <v>656744</v>
      </c>
      <c r="G58" s="26">
        <f>SUM(C58:F58)</f>
        <v>1233471</v>
      </c>
      <c r="H58" s="27" t="s">
        <v>211</v>
      </c>
      <c r="I58" s="27" t="s">
        <v>211</v>
      </c>
      <c r="J58" s="27">
        <v>891.44630376344071</v>
      </c>
      <c r="K58" s="27">
        <v>1015.1284946236559</v>
      </c>
      <c r="L58" s="27">
        <f t="shared" si="7"/>
        <v>1906.5747983870965</v>
      </c>
    </row>
    <row r="59" spans="1:12" s="15" customFormat="1">
      <c r="A59" s="23"/>
      <c r="B59" s="23" t="s">
        <v>106</v>
      </c>
      <c r="C59" s="18"/>
      <c r="D59" s="18"/>
      <c r="E59" s="18">
        <v>576727</v>
      </c>
      <c r="F59" s="18">
        <v>656744</v>
      </c>
      <c r="G59" s="18">
        <f>G58</f>
        <v>1233471</v>
      </c>
      <c r="H59" s="18"/>
      <c r="I59" s="18"/>
      <c r="J59" s="18">
        <v>891.44630376344071</v>
      </c>
      <c r="K59" s="18">
        <v>1015.1284946236559</v>
      </c>
      <c r="L59" s="18">
        <f t="shared" si="7"/>
        <v>1906.5747983870965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3280866</v>
      </c>
      <c r="F60" s="26">
        <v>4421712</v>
      </c>
      <c r="G60" s="26">
        <f>SUM(C60:F60)</f>
        <v>7702578</v>
      </c>
      <c r="H60" s="27" t="s">
        <v>211</v>
      </c>
      <c r="I60" s="27" t="s">
        <v>211</v>
      </c>
      <c r="J60" s="27">
        <v>5071.231048387097</v>
      </c>
      <c r="K60" s="27">
        <v>6834.6354838709667</v>
      </c>
      <c r="L60" s="27">
        <f t="shared" si="7"/>
        <v>11905.866532258064</v>
      </c>
    </row>
    <row r="61" spans="1:12" s="15" customFormat="1">
      <c r="A61" s="39"/>
      <c r="B61" s="39" t="s">
        <v>109</v>
      </c>
      <c r="C61" s="18"/>
      <c r="D61" s="18"/>
      <c r="E61" s="18">
        <v>632551</v>
      </c>
      <c r="F61" s="18">
        <v>852506</v>
      </c>
      <c r="G61" s="31">
        <f>SUM(C61:F61)</f>
        <v>1485057</v>
      </c>
      <c r="H61" s="31"/>
      <c r="I61" s="31"/>
      <c r="J61" s="31">
        <v>977.73340053763434</v>
      </c>
      <c r="K61" s="31">
        <v>1317.7176075268815</v>
      </c>
      <c r="L61" s="31">
        <f t="shared" si="7"/>
        <v>2295.4510080645159</v>
      </c>
    </row>
    <row r="62" spans="1:12" s="15" customFormat="1">
      <c r="A62" s="39"/>
      <c r="B62" s="39" t="s">
        <v>111</v>
      </c>
      <c r="C62" s="18"/>
      <c r="D62" s="18"/>
      <c r="E62" s="18">
        <v>1381245</v>
      </c>
      <c r="F62" s="18">
        <v>1861541</v>
      </c>
      <c r="G62" s="31">
        <f>SUM(C62:F62)</f>
        <v>3242786</v>
      </c>
      <c r="H62" s="31"/>
      <c r="I62" s="31"/>
      <c r="J62" s="31">
        <v>2134.9889112903224</v>
      </c>
      <c r="K62" s="31">
        <v>2877.3819220430105</v>
      </c>
      <c r="L62" s="31">
        <f t="shared" si="7"/>
        <v>5012.3708333333325</v>
      </c>
    </row>
    <row r="63" spans="1:12" s="15" customFormat="1">
      <c r="A63" s="39"/>
      <c r="B63" s="39" t="s">
        <v>112</v>
      </c>
      <c r="C63" s="18"/>
      <c r="D63" s="18"/>
      <c r="E63" s="18">
        <v>1267070</v>
      </c>
      <c r="F63" s="18">
        <v>1707665</v>
      </c>
      <c r="G63" s="31">
        <f>SUM(C63:F63)</f>
        <v>2974735</v>
      </c>
      <c r="H63" s="31"/>
      <c r="I63" s="31"/>
      <c r="J63" s="31">
        <v>1958.5087365591396</v>
      </c>
      <c r="K63" s="31">
        <v>2639.535954301075</v>
      </c>
      <c r="L63" s="31">
        <f t="shared" si="7"/>
        <v>4598.0446908602144</v>
      </c>
    </row>
    <row r="64" spans="1:12" s="15" customFormat="1">
      <c r="A64" s="24">
        <v>20</v>
      </c>
      <c r="B64" s="25" t="s">
        <v>41</v>
      </c>
      <c r="C64" s="26">
        <v>213522</v>
      </c>
      <c r="D64" s="26">
        <v>6882</v>
      </c>
      <c r="E64" s="26">
        <v>1041362</v>
      </c>
      <c r="F64" s="26">
        <v>669419</v>
      </c>
      <c r="G64" s="26">
        <f>SUM(C64:F64)</f>
        <v>1931185</v>
      </c>
      <c r="H64" s="27">
        <v>330.04072580645158</v>
      </c>
      <c r="I64" s="27">
        <v>10.637499999999999</v>
      </c>
      <c r="J64" s="27">
        <v>1609.632123655914</v>
      </c>
      <c r="K64" s="27">
        <v>1034.7202284946236</v>
      </c>
      <c r="L64" s="27">
        <f t="shared" si="7"/>
        <v>2985.030577956989</v>
      </c>
    </row>
    <row r="65" spans="1:13" s="15" customFormat="1">
      <c r="A65" s="39"/>
      <c r="B65" s="39" t="s">
        <v>113</v>
      </c>
      <c r="C65" s="18">
        <v>213522</v>
      </c>
      <c r="D65" s="18">
        <v>6882</v>
      </c>
      <c r="E65" s="18">
        <v>1041362</v>
      </c>
      <c r="F65" s="18">
        <v>669419</v>
      </c>
      <c r="G65" s="18">
        <f t="shared" ref="G65" si="10">G64</f>
        <v>1931185</v>
      </c>
      <c r="H65" s="18">
        <v>330.04072580645158</v>
      </c>
      <c r="I65" s="18">
        <v>10.637499999999999</v>
      </c>
      <c r="J65" s="18">
        <v>1609.632123655914</v>
      </c>
      <c r="K65" s="18">
        <v>1034.7202284946236</v>
      </c>
      <c r="L65" s="18">
        <f t="shared" si="7"/>
        <v>2985.030577956989</v>
      </c>
    </row>
    <row r="66" spans="1:13" s="15" customFormat="1" ht="15" customHeight="1">
      <c r="A66" s="24">
        <v>21</v>
      </c>
      <c r="B66" s="25" t="s">
        <v>43</v>
      </c>
      <c r="C66" s="26">
        <v>10665</v>
      </c>
      <c r="D66" s="26">
        <v>0</v>
      </c>
      <c r="E66" s="26">
        <v>8173884</v>
      </c>
      <c r="F66" s="26">
        <v>3602524</v>
      </c>
      <c r="G66" s="26">
        <f>SUM(C66:F66)</f>
        <v>11787073</v>
      </c>
      <c r="H66" s="27">
        <v>16.484879032258064</v>
      </c>
      <c r="I66" s="27" t="s">
        <v>211</v>
      </c>
      <c r="J66" s="27">
        <v>12634.363709677418</v>
      </c>
      <c r="K66" s="27">
        <v>5568.4174731182793</v>
      </c>
      <c r="L66" s="27">
        <f t="shared" si="7"/>
        <v>18219.266061827955</v>
      </c>
    </row>
    <row r="67" spans="1:13" s="15" customFormat="1">
      <c r="A67" s="39"/>
      <c r="B67" s="39" t="s">
        <v>114</v>
      </c>
      <c r="C67" s="18"/>
      <c r="D67" s="18"/>
      <c r="E67" s="18">
        <v>8173884</v>
      </c>
      <c r="F67" s="18">
        <v>3588113.9040000001</v>
      </c>
      <c r="G67" s="31">
        <f>F67+E67</f>
        <v>11761997.903999999</v>
      </c>
      <c r="H67" s="31"/>
      <c r="I67" s="31"/>
      <c r="J67" s="31">
        <v>12634.363709677418</v>
      </c>
      <c r="K67" s="31">
        <v>5568.4174731182793</v>
      </c>
      <c r="L67" s="31">
        <f t="shared" si="7"/>
        <v>18202.781182795698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14410.096</v>
      </c>
      <c r="G68" s="31">
        <f>F68+E68</f>
        <v>14410.096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450667</v>
      </c>
      <c r="E69" s="26">
        <v>664545</v>
      </c>
      <c r="F69" s="26">
        <v>553741</v>
      </c>
      <c r="G69" s="26">
        <f>SUM(C69:F69)</f>
        <v>1668953</v>
      </c>
      <c r="H69" s="27" t="s">
        <v>211</v>
      </c>
      <c r="I69" s="27">
        <v>696.5954973118279</v>
      </c>
      <c r="J69" s="27">
        <v>1027.1864919354839</v>
      </c>
      <c r="K69" s="27">
        <v>855.91686827956983</v>
      </c>
      <c r="L69" s="27">
        <f>H69+I69+J69+K69</f>
        <v>2579.6988575268815</v>
      </c>
    </row>
    <row r="70" spans="1:13" s="40" customFormat="1">
      <c r="A70" s="39"/>
      <c r="B70" s="39" t="s">
        <v>116</v>
      </c>
      <c r="C70" s="18"/>
      <c r="D70" s="18"/>
      <c r="E70" s="18">
        <v>664545</v>
      </c>
      <c r="F70" s="18">
        <v>243646.04</v>
      </c>
      <c r="G70" s="31">
        <f>E70+F70</f>
        <v>908191.04</v>
      </c>
      <c r="H70" s="31"/>
      <c r="I70" s="31"/>
      <c r="J70" s="31">
        <v>1027.1864919354839</v>
      </c>
      <c r="K70" s="31">
        <v>376.60342204301077</v>
      </c>
      <c r="L70" s="31">
        <f>H70+I70+J70+K70</f>
        <v>1403.7899139784947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310094.96000000002</v>
      </c>
      <c r="G71" s="31">
        <f>E71+F71</f>
        <v>310094.96000000002</v>
      </c>
      <c r="H71" s="31"/>
      <c r="I71" s="31"/>
      <c r="J71" s="31"/>
      <c r="K71" s="31">
        <v>479.31344623655912</v>
      </c>
      <c r="L71" s="31">
        <f>H71+I71+J71+K71</f>
        <v>479.31344623655912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0</v>
      </c>
      <c r="D72" s="21">
        <v>19591</v>
      </c>
      <c r="E72" s="21">
        <v>0</v>
      </c>
      <c r="F72" s="21">
        <v>2442003</v>
      </c>
      <c r="G72" s="21">
        <f>SUM(C72:F72)</f>
        <v>2461594</v>
      </c>
      <c r="H72" s="22" t="s">
        <v>211</v>
      </c>
      <c r="I72" s="22">
        <v>30.281787634408598</v>
      </c>
      <c r="J72" s="22" t="s">
        <v>211</v>
      </c>
      <c r="K72" s="22">
        <v>3774.6014112903226</v>
      </c>
      <c r="L72" s="22">
        <f>H72+I72+J72+K72</f>
        <v>3804.883198924731</v>
      </c>
      <c r="M72" s="15"/>
    </row>
    <row r="73" spans="1:13" s="40" customFormat="1">
      <c r="A73" s="39"/>
      <c r="B73" s="39" t="s">
        <v>117</v>
      </c>
      <c r="C73" s="18">
        <v>0</v>
      </c>
      <c r="D73" s="18">
        <v>19591</v>
      </c>
      <c r="E73" s="18">
        <v>0</v>
      </c>
      <c r="F73" s="18">
        <v>2442003</v>
      </c>
      <c r="G73" s="31">
        <f>F73+E73+C73</f>
        <v>2442003</v>
      </c>
      <c r="H73" s="31" t="s">
        <v>211</v>
      </c>
      <c r="I73" s="31"/>
      <c r="J73" s="31" t="s">
        <v>211</v>
      </c>
      <c r="K73" s="31">
        <v>3774.6014112903226</v>
      </c>
      <c r="L73" s="31">
        <f>L72</f>
        <v>3804.883198924731</v>
      </c>
    </row>
    <row r="74" spans="1:13" s="40" customFormat="1">
      <c r="A74" s="24">
        <v>24</v>
      </c>
      <c r="B74" s="25" t="s">
        <v>49</v>
      </c>
      <c r="C74" s="26">
        <v>781697</v>
      </c>
      <c r="D74" s="26">
        <v>7233</v>
      </c>
      <c r="E74" s="26">
        <v>545974</v>
      </c>
      <c r="F74" s="26">
        <v>484109</v>
      </c>
      <c r="G74" s="26">
        <f>SUM(C74:F74)</f>
        <v>1819013</v>
      </c>
      <c r="H74" s="27">
        <v>1208.2682123655914</v>
      </c>
      <c r="I74" s="27">
        <v>11.180040322580645</v>
      </c>
      <c r="J74" s="27">
        <v>843.91142473118282</v>
      </c>
      <c r="K74" s="27">
        <v>748.286760752688</v>
      </c>
      <c r="L74" s="27">
        <f>H74+I74+J74+K74</f>
        <v>2811.6464381720425</v>
      </c>
    </row>
    <row r="75" spans="1:13" s="40" customFormat="1">
      <c r="A75" s="39"/>
      <c r="B75" s="39" t="s">
        <v>118</v>
      </c>
      <c r="C75" s="18">
        <v>781697</v>
      </c>
      <c r="D75" s="18">
        <v>7233</v>
      </c>
      <c r="E75" s="18">
        <v>98275.319999999992</v>
      </c>
      <c r="F75" s="18">
        <v>41633.373999999996</v>
      </c>
      <c r="G75" s="31">
        <f>C75+D75+E75+F75</f>
        <v>928838.6939999999</v>
      </c>
      <c r="H75" s="31">
        <v>1208.2682123655914</v>
      </c>
      <c r="I75" s="31">
        <v>11.180040322580645</v>
      </c>
      <c r="J75" s="31">
        <v>151.90405645161289</v>
      </c>
      <c r="K75" s="31">
        <v>64.352661424731167</v>
      </c>
      <c r="L75" s="31">
        <f>SUM(H75:K75)</f>
        <v>1435.7049705645161</v>
      </c>
    </row>
    <row r="76" spans="1:13" s="40" customFormat="1">
      <c r="A76" s="39"/>
      <c r="B76" s="39" t="s">
        <v>119</v>
      </c>
      <c r="C76" s="18"/>
      <c r="D76" s="18"/>
      <c r="E76" s="18">
        <v>447698.68</v>
      </c>
      <c r="F76" s="18">
        <v>442475.62599999999</v>
      </c>
      <c r="G76" s="31">
        <f>C76+D76+E76+F76</f>
        <v>890174.30599999998</v>
      </c>
      <c r="H76" s="31"/>
      <c r="I76" s="31"/>
      <c r="J76" s="31">
        <v>692.00736827956985</v>
      </c>
      <c r="K76" s="31">
        <v>683.93409932795691</v>
      </c>
      <c r="L76" s="31">
        <f>SUM(H76:K76)</f>
        <v>1375.9414676075266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653039</v>
      </c>
      <c r="F77" s="26">
        <v>580138</v>
      </c>
      <c r="G77" s="26">
        <f>SUM(C77:F77)</f>
        <v>1233177</v>
      </c>
      <c r="H77" s="27" t="s">
        <v>211</v>
      </c>
      <c r="I77" s="27" t="s">
        <v>211</v>
      </c>
      <c r="J77" s="27">
        <v>1009.4016801075268</v>
      </c>
      <c r="K77" s="27">
        <v>896.7186827956989</v>
      </c>
      <c r="L77" s="27">
        <f t="shared" ref="L77:L92" si="11">H77+I77+J77+K77</f>
        <v>1906.1203629032257</v>
      </c>
    </row>
    <row r="78" spans="1:13" s="40" customFormat="1">
      <c r="A78" s="39"/>
      <c r="B78" s="39" t="s">
        <v>120</v>
      </c>
      <c r="C78" s="18"/>
      <c r="D78" s="18"/>
      <c r="E78" s="18">
        <v>653039</v>
      </c>
      <c r="F78" s="18">
        <v>580138</v>
      </c>
      <c r="G78" s="18">
        <f>SUM(C78:F78)</f>
        <v>1233177</v>
      </c>
      <c r="H78" s="31"/>
      <c r="I78" s="31"/>
      <c r="J78" s="31">
        <v>1009.4016801075268</v>
      </c>
      <c r="K78" s="31">
        <v>896.7186827956989</v>
      </c>
      <c r="L78" s="31">
        <f t="shared" si="11"/>
        <v>1906.1203629032257</v>
      </c>
    </row>
    <row r="79" spans="1:13" s="40" customFormat="1">
      <c r="A79" s="24">
        <v>26</v>
      </c>
      <c r="B79" s="25" t="s">
        <v>52</v>
      </c>
      <c r="C79" s="26">
        <v>317195</v>
      </c>
      <c r="D79" s="26">
        <v>0</v>
      </c>
      <c r="E79" s="26">
        <v>1996075</v>
      </c>
      <c r="F79" s="26">
        <v>972460</v>
      </c>
      <c r="G79" s="26">
        <f t="shared" ref="G79:G86" si="12">SUM(C79:F79)</f>
        <v>3285730</v>
      </c>
      <c r="H79" s="27">
        <v>490.28797043010746</v>
      </c>
      <c r="I79" s="27" t="s">
        <v>211</v>
      </c>
      <c r="J79" s="27">
        <v>3085.3309811827953</v>
      </c>
      <c r="K79" s="27">
        <v>1503.1303763440858</v>
      </c>
      <c r="L79" s="27">
        <f t="shared" si="11"/>
        <v>5078.749327956989</v>
      </c>
    </row>
    <row r="80" spans="1:13" s="40" customFormat="1">
      <c r="A80" s="39"/>
      <c r="B80" s="39" t="s">
        <v>121</v>
      </c>
      <c r="C80" s="18">
        <v>317195</v>
      </c>
      <c r="D80" s="18"/>
      <c r="E80" s="18">
        <v>365282</v>
      </c>
      <c r="F80" s="18">
        <v>497900</v>
      </c>
      <c r="G80" s="31">
        <f t="shared" si="12"/>
        <v>1180377</v>
      </c>
      <c r="H80" s="31">
        <v>490.28797043010746</v>
      </c>
      <c r="I80" s="31"/>
      <c r="J80" s="31">
        <v>564.61599462365587</v>
      </c>
      <c r="K80" s="31">
        <v>769.60349462365593</v>
      </c>
      <c r="L80" s="31">
        <f t="shared" si="11"/>
        <v>1824.5074596774193</v>
      </c>
    </row>
    <row r="81" spans="1:12" s="40" customFormat="1">
      <c r="A81" s="39"/>
      <c r="B81" s="39" t="s">
        <v>122</v>
      </c>
      <c r="C81" s="18"/>
      <c r="D81" s="18"/>
      <c r="E81" s="18">
        <v>1163712</v>
      </c>
      <c r="F81" s="18">
        <v>474560</v>
      </c>
      <c r="G81" s="31">
        <f t="shared" si="12"/>
        <v>1638272</v>
      </c>
      <c r="H81" s="31"/>
      <c r="I81" s="31"/>
      <c r="J81" s="31">
        <v>1798.7483870967742</v>
      </c>
      <c r="K81" s="31">
        <v>733.52688172043008</v>
      </c>
      <c r="L81" s="31">
        <f t="shared" si="11"/>
        <v>2532.2752688172041</v>
      </c>
    </row>
    <row r="82" spans="1:12" s="40" customFormat="1">
      <c r="A82" s="39"/>
      <c r="B82" s="39" t="s">
        <v>123</v>
      </c>
      <c r="C82" s="18"/>
      <c r="D82" s="18"/>
      <c r="E82" s="18">
        <v>23953</v>
      </c>
      <c r="F82" s="18"/>
      <c r="G82" s="31">
        <f t="shared" si="12"/>
        <v>23953</v>
      </c>
      <c r="H82" s="31"/>
      <c r="I82" s="31"/>
      <c r="J82" s="31">
        <v>37.024126344086021</v>
      </c>
      <c r="K82" s="31"/>
      <c r="L82" s="31">
        <f t="shared" si="11"/>
        <v>37.024126344086021</v>
      </c>
    </row>
    <row r="83" spans="1:12" s="40" customFormat="1">
      <c r="A83" s="39"/>
      <c r="B83" s="39" t="s">
        <v>124</v>
      </c>
      <c r="C83" s="18"/>
      <c r="D83" s="18"/>
      <c r="E83" s="18">
        <v>431152</v>
      </c>
      <c r="F83" s="18"/>
      <c r="G83" s="31">
        <f t="shared" si="12"/>
        <v>431152</v>
      </c>
      <c r="H83" s="31"/>
      <c r="I83" s="31"/>
      <c r="J83" s="31">
        <v>666.43118279569887</v>
      </c>
      <c r="K83" s="31"/>
      <c r="L83" s="31">
        <f t="shared" si="11"/>
        <v>666.43118279569887</v>
      </c>
    </row>
    <row r="84" spans="1:12" s="40" customFormat="1">
      <c r="A84" s="39"/>
      <c r="B84" s="39" t="s">
        <v>125</v>
      </c>
      <c r="C84" s="18"/>
      <c r="D84" s="18"/>
      <c r="E84" s="18">
        <v>9980</v>
      </c>
      <c r="F84" s="18"/>
      <c r="G84" s="31">
        <f t="shared" si="12"/>
        <v>9980</v>
      </c>
      <c r="H84" s="31"/>
      <c r="I84" s="31"/>
      <c r="J84" s="31">
        <v>15.426075268817204</v>
      </c>
      <c r="K84" s="31"/>
      <c r="L84" s="31">
        <f t="shared" si="11"/>
        <v>15.426075268817204</v>
      </c>
    </row>
    <row r="85" spans="1:12" s="40" customFormat="1">
      <c r="A85" s="39"/>
      <c r="B85" s="39" t="s">
        <v>126</v>
      </c>
      <c r="C85" s="18"/>
      <c r="D85" s="18"/>
      <c r="E85" s="18">
        <v>1996</v>
      </c>
      <c r="F85" s="18"/>
      <c r="G85" s="31"/>
      <c r="H85" s="31"/>
      <c r="I85" s="31"/>
      <c r="J85" s="31">
        <v>3.0852150537634406</v>
      </c>
      <c r="K85" s="31"/>
      <c r="L85" s="31">
        <f t="shared" si="11"/>
        <v>3.0852150537634406</v>
      </c>
    </row>
    <row r="86" spans="1:12" s="40" customFormat="1">
      <c r="A86" s="24">
        <v>27</v>
      </c>
      <c r="B86" s="25" t="s">
        <v>54</v>
      </c>
      <c r="C86" s="26">
        <v>630469</v>
      </c>
      <c r="D86" s="26">
        <v>0</v>
      </c>
      <c r="E86" s="26">
        <v>2372220</v>
      </c>
      <c r="F86" s="26">
        <v>783338</v>
      </c>
      <c r="G86" s="26">
        <f t="shared" si="12"/>
        <v>3786027</v>
      </c>
      <c r="H86" s="27">
        <v>974.51525537634393</v>
      </c>
      <c r="I86" s="27" t="s">
        <v>211</v>
      </c>
      <c r="J86" s="27">
        <v>3666.7379032258063</v>
      </c>
      <c r="K86" s="27">
        <v>1210.8047043010749</v>
      </c>
      <c r="L86" s="27">
        <f t="shared" si="11"/>
        <v>5852.0578629032252</v>
      </c>
    </row>
    <row r="87" spans="1:12" s="40" customFormat="1">
      <c r="A87" s="39"/>
      <c r="B87" s="39" t="s">
        <v>127</v>
      </c>
      <c r="C87" s="18"/>
      <c r="D87" s="18"/>
      <c r="E87" s="18">
        <v>1191329</v>
      </c>
      <c r="F87" s="18">
        <v>509327</v>
      </c>
      <c r="G87" s="31">
        <f t="shared" ref="G87:G93" si="13">SUM(C87:F87)</f>
        <v>1700656</v>
      </c>
      <c r="H87" s="31"/>
      <c r="I87" s="31"/>
      <c r="J87" s="31">
        <v>1841.4359543010751</v>
      </c>
      <c r="K87" s="31">
        <v>787.26619623655915</v>
      </c>
      <c r="L87" s="31">
        <f t="shared" si="11"/>
        <v>2628.7021505376342</v>
      </c>
    </row>
    <row r="88" spans="1:12" s="40" customFormat="1">
      <c r="A88" s="39"/>
      <c r="B88" s="39" t="s">
        <v>128</v>
      </c>
      <c r="C88" s="18"/>
      <c r="D88" s="18"/>
      <c r="E88" s="18">
        <v>812485</v>
      </c>
      <c r="F88" s="18">
        <v>213068</v>
      </c>
      <c r="G88" s="31">
        <f t="shared" si="13"/>
        <v>1025553</v>
      </c>
      <c r="H88" s="31"/>
      <c r="I88" s="31"/>
      <c r="J88" s="31">
        <v>1255.857190860215</v>
      </c>
      <c r="K88" s="31">
        <v>329.33897849462363</v>
      </c>
      <c r="L88" s="31">
        <f t="shared" si="11"/>
        <v>1585.1961693548387</v>
      </c>
    </row>
    <row r="89" spans="1:12" s="40" customFormat="1">
      <c r="A89" s="39"/>
      <c r="B89" s="39" t="s">
        <v>129</v>
      </c>
      <c r="C89" s="18"/>
      <c r="D89" s="18"/>
      <c r="E89" s="18">
        <v>248609</v>
      </c>
      <c r="F89" s="18">
        <v>2193</v>
      </c>
      <c r="G89" s="31">
        <f t="shared" si="13"/>
        <v>250802</v>
      </c>
      <c r="H89" s="31"/>
      <c r="I89" s="31"/>
      <c r="J89" s="31">
        <v>384.27466397849457</v>
      </c>
      <c r="K89" s="31">
        <v>3.3897177419354838</v>
      </c>
      <c r="L89" s="31">
        <f t="shared" si="11"/>
        <v>387.66438172043007</v>
      </c>
    </row>
    <row r="90" spans="1:12" s="40" customFormat="1">
      <c r="A90" s="39"/>
      <c r="B90" s="39" t="s">
        <v>130</v>
      </c>
      <c r="C90" s="18"/>
      <c r="D90" s="18"/>
      <c r="E90" s="18">
        <v>20638</v>
      </c>
      <c r="F90" s="18"/>
      <c r="G90" s="31">
        <f t="shared" si="13"/>
        <v>20638</v>
      </c>
      <c r="H90" s="31"/>
      <c r="I90" s="31"/>
      <c r="J90" s="31">
        <v>31.900134408602145</v>
      </c>
      <c r="K90" s="31"/>
      <c r="L90" s="31">
        <f t="shared" si="11"/>
        <v>31.900134408602145</v>
      </c>
    </row>
    <row r="91" spans="1:12" s="40" customFormat="1">
      <c r="A91" s="39"/>
      <c r="B91" s="39" t="s">
        <v>131</v>
      </c>
      <c r="C91" s="18"/>
      <c r="D91" s="18"/>
      <c r="E91" s="18">
        <v>36532</v>
      </c>
      <c r="F91" s="18">
        <v>31882</v>
      </c>
      <c r="G91" s="31">
        <f t="shared" si="13"/>
        <v>68414</v>
      </c>
      <c r="H91" s="31"/>
      <c r="I91" s="31"/>
      <c r="J91" s="31">
        <v>56.467473118279564</v>
      </c>
      <c r="K91" s="31">
        <v>49.279973118279564</v>
      </c>
      <c r="L91" s="31">
        <f t="shared" si="11"/>
        <v>105.74744623655913</v>
      </c>
    </row>
    <row r="92" spans="1:12" s="40" customFormat="1">
      <c r="A92" s="39"/>
      <c r="B92" s="39" t="s">
        <v>132</v>
      </c>
      <c r="C92" s="18"/>
      <c r="D92" s="18"/>
      <c r="E92" s="18">
        <v>62627</v>
      </c>
      <c r="F92" s="18">
        <v>26868</v>
      </c>
      <c r="G92" s="31">
        <f t="shared" si="13"/>
        <v>89495</v>
      </c>
      <c r="H92" s="31"/>
      <c r="I92" s="31"/>
      <c r="J92" s="31">
        <v>96.80248655913978</v>
      </c>
      <c r="K92" s="31">
        <v>41.529838709677414</v>
      </c>
      <c r="L92" s="31">
        <f t="shared" si="11"/>
        <v>138.33232526881719</v>
      </c>
    </row>
    <row r="93" spans="1:12" s="40" customFormat="1">
      <c r="A93" s="24">
        <v>28</v>
      </c>
      <c r="B93" s="25" t="s">
        <v>55</v>
      </c>
      <c r="C93" s="26">
        <v>442219</v>
      </c>
      <c r="D93" s="26">
        <v>0</v>
      </c>
      <c r="E93" s="26">
        <v>853913</v>
      </c>
      <c r="F93" s="26">
        <v>550523</v>
      </c>
      <c r="G93" s="26">
        <f t="shared" si="13"/>
        <v>1846655</v>
      </c>
      <c r="H93" s="27">
        <v>683.53743279569892</v>
      </c>
      <c r="I93" s="27" t="s">
        <v>211</v>
      </c>
      <c r="J93" s="27">
        <v>1319.8924059139783</v>
      </c>
      <c r="K93" s="27">
        <v>850.94280913978491</v>
      </c>
      <c r="L93" s="27">
        <f>H93+I93+J93+K93</f>
        <v>2854.3726478494623</v>
      </c>
    </row>
    <row r="94" spans="1:12" s="40" customFormat="1">
      <c r="A94" s="39"/>
      <c r="B94" s="39" t="s">
        <v>133</v>
      </c>
      <c r="C94" s="18">
        <v>442219</v>
      </c>
      <c r="D94" s="18">
        <v>0</v>
      </c>
      <c r="E94" s="18">
        <v>853913</v>
      </c>
      <c r="F94" s="18">
        <v>550523</v>
      </c>
      <c r="G94" s="31">
        <f>C94+D94+E94+F94</f>
        <v>1846655</v>
      </c>
      <c r="H94" s="31">
        <v>683.53743279569892</v>
      </c>
      <c r="I94" s="31"/>
      <c r="J94" s="31">
        <v>1319.8924059139783</v>
      </c>
      <c r="K94" s="31">
        <v>850.94280913978491</v>
      </c>
      <c r="L94" s="31">
        <f>H94+I94+J94+K94</f>
        <v>2854.3726478494623</v>
      </c>
    </row>
    <row r="95" spans="1:12" s="40" customFormat="1">
      <c r="A95" s="24">
        <v>29</v>
      </c>
      <c r="B95" s="25" t="s">
        <v>57</v>
      </c>
      <c r="C95" s="26">
        <v>354458</v>
      </c>
      <c r="D95" s="26">
        <v>0</v>
      </c>
      <c r="E95" s="26">
        <v>1287852</v>
      </c>
      <c r="F95" s="26">
        <v>615626</v>
      </c>
      <c r="G95" s="26">
        <f>SUM(C95:F95)</f>
        <v>2257936</v>
      </c>
      <c r="H95" s="27">
        <v>547.88534946236553</v>
      </c>
      <c r="I95" s="27" t="s">
        <v>211</v>
      </c>
      <c r="J95" s="27">
        <v>1990.631451612903</v>
      </c>
      <c r="K95" s="27">
        <v>951.57244623655913</v>
      </c>
      <c r="L95" s="27">
        <f>H95+I95+J95+K95</f>
        <v>3490.0892473118279</v>
      </c>
    </row>
    <row r="96" spans="1:12" s="40" customFormat="1">
      <c r="A96" s="39"/>
      <c r="B96" s="39" t="s">
        <v>134</v>
      </c>
      <c r="C96" s="18">
        <v>354458</v>
      </c>
      <c r="D96" s="18"/>
      <c r="E96" s="18">
        <v>1206717</v>
      </c>
      <c r="F96" s="18">
        <v>615626</v>
      </c>
      <c r="G96" s="31">
        <f>SUM(C96:F96)</f>
        <v>2176801</v>
      </c>
      <c r="H96" s="31">
        <v>547.88534946236553</v>
      </c>
      <c r="I96" s="31"/>
      <c r="J96" s="31">
        <v>1865.2211693548386</v>
      </c>
      <c r="K96" s="31">
        <v>951.57244623655913</v>
      </c>
      <c r="L96" s="31">
        <f t="shared" ref="L96:L114" si="14">H96+I96+J96+K96</f>
        <v>3364.6789650537635</v>
      </c>
    </row>
    <row r="97" spans="1:12" s="40" customFormat="1">
      <c r="A97" s="39"/>
      <c r="B97" s="39" t="s">
        <v>78</v>
      </c>
      <c r="C97" s="18"/>
      <c r="D97" s="18"/>
      <c r="E97" s="18">
        <v>81135</v>
      </c>
      <c r="F97" s="18"/>
      <c r="G97" s="31">
        <f>SUM(C97:F97)</f>
        <v>81135</v>
      </c>
      <c r="H97" s="31"/>
      <c r="I97" s="31"/>
      <c r="J97" s="31">
        <v>125.4102822580645</v>
      </c>
      <c r="K97" s="31"/>
      <c r="L97" s="31">
        <f t="shared" si="14"/>
        <v>125.4102822580645</v>
      </c>
    </row>
    <row r="98" spans="1:12" s="40" customFormat="1">
      <c r="A98" s="24">
        <v>30</v>
      </c>
      <c r="B98" s="25" t="s">
        <v>58</v>
      </c>
      <c r="C98" s="26">
        <v>18487</v>
      </c>
      <c r="D98" s="26">
        <v>0</v>
      </c>
      <c r="E98" s="26">
        <v>3172911</v>
      </c>
      <c r="F98" s="26">
        <v>1688466</v>
      </c>
      <c r="G98" s="26">
        <f>SUM(C98:F98)</f>
        <v>4879864</v>
      </c>
      <c r="H98" s="27">
        <v>28.575336021505375</v>
      </c>
      <c r="I98" s="27" t="s">
        <v>211</v>
      </c>
      <c r="J98" s="27">
        <v>4904.3651209677409</v>
      </c>
      <c r="K98" s="27">
        <v>2609.8600806451609</v>
      </c>
      <c r="L98" s="27">
        <f>H98+I98+J98+K98</f>
        <v>7542.8005376344081</v>
      </c>
    </row>
    <row r="99" spans="1:12" s="40" customFormat="1">
      <c r="A99" s="39"/>
      <c r="B99" s="39" t="s">
        <v>135</v>
      </c>
      <c r="C99" s="18"/>
      <c r="D99" s="18"/>
      <c r="E99" s="18">
        <v>3172911</v>
      </c>
      <c r="F99" s="18">
        <v>1688466</v>
      </c>
      <c r="G99" s="18">
        <f>G98</f>
        <v>4879864</v>
      </c>
      <c r="H99" s="31"/>
      <c r="I99" s="31"/>
      <c r="J99" s="31">
        <v>4904.3651209677409</v>
      </c>
      <c r="K99" s="31">
        <v>2609.8600806451609</v>
      </c>
      <c r="L99" s="31">
        <f t="shared" si="14"/>
        <v>7514.2252016129023</v>
      </c>
    </row>
    <row r="100" spans="1:12" s="40" customFormat="1">
      <c r="A100" s="24">
        <v>31</v>
      </c>
      <c r="B100" s="25" t="s">
        <v>60</v>
      </c>
      <c r="C100" s="26">
        <v>12800</v>
      </c>
      <c r="D100" s="26">
        <v>0</v>
      </c>
      <c r="E100" s="26">
        <v>685104</v>
      </c>
      <c r="F100" s="41">
        <v>585945</v>
      </c>
      <c r="G100" s="26">
        <f>SUM(C100:F100)</f>
        <v>1283849</v>
      </c>
      <c r="H100" s="27">
        <v>19.784946236559136</v>
      </c>
      <c r="I100" s="27" t="s">
        <v>211</v>
      </c>
      <c r="J100" s="27">
        <v>1058.9645161290323</v>
      </c>
      <c r="K100" s="27">
        <v>905.69455645161281</v>
      </c>
      <c r="L100" s="27">
        <f t="shared" si="14"/>
        <v>1984.4440188172043</v>
      </c>
    </row>
    <row r="101" spans="1:12" s="40" customFormat="1">
      <c r="A101" s="39"/>
      <c r="B101" s="39" t="s">
        <v>136</v>
      </c>
      <c r="C101" s="18"/>
      <c r="D101" s="18"/>
      <c r="E101" s="18">
        <v>685104</v>
      </c>
      <c r="F101" s="18">
        <v>585945</v>
      </c>
      <c r="G101" s="31">
        <f>E101+F101</f>
        <v>1271049</v>
      </c>
      <c r="H101" s="31"/>
      <c r="I101" s="31"/>
      <c r="J101" s="31">
        <v>1058.9645161290323</v>
      </c>
      <c r="K101" s="31">
        <v>905.69455645161281</v>
      </c>
      <c r="L101" s="31">
        <f t="shared" si="14"/>
        <v>1964.659072580645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11988</v>
      </c>
      <c r="F102" s="21">
        <v>58142</v>
      </c>
      <c r="G102" s="21">
        <f>SUM(C102:F102)</f>
        <v>70130</v>
      </c>
      <c r="H102" s="22" t="s">
        <v>211</v>
      </c>
      <c r="I102" s="22" t="s">
        <v>211</v>
      </c>
      <c r="J102" s="22">
        <v>18.529838709677417</v>
      </c>
      <c r="K102" s="22">
        <v>89.87002688172042</v>
      </c>
      <c r="L102" s="22">
        <f t="shared" si="14"/>
        <v>108.39986559139784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11988</v>
      </c>
      <c r="F103" s="18">
        <v>58142</v>
      </c>
      <c r="G103" s="31">
        <f>C103+D103+E103+F103</f>
        <v>70130</v>
      </c>
      <c r="H103" s="81" t="s">
        <v>211</v>
      </c>
      <c r="I103" s="31"/>
      <c r="J103" s="31">
        <v>18.529838709677417</v>
      </c>
      <c r="K103" s="31">
        <v>89.87002688172042</v>
      </c>
      <c r="L103" s="31">
        <f t="shared" si="14"/>
        <v>108.39986559139784</v>
      </c>
    </row>
    <row r="104" spans="1:12" s="40" customFormat="1">
      <c r="A104" s="19">
        <v>33</v>
      </c>
      <c r="B104" s="20" t="s">
        <v>62</v>
      </c>
      <c r="C104" s="21">
        <v>535654</v>
      </c>
      <c r="D104" s="21">
        <v>81454</v>
      </c>
      <c r="E104" s="21">
        <v>4473092</v>
      </c>
      <c r="F104" s="21">
        <v>1810902</v>
      </c>
      <c r="G104" s="21">
        <f>SUM(C104:F104)</f>
        <v>6901102</v>
      </c>
      <c r="H104" s="22">
        <v>827.95981182795697</v>
      </c>
      <c r="I104" s="22">
        <v>125.90336021505375</v>
      </c>
      <c r="J104" s="22">
        <v>6914.0534946236558</v>
      </c>
      <c r="K104" s="22">
        <v>2799.1092741935486</v>
      </c>
      <c r="L104" s="22">
        <f t="shared" si="14"/>
        <v>10667.025940860214</v>
      </c>
    </row>
    <row r="105" spans="1:12" s="40" customFormat="1">
      <c r="A105" s="39"/>
      <c r="B105" s="39" t="s">
        <v>138</v>
      </c>
      <c r="C105" s="18">
        <v>535654</v>
      </c>
      <c r="D105" s="18">
        <v>81454</v>
      </c>
      <c r="E105" s="18">
        <v>4473092</v>
      </c>
      <c r="F105" s="18">
        <v>1810902</v>
      </c>
      <c r="G105" s="31">
        <f>C105+D105+E105+F105</f>
        <v>6901102</v>
      </c>
      <c r="H105" s="31">
        <v>827.95981182795697</v>
      </c>
      <c r="I105" s="31"/>
      <c r="J105" s="31">
        <v>6914.0534946236558</v>
      </c>
      <c r="K105" s="31">
        <v>2799.1092741935486</v>
      </c>
      <c r="L105" s="31">
        <f t="shared" si="14"/>
        <v>10541.122580645162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33851</v>
      </c>
      <c r="G106" s="21">
        <f>SUM(C106:F106)</f>
        <v>33851</v>
      </c>
      <c r="H106" s="21" t="s">
        <v>211</v>
      </c>
      <c r="I106" s="21" t="s">
        <v>211</v>
      </c>
      <c r="J106" s="21" t="s">
        <v>211</v>
      </c>
      <c r="K106" s="21">
        <v>52.323454301075266</v>
      </c>
      <c r="L106" s="21">
        <f t="shared" si="14"/>
        <v>52.323454301075266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33851</v>
      </c>
      <c r="G107" s="31">
        <f>C107+D107+E107+F107</f>
        <v>33851</v>
      </c>
      <c r="H107" s="81" t="s">
        <v>211</v>
      </c>
      <c r="I107" s="81"/>
      <c r="J107" s="81" t="s">
        <v>211</v>
      </c>
      <c r="K107" s="81">
        <v>52.323454301075266</v>
      </c>
      <c r="L107" s="81">
        <f t="shared" si="14"/>
        <v>52.323454301075266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334826</v>
      </c>
      <c r="F108" s="86">
        <v>72546</v>
      </c>
      <c r="G108" s="21">
        <f>SUM(C108:F108)</f>
        <v>407372</v>
      </c>
      <c r="H108" s="22" t="s">
        <v>211</v>
      </c>
      <c r="I108" s="22" t="s">
        <v>211</v>
      </c>
      <c r="J108" s="22">
        <v>517.54018817204303</v>
      </c>
      <c r="K108" s="22">
        <v>112.13427419354839</v>
      </c>
      <c r="L108" s="22">
        <f t="shared" si="14"/>
        <v>629.67446236559147</v>
      </c>
    </row>
    <row r="109" spans="1:12" s="40" customFormat="1" ht="30">
      <c r="A109" s="39"/>
      <c r="B109" s="43" t="s">
        <v>139</v>
      </c>
      <c r="C109" s="18"/>
      <c r="D109" s="18"/>
      <c r="E109" s="18">
        <v>334826</v>
      </c>
      <c r="F109" s="18">
        <v>72546</v>
      </c>
      <c r="G109" s="31">
        <f>SUM(C109:F109)</f>
        <v>407372</v>
      </c>
      <c r="H109" s="31"/>
      <c r="I109" s="31"/>
      <c r="J109" s="31">
        <v>517.54018817204303</v>
      </c>
      <c r="K109" s="31">
        <v>112.13427419354839</v>
      </c>
      <c r="L109" s="31">
        <f t="shared" si="14"/>
        <v>629.67446236559147</v>
      </c>
    </row>
    <row r="110" spans="1:12" s="40" customFormat="1">
      <c r="A110" s="19">
        <v>36</v>
      </c>
      <c r="B110" s="20" t="s">
        <v>67</v>
      </c>
      <c r="C110" s="21">
        <v>189694</v>
      </c>
      <c r="D110" s="21">
        <v>0</v>
      </c>
      <c r="E110" s="21">
        <v>91122</v>
      </c>
      <c r="F110" s="21">
        <v>91940</v>
      </c>
      <c r="G110" s="21">
        <f>SUM(C110:F110)</f>
        <v>372756</v>
      </c>
      <c r="H110" s="22">
        <v>293.20981182795697</v>
      </c>
      <c r="I110" s="22" t="s">
        <v>211</v>
      </c>
      <c r="J110" s="22">
        <v>140.84717741935481</v>
      </c>
      <c r="K110" s="22">
        <v>142.11155913978493</v>
      </c>
      <c r="L110" s="22">
        <f t="shared" si="14"/>
        <v>576.16854838709673</v>
      </c>
    </row>
    <row r="111" spans="1:12" s="40" customFormat="1">
      <c r="A111" s="39"/>
      <c r="B111" s="39" t="s">
        <v>140</v>
      </c>
      <c r="C111" s="18">
        <v>189694</v>
      </c>
      <c r="D111" s="18"/>
      <c r="E111" s="18">
        <v>91122</v>
      </c>
      <c r="F111" s="18">
        <v>91940</v>
      </c>
      <c r="G111" s="31">
        <f t="shared" ref="G111" si="15">G110</f>
        <v>372756</v>
      </c>
      <c r="H111" s="31">
        <v>293.20981182795697</v>
      </c>
      <c r="I111" s="31"/>
      <c r="J111" s="31">
        <v>140.84717741935481</v>
      </c>
      <c r="K111" s="31">
        <v>142.11155913978493</v>
      </c>
      <c r="L111" s="31">
        <f t="shared" si="14"/>
        <v>576.16854838709673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217717</v>
      </c>
      <c r="F112" s="26">
        <v>96729</v>
      </c>
      <c r="G112" s="26">
        <f t="shared" ref="G112:G117" si="16">SUM(C112:F112)</f>
        <v>314446</v>
      </c>
      <c r="H112" s="27" t="s">
        <v>211</v>
      </c>
      <c r="I112" s="27" t="s">
        <v>211</v>
      </c>
      <c r="J112" s="27">
        <v>336.52493279569887</v>
      </c>
      <c r="K112" s="27">
        <v>149.51391129032257</v>
      </c>
      <c r="L112" s="27">
        <f t="shared" si="14"/>
        <v>486.03884408602141</v>
      </c>
    </row>
    <row r="113" spans="1:12" s="40" customFormat="1" ht="30">
      <c r="A113" s="39"/>
      <c r="B113" s="43" t="s">
        <v>141</v>
      </c>
      <c r="C113" s="18"/>
      <c r="D113" s="18"/>
      <c r="E113" s="18">
        <v>52252.079999999994</v>
      </c>
      <c r="F113" s="18">
        <v>5900.4690000000001</v>
      </c>
      <c r="G113" s="31">
        <f t="shared" si="16"/>
        <v>58152.548999999992</v>
      </c>
      <c r="H113" s="31"/>
      <c r="I113" s="31"/>
      <c r="J113" s="31">
        <v>80.765983870967716</v>
      </c>
      <c r="K113" s="31">
        <v>9.1203485887096765</v>
      </c>
      <c r="L113" s="31">
        <f t="shared" si="14"/>
        <v>89.886332459677391</v>
      </c>
    </row>
    <row r="114" spans="1:12" s="40" customFormat="1">
      <c r="A114" s="39"/>
      <c r="B114" s="39" t="s">
        <v>142</v>
      </c>
      <c r="C114" s="18"/>
      <c r="D114" s="18"/>
      <c r="E114" s="18">
        <v>165464.92000000001</v>
      </c>
      <c r="F114" s="18">
        <v>90828.531000000003</v>
      </c>
      <c r="G114" s="31">
        <f t="shared" si="16"/>
        <v>256293.451</v>
      </c>
      <c r="H114" s="31"/>
      <c r="I114" s="31"/>
      <c r="J114" s="31">
        <v>255.75894892473116</v>
      </c>
      <c r="K114" s="31">
        <v>140.39356270161289</v>
      </c>
      <c r="L114" s="31">
        <f t="shared" si="14"/>
        <v>396.15251162634405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133461</v>
      </c>
      <c r="E115" s="26">
        <v>908332</v>
      </c>
      <c r="F115" s="26">
        <v>1068575</v>
      </c>
      <c r="G115" s="26">
        <f t="shared" si="16"/>
        <v>2110368</v>
      </c>
      <c r="H115" s="27" t="s">
        <v>211</v>
      </c>
      <c r="I115" s="27">
        <v>206.29052419354835</v>
      </c>
      <c r="J115" s="27">
        <v>1404.0077956989248</v>
      </c>
      <c r="K115" s="27">
        <v>1651.6952284946237</v>
      </c>
      <c r="L115" s="27">
        <f>H115+I115+J115+K115</f>
        <v>3261.9935483870968</v>
      </c>
    </row>
    <row r="116" spans="1:12" s="40" customFormat="1">
      <c r="A116" s="39"/>
      <c r="B116" s="39" t="s">
        <v>143</v>
      </c>
      <c r="C116" s="18"/>
      <c r="D116" s="18">
        <v>133461</v>
      </c>
      <c r="E116" s="18">
        <v>908332</v>
      </c>
      <c r="F116" s="18">
        <v>1068575</v>
      </c>
      <c r="G116" s="31">
        <f t="shared" si="16"/>
        <v>2110368</v>
      </c>
      <c r="H116" s="31"/>
      <c r="I116" s="31">
        <v>206.29052419354835</v>
      </c>
      <c r="J116" s="31">
        <v>1404.0077956989248</v>
      </c>
      <c r="K116" s="31">
        <v>1651.6952284946237</v>
      </c>
      <c r="L116" s="31">
        <f>H116+I116+J116+K116</f>
        <v>3261.9935483870968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428426</v>
      </c>
      <c r="F117" s="26">
        <v>564321</v>
      </c>
      <c r="G117" s="26">
        <f t="shared" si="16"/>
        <v>992747</v>
      </c>
      <c r="H117" s="27" t="s">
        <v>211</v>
      </c>
      <c r="I117" s="27" t="s">
        <v>211</v>
      </c>
      <c r="J117" s="27">
        <v>662.21760752688169</v>
      </c>
      <c r="K117" s="27">
        <v>872.27036290322576</v>
      </c>
      <c r="L117" s="27">
        <f>H117+I117+J117+K117</f>
        <v>1534.4879704301075</v>
      </c>
    </row>
    <row r="118" spans="1:12" s="40" customFormat="1">
      <c r="A118" s="39"/>
      <c r="B118" s="39" t="s">
        <v>144</v>
      </c>
      <c r="C118" s="18"/>
      <c r="D118" s="18"/>
      <c r="E118" s="18">
        <v>428426</v>
      </c>
      <c r="F118" s="18">
        <v>564321</v>
      </c>
      <c r="G118" s="31">
        <f>SUM(C118:F118)</f>
        <v>992747</v>
      </c>
      <c r="H118" s="31"/>
      <c r="I118" s="31"/>
      <c r="J118" s="31">
        <v>662.21760752688169</v>
      </c>
      <c r="K118" s="31">
        <v>872.27036290322576</v>
      </c>
      <c r="L118" s="31">
        <f>SUM(H118:K118)</f>
        <v>1534.4879704301075</v>
      </c>
    </row>
    <row r="119" spans="1:12" s="40" customFormat="1">
      <c r="A119" s="24">
        <v>40</v>
      </c>
      <c r="B119" s="25" t="s">
        <v>74</v>
      </c>
      <c r="C119" s="26">
        <v>136115</v>
      </c>
      <c r="D119" s="26">
        <v>0</v>
      </c>
      <c r="E119" s="26">
        <v>1146863</v>
      </c>
      <c r="F119" s="26">
        <v>359703</v>
      </c>
      <c r="G119" s="26">
        <f t="shared" ref="G119:G129" si="17">SUM(C119:F119)</f>
        <v>1642681</v>
      </c>
      <c r="H119" s="27">
        <v>210.39280913978493</v>
      </c>
      <c r="I119" s="27" t="s">
        <v>211</v>
      </c>
      <c r="J119" s="27">
        <v>1772.7049059139783</v>
      </c>
      <c r="K119" s="27">
        <v>555.99254032258068</v>
      </c>
      <c r="L119" s="27">
        <f>H119+I119+J119+K119</f>
        <v>2539.090255376344</v>
      </c>
    </row>
    <row r="120" spans="1:12" s="40" customFormat="1">
      <c r="A120" s="39"/>
      <c r="B120" s="39" t="s">
        <v>145</v>
      </c>
      <c r="C120" s="18">
        <v>136115</v>
      </c>
      <c r="D120" s="18"/>
      <c r="E120" s="18">
        <v>337063</v>
      </c>
      <c r="F120" s="18">
        <v>93523</v>
      </c>
      <c r="G120" s="31">
        <f>SUM(C120:F120)</f>
        <v>566701</v>
      </c>
      <c r="H120" s="31">
        <v>210.39280913978493</v>
      </c>
      <c r="I120" s="31"/>
      <c r="J120" s="31">
        <v>520.9979166666667</v>
      </c>
      <c r="K120" s="31">
        <v>144.55840053763438</v>
      </c>
      <c r="L120" s="31">
        <f t="shared" ref="L120:L126" si="18">H120+I120+J120+K120</f>
        <v>875.94912634408604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109869</v>
      </c>
      <c r="F121" s="18"/>
      <c r="G121" s="31">
        <f t="shared" si="17"/>
        <v>109869</v>
      </c>
      <c r="H121" s="31"/>
      <c r="I121" s="31"/>
      <c r="J121" s="31">
        <v>169.82439516129031</v>
      </c>
      <c r="K121" s="31"/>
      <c r="L121" s="31">
        <f t="shared" si="18"/>
        <v>169.82439516129031</v>
      </c>
    </row>
    <row r="122" spans="1:12" s="40" customFormat="1">
      <c r="A122" s="39"/>
      <c r="B122" s="39" t="s">
        <v>147</v>
      </c>
      <c r="C122" s="18"/>
      <c r="D122" s="18"/>
      <c r="E122" s="18">
        <v>16515</v>
      </c>
      <c r="F122" s="18"/>
      <c r="G122" s="31">
        <f t="shared" si="17"/>
        <v>16515</v>
      </c>
      <c r="H122" s="31"/>
      <c r="I122" s="31"/>
      <c r="J122" s="31">
        <v>25.527217741935484</v>
      </c>
      <c r="K122" s="31"/>
      <c r="L122" s="31">
        <f t="shared" si="18"/>
        <v>25.527217741935484</v>
      </c>
    </row>
    <row r="123" spans="1:12" s="40" customFormat="1">
      <c r="A123" s="39"/>
      <c r="B123" s="39" t="s">
        <v>148</v>
      </c>
      <c r="C123" s="18"/>
      <c r="D123" s="18"/>
      <c r="E123" s="18">
        <v>41516</v>
      </c>
      <c r="F123" s="18">
        <v>29532</v>
      </c>
      <c r="G123" s="31">
        <f t="shared" si="17"/>
        <v>71048</v>
      </c>
      <c r="H123" s="31"/>
      <c r="I123" s="31"/>
      <c r="J123" s="31">
        <v>64.171236559139786</v>
      </c>
      <c r="K123" s="31">
        <v>45.647580645161291</v>
      </c>
      <c r="L123" s="31">
        <f t="shared" si="18"/>
        <v>109.81881720430107</v>
      </c>
    </row>
    <row r="124" spans="1:12" s="40" customFormat="1">
      <c r="A124" s="39"/>
      <c r="B124" s="39" t="s">
        <v>149</v>
      </c>
      <c r="C124" s="18"/>
      <c r="D124" s="18"/>
      <c r="E124" s="18">
        <v>35094</v>
      </c>
      <c r="F124" s="18">
        <v>44962</v>
      </c>
      <c r="G124" s="31">
        <f t="shared" si="17"/>
        <v>80056</v>
      </c>
      <c r="H124" s="31"/>
      <c r="I124" s="31"/>
      <c r="J124" s="31">
        <v>54.244758064516127</v>
      </c>
      <c r="K124" s="31">
        <v>69.497715053763429</v>
      </c>
      <c r="L124" s="31">
        <f t="shared" si="18"/>
        <v>123.74247311827955</v>
      </c>
    </row>
    <row r="125" spans="1:12" s="40" customFormat="1">
      <c r="A125" s="39"/>
      <c r="B125" s="39" t="s">
        <v>150</v>
      </c>
      <c r="C125" s="18"/>
      <c r="D125" s="18"/>
      <c r="E125" s="18">
        <v>67780</v>
      </c>
      <c r="F125" s="18">
        <v>116724</v>
      </c>
      <c r="G125" s="31">
        <f t="shared" si="17"/>
        <v>184504</v>
      </c>
      <c r="H125" s="31"/>
      <c r="I125" s="31"/>
      <c r="J125" s="31">
        <v>104.76747311827957</v>
      </c>
      <c r="K125" s="31">
        <v>180.42016129032257</v>
      </c>
      <c r="L125" s="31">
        <f t="shared" si="18"/>
        <v>285.18763440860215</v>
      </c>
    </row>
    <row r="126" spans="1:12" s="40" customFormat="1">
      <c r="A126" s="39"/>
      <c r="B126" s="39" t="s">
        <v>151</v>
      </c>
      <c r="C126" s="18"/>
      <c r="D126" s="18"/>
      <c r="E126" s="18">
        <v>539026</v>
      </c>
      <c r="F126" s="18">
        <v>74962</v>
      </c>
      <c r="G126" s="31">
        <f t="shared" si="17"/>
        <v>613988</v>
      </c>
      <c r="H126" s="31"/>
      <c r="I126" s="31"/>
      <c r="J126" s="31">
        <v>833.17190860215044</v>
      </c>
      <c r="K126" s="31">
        <v>115.86868279569892</v>
      </c>
      <c r="L126" s="31">
        <f t="shared" si="18"/>
        <v>949.04059139784931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512892</v>
      </c>
      <c r="F127" s="45">
        <v>73595</v>
      </c>
      <c r="G127" s="26">
        <f t="shared" si="17"/>
        <v>586487</v>
      </c>
      <c r="H127" s="46" t="s">
        <v>211</v>
      </c>
      <c r="I127" s="46" t="s">
        <v>211</v>
      </c>
      <c r="J127" s="27">
        <v>792.77661290322578</v>
      </c>
      <c r="K127" s="27">
        <v>113.75571236559139</v>
      </c>
      <c r="L127" s="27">
        <f>H127+I127+J127+K127</f>
        <v>906.5323252688172</v>
      </c>
    </row>
    <row r="128" spans="1:12" s="40" customFormat="1" ht="30">
      <c r="A128" s="39"/>
      <c r="B128" s="43" t="s">
        <v>152</v>
      </c>
      <c r="C128" s="18"/>
      <c r="D128" s="18"/>
      <c r="E128" s="18">
        <v>512892</v>
      </c>
      <c r="F128" s="18">
        <v>73595</v>
      </c>
      <c r="G128" s="31">
        <f t="shared" si="17"/>
        <v>586487</v>
      </c>
      <c r="H128" s="31"/>
      <c r="I128" s="31"/>
      <c r="J128" s="31">
        <v>792.77661290322578</v>
      </c>
      <c r="K128" s="31">
        <v>113.75571236559139</v>
      </c>
      <c r="L128" s="31">
        <f>SUM(H128:K128)</f>
        <v>906.5323252688172</v>
      </c>
    </row>
    <row r="129" spans="1:12" s="40" customFormat="1">
      <c r="A129" s="24">
        <v>42</v>
      </c>
      <c r="B129" s="25" t="s">
        <v>77</v>
      </c>
      <c r="C129" s="26">
        <v>13717</v>
      </c>
      <c r="D129" s="26">
        <v>0</v>
      </c>
      <c r="E129" s="26">
        <v>3345366</v>
      </c>
      <c r="F129" s="26">
        <v>2737823</v>
      </c>
      <c r="G129" s="26">
        <f t="shared" si="17"/>
        <v>6096906</v>
      </c>
      <c r="H129" s="27">
        <v>21.202352150537635</v>
      </c>
      <c r="I129" s="27" t="s">
        <v>211</v>
      </c>
      <c r="J129" s="27">
        <v>5170.928629032258</v>
      </c>
      <c r="K129" s="27">
        <v>4231.850067204301</v>
      </c>
      <c r="L129" s="27">
        <f>H129+I129+J129+K129</f>
        <v>9423.981048387097</v>
      </c>
    </row>
    <row r="130" spans="1:12" s="40" customFormat="1">
      <c r="A130" s="39"/>
      <c r="B130" s="39" t="s">
        <v>153</v>
      </c>
      <c r="C130" s="18">
        <v>13717</v>
      </c>
      <c r="D130" s="18">
        <v>0</v>
      </c>
      <c r="E130" s="18">
        <v>3345366</v>
      </c>
      <c r="F130" s="18">
        <v>2737823</v>
      </c>
      <c r="G130" s="31">
        <f>C130+D130+E130+F130</f>
        <v>6096906</v>
      </c>
      <c r="H130" s="31">
        <v>21.202352150537635</v>
      </c>
      <c r="I130" s="31"/>
      <c r="J130" s="31">
        <v>5170.928629032258</v>
      </c>
      <c r="K130" s="31">
        <v>4231.850067204301</v>
      </c>
      <c r="L130" s="31">
        <f>H130+I130+J130+K130</f>
        <v>9423.981048387097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241775</v>
      </c>
      <c r="F131" s="26">
        <v>0</v>
      </c>
      <c r="G131" s="26">
        <f t="shared" ref="G131:G132" si="19">SUM(C131:F131)</f>
        <v>241775</v>
      </c>
      <c r="H131" s="27" t="s">
        <v>211</v>
      </c>
      <c r="I131" s="27" t="s">
        <v>211</v>
      </c>
      <c r="J131" s="27">
        <v>373.71135752688167</v>
      </c>
      <c r="K131" s="27" t="s">
        <v>211</v>
      </c>
      <c r="L131" s="27">
        <f>H131+I131+J131+K131</f>
        <v>373.71135752688167</v>
      </c>
    </row>
    <row r="132" spans="1:12" s="40" customFormat="1">
      <c r="A132" s="39"/>
      <c r="B132" s="39" t="s">
        <v>154</v>
      </c>
      <c r="C132" s="18"/>
      <c r="D132" s="18"/>
      <c r="E132" s="18">
        <v>241775</v>
      </c>
      <c r="F132" s="18"/>
      <c r="G132" s="31">
        <f t="shared" si="19"/>
        <v>241775</v>
      </c>
      <c r="H132" s="31"/>
      <c r="I132" s="31"/>
      <c r="J132" s="31">
        <v>373.71135752688167</v>
      </c>
      <c r="K132" s="31"/>
      <c r="L132" s="31">
        <f>H132+I132+J132+K132</f>
        <v>373.71135752688167</v>
      </c>
    </row>
    <row r="133" spans="1:12" s="40" customFormat="1">
      <c r="A133" s="24">
        <v>44</v>
      </c>
      <c r="B133" s="25" t="s">
        <v>80</v>
      </c>
      <c r="C133" s="26">
        <v>675775</v>
      </c>
      <c r="D133" s="26">
        <v>0</v>
      </c>
      <c r="E133" s="26">
        <v>7823329</v>
      </c>
      <c r="F133" s="26">
        <v>3542808</v>
      </c>
      <c r="G133" s="26">
        <f>SUM(C133:F133)</f>
        <v>12041912</v>
      </c>
      <c r="H133" s="27">
        <v>1044.5446908602148</v>
      </c>
      <c r="I133" s="27" t="s">
        <v>211</v>
      </c>
      <c r="J133" s="27">
        <v>12092.511223118277</v>
      </c>
      <c r="K133" s="27">
        <v>5476.1145161290324</v>
      </c>
      <c r="L133" s="27">
        <f>H133+I133+J133+K133</f>
        <v>18613.170430107526</v>
      </c>
    </row>
    <row r="134" spans="1:12" s="40" customFormat="1">
      <c r="A134" s="39"/>
      <c r="B134" s="39" t="s">
        <v>155</v>
      </c>
      <c r="C134" s="18">
        <v>675775</v>
      </c>
      <c r="D134" s="18"/>
      <c r="E134" s="18">
        <v>3207564.8899999997</v>
      </c>
      <c r="F134" s="18">
        <v>1169126.6400000001</v>
      </c>
      <c r="G134" s="31">
        <f>SUM(C134:F134)</f>
        <v>5052466.5299999993</v>
      </c>
      <c r="H134" s="31">
        <v>1044.5446908602148</v>
      </c>
      <c r="I134" s="31"/>
      <c r="J134" s="31">
        <v>4957.9296014784941</v>
      </c>
      <c r="K134" s="31">
        <v>1807.1177903225805</v>
      </c>
      <c r="L134" s="31">
        <f>SUM(H134:K134)</f>
        <v>7809.5920826612901</v>
      </c>
    </row>
    <row r="135" spans="1:12" s="40" customFormat="1">
      <c r="A135" s="39"/>
      <c r="B135" s="39" t="s">
        <v>156</v>
      </c>
      <c r="C135" s="18"/>
      <c r="D135" s="18"/>
      <c r="E135" s="18">
        <v>4615764.1099999994</v>
      </c>
      <c r="F135" s="18">
        <v>2373681.3600000003</v>
      </c>
      <c r="G135" s="31">
        <f>SUM(C135:F135)</f>
        <v>6989445.4699999997</v>
      </c>
      <c r="H135" s="31"/>
      <c r="I135" s="31"/>
      <c r="J135" s="31">
        <v>7134.5816216397834</v>
      </c>
      <c r="K135" s="31">
        <v>3668.9967258064516</v>
      </c>
      <c r="L135" s="31">
        <f>SUM(H135:K135)</f>
        <v>10803.578347446235</v>
      </c>
    </row>
    <row r="136" spans="1:12" s="40" customFormat="1">
      <c r="A136" s="24">
        <v>45</v>
      </c>
      <c r="B136" s="25" t="s">
        <v>82</v>
      </c>
      <c r="C136" s="26">
        <v>9279</v>
      </c>
      <c r="D136" s="26">
        <v>0</v>
      </c>
      <c r="E136" s="26">
        <v>1179692</v>
      </c>
      <c r="F136" s="26">
        <v>724019</v>
      </c>
      <c r="G136" s="26">
        <f>SUM(C136:F136)</f>
        <v>1912990</v>
      </c>
      <c r="H136" s="27">
        <v>14.342540322580644</v>
      </c>
      <c r="I136" s="27" t="s">
        <v>211</v>
      </c>
      <c r="J136" s="27">
        <v>1823.4486559139782</v>
      </c>
      <c r="K136" s="27">
        <v>1119.115389784946</v>
      </c>
      <c r="L136" s="27">
        <f>H136+I136+J136+K136</f>
        <v>2956.9065860215051</v>
      </c>
    </row>
    <row r="137" spans="1:12" s="40" customFormat="1">
      <c r="A137" s="39"/>
      <c r="B137" s="39" t="s">
        <v>157</v>
      </c>
      <c r="C137" s="18"/>
      <c r="D137" s="18"/>
      <c r="E137" s="18">
        <v>1179692</v>
      </c>
      <c r="F137" s="18">
        <v>724019</v>
      </c>
      <c r="G137" s="31">
        <f>F137+E137</f>
        <v>1903711</v>
      </c>
      <c r="H137" s="31"/>
      <c r="I137" s="31"/>
      <c r="J137" s="31">
        <v>1823.4486559139782</v>
      </c>
      <c r="K137" s="31">
        <v>1119.115389784946</v>
      </c>
      <c r="L137" s="31">
        <f>H137+I137+J137+K137</f>
        <v>2942.564045698924</v>
      </c>
    </row>
    <row r="138" spans="1:12" s="40" customFormat="1">
      <c r="A138" s="24">
        <v>46</v>
      </c>
      <c r="B138" s="25" t="s">
        <v>83</v>
      </c>
      <c r="C138" s="47">
        <v>352352</v>
      </c>
      <c r="D138" s="26"/>
      <c r="E138" s="47">
        <v>2522005</v>
      </c>
      <c r="F138" s="47">
        <v>2815099</v>
      </c>
      <c r="G138" s="26">
        <f>SUM(C138:F138)</f>
        <v>5689456</v>
      </c>
      <c r="H138" s="27">
        <v>544.6301075268816</v>
      </c>
      <c r="I138" s="27" t="s">
        <v>211</v>
      </c>
      <c r="J138" s="27">
        <v>3898.2604166666661</v>
      </c>
      <c r="K138" s="27">
        <v>4351.2954973118276</v>
      </c>
      <c r="L138" s="27">
        <f>H138+I138+J138+K138</f>
        <v>8794.1860215053748</v>
      </c>
    </row>
    <row r="139" spans="1:12" s="40" customFormat="1">
      <c r="A139" s="39"/>
      <c r="B139" s="39" t="s">
        <v>158</v>
      </c>
      <c r="C139" s="18">
        <v>352352</v>
      </c>
      <c r="D139" s="18"/>
      <c r="E139" s="18">
        <v>225467</v>
      </c>
      <c r="F139" s="18">
        <v>477441</v>
      </c>
      <c r="G139" s="31">
        <f t="shared" ref="G139:G144" si="20">SUM(C139:F139)</f>
        <v>1055260</v>
      </c>
      <c r="H139" s="31">
        <v>544.6301075268816</v>
      </c>
      <c r="I139" s="31"/>
      <c r="J139" s="31">
        <v>348.50409946236556</v>
      </c>
      <c r="K139" s="31">
        <v>737.98004032258063</v>
      </c>
      <c r="L139" s="31">
        <f t="shared" ref="L139:L144" si="21">SUM(H139:K139)</f>
        <v>1631.1142473118277</v>
      </c>
    </row>
    <row r="140" spans="1:12" s="40" customFormat="1">
      <c r="A140" s="39"/>
      <c r="B140" s="39" t="s">
        <v>159</v>
      </c>
      <c r="C140" s="18"/>
      <c r="D140" s="18"/>
      <c r="E140" s="18">
        <v>1085471</v>
      </c>
      <c r="F140" s="18">
        <v>1339143</v>
      </c>
      <c r="G140" s="31">
        <f t="shared" si="20"/>
        <v>2424614</v>
      </c>
      <c r="H140" s="31"/>
      <c r="I140" s="31"/>
      <c r="J140" s="31">
        <v>1677.8113575268815</v>
      </c>
      <c r="K140" s="31">
        <v>2069.91189516129</v>
      </c>
      <c r="L140" s="31">
        <f t="shared" si="21"/>
        <v>3747.7232526881717</v>
      </c>
    </row>
    <row r="141" spans="1:12" s="40" customFormat="1">
      <c r="A141" s="39"/>
      <c r="B141" s="39" t="s">
        <v>160</v>
      </c>
      <c r="C141" s="18"/>
      <c r="D141" s="18"/>
      <c r="E141" s="18">
        <v>546014</v>
      </c>
      <c r="F141" s="18"/>
      <c r="G141" s="31">
        <f t="shared" si="20"/>
        <v>546014</v>
      </c>
      <c r="H141" s="31"/>
      <c r="I141" s="31"/>
      <c r="J141" s="31">
        <v>843.97325268817201</v>
      </c>
      <c r="K141" s="31"/>
      <c r="L141" s="31">
        <f t="shared" si="21"/>
        <v>843.97325268817201</v>
      </c>
    </row>
    <row r="142" spans="1:12" s="40" customFormat="1">
      <c r="A142" s="39"/>
      <c r="B142" s="39" t="s">
        <v>161</v>
      </c>
      <c r="C142" s="18"/>
      <c r="D142" s="18"/>
      <c r="E142" s="18">
        <v>363925</v>
      </c>
      <c r="F142" s="18">
        <v>852693</v>
      </c>
      <c r="G142" s="31">
        <f t="shared" si="20"/>
        <v>1216618</v>
      </c>
      <c r="H142" s="31"/>
      <c r="I142" s="31"/>
      <c r="J142" s="31">
        <v>562.51848118279565</v>
      </c>
      <c r="K142" s="31">
        <v>1318.0066532258063</v>
      </c>
      <c r="L142" s="31">
        <f t="shared" si="21"/>
        <v>1880.5251344086018</v>
      </c>
    </row>
    <row r="143" spans="1:12" s="40" customFormat="1">
      <c r="A143" s="39"/>
      <c r="B143" s="39" t="s">
        <v>162</v>
      </c>
      <c r="C143" s="18"/>
      <c r="D143" s="18"/>
      <c r="E143" s="18">
        <v>52458</v>
      </c>
      <c r="F143" s="18">
        <v>145822</v>
      </c>
      <c r="G143" s="31">
        <f t="shared" si="20"/>
        <v>198280</v>
      </c>
      <c r="H143" s="31"/>
      <c r="I143" s="31"/>
      <c r="J143" s="31">
        <v>81.084274193548396</v>
      </c>
      <c r="K143" s="31">
        <v>225.39690860215052</v>
      </c>
      <c r="L143" s="31">
        <f t="shared" si="21"/>
        <v>306.48118279569894</v>
      </c>
    </row>
    <row r="144" spans="1:12" s="40" customFormat="1">
      <c r="A144" s="39"/>
      <c r="B144" s="39" t="s">
        <v>163</v>
      </c>
      <c r="C144" s="18"/>
      <c r="D144" s="18"/>
      <c r="E144" s="18">
        <v>248670</v>
      </c>
      <c r="F144" s="18"/>
      <c r="G144" s="31">
        <f t="shared" si="20"/>
        <v>248670</v>
      </c>
      <c r="H144" s="31"/>
      <c r="I144" s="31"/>
      <c r="J144" s="31">
        <v>384.36895161290323</v>
      </c>
      <c r="K144" s="31"/>
      <c r="L144" s="31">
        <f t="shared" si="21"/>
        <v>384.36895161290323</v>
      </c>
    </row>
    <row r="145" spans="1:12" s="40" customFormat="1">
      <c r="A145" s="24">
        <v>47</v>
      </c>
      <c r="B145" s="25" t="s">
        <v>85</v>
      </c>
      <c r="C145" s="26">
        <v>974022</v>
      </c>
      <c r="D145" s="26">
        <v>132448</v>
      </c>
      <c r="E145" s="47">
        <v>3673622</v>
      </c>
      <c r="F145" s="26">
        <v>1050958</v>
      </c>
      <c r="G145" s="26">
        <f>SUM(C145:F145)</f>
        <v>5831050</v>
      </c>
      <c r="H145" s="27">
        <v>1505.5447580645161</v>
      </c>
      <c r="I145" s="27">
        <v>204.72473118279569</v>
      </c>
      <c r="J145" s="27">
        <v>5678.3135752688167</v>
      </c>
      <c r="K145" s="27">
        <v>1624.4646505376343</v>
      </c>
      <c r="L145" s="27">
        <f>H145+I145+J145+K145</f>
        <v>9013.0477150537627</v>
      </c>
    </row>
    <row r="146" spans="1:12" s="40" customFormat="1">
      <c r="A146" s="39"/>
      <c r="B146" s="39" t="s">
        <v>164</v>
      </c>
      <c r="C146" s="18">
        <v>974022</v>
      </c>
      <c r="D146" s="18">
        <v>132448</v>
      </c>
      <c r="E146" s="18">
        <v>2135523</v>
      </c>
      <c r="F146" s="18">
        <v>768226</v>
      </c>
      <c r="G146" s="31">
        <f>C146+D146+E146+F146</f>
        <v>4010219</v>
      </c>
      <c r="H146" s="31">
        <v>1505.5447580645161</v>
      </c>
      <c r="I146" s="31">
        <v>204.72473118279569</v>
      </c>
      <c r="J146" s="31">
        <v>3300.8756048387095</v>
      </c>
      <c r="K146" s="31">
        <v>1187.4461021505374</v>
      </c>
      <c r="L146" s="31">
        <f>H146+I146+J146+K146</f>
        <v>6198.591196236559</v>
      </c>
    </row>
    <row r="147" spans="1:12" s="40" customFormat="1">
      <c r="A147" s="39"/>
      <c r="B147" s="39" t="s">
        <v>165</v>
      </c>
      <c r="C147" s="18"/>
      <c r="D147" s="18"/>
      <c r="E147" s="18">
        <v>1504787</v>
      </c>
      <c r="F147" s="18">
        <v>270271</v>
      </c>
      <c r="G147" s="31">
        <f>C147+D147+E147+F147</f>
        <v>1775058</v>
      </c>
      <c r="H147" s="31"/>
      <c r="I147" s="31"/>
      <c r="J147" s="31">
        <v>2325.9476478494621</v>
      </c>
      <c r="K147" s="31">
        <v>417.75759408602147</v>
      </c>
      <c r="L147" s="31">
        <f>H147+I147+J147+K147</f>
        <v>2743.7052419354836</v>
      </c>
    </row>
    <row r="148" spans="1:12" s="40" customFormat="1">
      <c r="A148" s="39"/>
      <c r="B148" s="39" t="s">
        <v>166</v>
      </c>
      <c r="C148" s="18"/>
      <c r="D148" s="18"/>
      <c r="E148" s="18">
        <v>33312</v>
      </c>
      <c r="F148" s="18">
        <v>12461</v>
      </c>
      <c r="G148" s="31">
        <f>C148+D148+E148+F148</f>
        <v>45773</v>
      </c>
      <c r="H148" s="31"/>
      <c r="I148" s="31"/>
      <c r="J148" s="31">
        <v>51.490322580645156</v>
      </c>
      <c r="K148" s="31">
        <v>19.26095430107527</v>
      </c>
      <c r="L148" s="31">
        <f>H148+I148+J148+K148</f>
        <v>70.751276881720429</v>
      </c>
    </row>
    <row r="149" spans="1:12" s="40" customFormat="1">
      <c r="A149" s="24">
        <v>48</v>
      </c>
      <c r="B149" s="25" t="s">
        <v>86</v>
      </c>
      <c r="C149" s="26">
        <v>157043</v>
      </c>
      <c r="D149" s="26">
        <v>9895</v>
      </c>
      <c r="E149" s="48">
        <v>5188592</v>
      </c>
      <c r="F149" s="46">
        <v>3997946</v>
      </c>
      <c r="G149" s="26">
        <f>SUM(C149:F149)</f>
        <v>9353476</v>
      </c>
      <c r="H149" s="27">
        <v>242.74119623655915</v>
      </c>
      <c r="I149" s="27">
        <v>15.294690860215052</v>
      </c>
      <c r="J149" s="27">
        <v>8020.0010752688167</v>
      </c>
      <c r="K149" s="27">
        <v>6179.6208333333325</v>
      </c>
      <c r="L149" s="27">
        <f>H149+I149+J149+K149</f>
        <v>14457.657795698924</v>
      </c>
    </row>
    <row r="150" spans="1:12" s="40" customFormat="1">
      <c r="A150" s="39"/>
      <c r="B150" s="39" t="s">
        <v>167</v>
      </c>
      <c r="C150" s="18">
        <v>157043</v>
      </c>
      <c r="D150" s="18">
        <v>9895</v>
      </c>
      <c r="E150" s="18">
        <v>5188592</v>
      </c>
      <c r="F150" s="18">
        <v>3997946</v>
      </c>
      <c r="G150" s="18">
        <f>G149</f>
        <v>9353476</v>
      </c>
      <c r="H150" s="31"/>
      <c r="I150" s="31">
        <v>15.294690860215052</v>
      </c>
      <c r="J150" s="31">
        <v>8020.0010752688167</v>
      </c>
      <c r="K150" s="31">
        <v>6179.6208333333325</v>
      </c>
      <c r="L150" s="31">
        <f t="shared" ref="L150:L161" si="22">H150+I150+J150+K150</f>
        <v>14214.916599462365</v>
      </c>
    </row>
    <row r="151" spans="1:12" s="40" customFormat="1">
      <c r="A151" s="24">
        <v>49</v>
      </c>
      <c r="B151" s="25" t="s">
        <v>88</v>
      </c>
      <c r="C151" s="26">
        <v>12550</v>
      </c>
      <c r="D151" s="26">
        <v>0</v>
      </c>
      <c r="E151" s="47">
        <v>1063455</v>
      </c>
      <c r="F151" s="26">
        <v>1068925</v>
      </c>
      <c r="G151" s="26">
        <f t="shared" ref="G151:G162" si="23">SUM(C151:F151)</f>
        <v>2144930</v>
      </c>
      <c r="H151" s="27">
        <v>19.39852150537634</v>
      </c>
      <c r="I151" s="27" t="s">
        <v>211</v>
      </c>
      <c r="J151" s="27">
        <v>1643.7812499999998</v>
      </c>
      <c r="K151" s="27">
        <v>1652.2362231182794</v>
      </c>
      <c r="L151" s="27">
        <f t="shared" si="22"/>
        <v>3315.4159946236555</v>
      </c>
    </row>
    <row r="152" spans="1:12" s="40" customFormat="1">
      <c r="A152" s="39"/>
      <c r="B152" s="39" t="s">
        <v>168</v>
      </c>
      <c r="C152" s="18">
        <v>12550</v>
      </c>
      <c r="D152" s="18"/>
      <c r="E152" s="18">
        <v>1063455</v>
      </c>
      <c r="F152" s="18">
        <v>1068925</v>
      </c>
      <c r="G152" s="31">
        <f t="shared" si="23"/>
        <v>2144930</v>
      </c>
      <c r="H152" s="31">
        <v>19.39852150537634</v>
      </c>
      <c r="I152" s="31"/>
      <c r="J152" s="31">
        <v>1643.7812499999998</v>
      </c>
      <c r="K152" s="31">
        <v>1652.2362231182794</v>
      </c>
      <c r="L152" s="31">
        <f t="shared" si="22"/>
        <v>3315.4159946236555</v>
      </c>
    </row>
    <row r="153" spans="1:12" s="40" customFormat="1">
      <c r="A153" s="24">
        <v>50</v>
      </c>
      <c r="B153" s="25" t="s">
        <v>90</v>
      </c>
      <c r="C153" s="26">
        <v>70889</v>
      </c>
      <c r="D153" s="26">
        <v>0</v>
      </c>
      <c r="E153" s="26">
        <v>2776443</v>
      </c>
      <c r="F153" s="26">
        <v>942245</v>
      </c>
      <c r="G153" s="26">
        <f t="shared" si="23"/>
        <v>3789577</v>
      </c>
      <c r="H153" s="27">
        <v>109.57305107526881</v>
      </c>
      <c r="I153" s="27" t="s">
        <v>211</v>
      </c>
      <c r="J153" s="27">
        <v>4291.5449596774188</v>
      </c>
      <c r="K153" s="27">
        <v>1456.427083333333</v>
      </c>
      <c r="L153" s="27">
        <f t="shared" si="22"/>
        <v>5857.545094086021</v>
      </c>
    </row>
    <row r="154" spans="1:12" s="40" customFormat="1">
      <c r="A154" s="39"/>
      <c r="B154" s="39" t="s">
        <v>169</v>
      </c>
      <c r="C154" s="18">
        <v>70889</v>
      </c>
      <c r="D154" s="18"/>
      <c r="E154" s="18">
        <v>180468.79500000001</v>
      </c>
      <c r="F154" s="18">
        <v>112127.155</v>
      </c>
      <c r="G154" s="31">
        <f t="shared" si="23"/>
        <v>363484.95</v>
      </c>
      <c r="H154" s="31">
        <v>109.57305107526881</v>
      </c>
      <c r="I154" s="31"/>
      <c r="J154" s="31">
        <v>278.95042237903226</v>
      </c>
      <c r="K154" s="31">
        <v>173.31482291666666</v>
      </c>
      <c r="L154" s="31">
        <f t="shared" si="22"/>
        <v>561.83829637096778</v>
      </c>
    </row>
    <row r="155" spans="1:12" s="40" customFormat="1">
      <c r="A155" s="39"/>
      <c r="B155" s="39" t="s">
        <v>170</v>
      </c>
      <c r="C155" s="18"/>
      <c r="D155" s="18"/>
      <c r="E155" s="18">
        <v>72187.517999999996</v>
      </c>
      <c r="F155" s="18"/>
      <c r="G155" s="31">
        <f t="shared" si="23"/>
        <v>72187.517999999996</v>
      </c>
      <c r="H155" s="31"/>
      <c r="I155" s="31"/>
      <c r="J155" s="31">
        <v>111.58016895161289</v>
      </c>
      <c r="K155" s="31"/>
      <c r="L155" s="31">
        <f t="shared" si="22"/>
        <v>111.58016895161289</v>
      </c>
    </row>
    <row r="156" spans="1:12" s="40" customFormat="1">
      <c r="A156" s="39"/>
      <c r="B156" s="39" t="s">
        <v>171</v>
      </c>
      <c r="C156" s="18"/>
      <c r="D156" s="18"/>
      <c r="E156" s="18">
        <v>222115.44</v>
      </c>
      <c r="F156" s="18">
        <v>39574.29</v>
      </c>
      <c r="G156" s="31">
        <f t="shared" si="23"/>
        <v>261689.73</v>
      </c>
      <c r="H156" s="31"/>
      <c r="I156" s="31"/>
      <c r="J156" s="31">
        <v>343.32359677419356</v>
      </c>
      <c r="K156" s="31">
        <v>61.169937499999996</v>
      </c>
      <c r="L156" s="31">
        <f t="shared" si="22"/>
        <v>404.49353427419356</v>
      </c>
    </row>
    <row r="157" spans="1:12" s="40" customFormat="1">
      <c r="A157" s="39"/>
      <c r="B157" s="39" t="s">
        <v>172</v>
      </c>
      <c r="C157" s="18"/>
      <c r="D157" s="18"/>
      <c r="E157" s="18">
        <v>932884.84800000011</v>
      </c>
      <c r="F157" s="18">
        <v>208236.14499999999</v>
      </c>
      <c r="G157" s="31">
        <f t="shared" si="23"/>
        <v>1141120.993</v>
      </c>
      <c r="H157" s="31"/>
      <c r="I157" s="31"/>
      <c r="J157" s="31">
        <v>1441.9591064516128</v>
      </c>
      <c r="K157" s="31">
        <v>321.87038541666664</v>
      </c>
      <c r="L157" s="31">
        <f t="shared" si="22"/>
        <v>1763.8294918682795</v>
      </c>
    </row>
    <row r="158" spans="1:12" s="40" customFormat="1">
      <c r="A158" s="39"/>
      <c r="B158" s="39" t="s">
        <v>173</v>
      </c>
      <c r="C158" s="18"/>
      <c r="D158" s="18"/>
      <c r="E158" s="18">
        <v>977307.93599999964</v>
      </c>
      <c r="F158" s="18">
        <v>382551.46999999991</v>
      </c>
      <c r="G158" s="31">
        <f t="shared" si="23"/>
        <v>1359859.4059999995</v>
      </c>
      <c r="H158" s="31"/>
      <c r="I158" s="31"/>
      <c r="J158" s="31">
        <v>1510.6238258064511</v>
      </c>
      <c r="K158" s="31">
        <v>591.30939583333316</v>
      </c>
      <c r="L158" s="31">
        <f t="shared" si="22"/>
        <v>2101.9332216397843</v>
      </c>
    </row>
    <row r="159" spans="1:12" s="40" customFormat="1">
      <c r="A159" s="39"/>
      <c r="B159" s="39" t="s">
        <v>174</v>
      </c>
      <c r="C159" s="18"/>
      <c r="D159" s="18"/>
      <c r="E159" s="18">
        <v>155480.80799999999</v>
      </c>
      <c r="F159" s="18">
        <v>70668.375</v>
      </c>
      <c r="G159" s="31">
        <f t="shared" si="23"/>
        <v>226149.18299999999</v>
      </c>
      <c r="H159" s="31"/>
      <c r="I159" s="31"/>
      <c r="J159" s="31">
        <v>240.32651774193545</v>
      </c>
      <c r="K159" s="31">
        <v>109.23203124999999</v>
      </c>
      <c r="L159" s="31">
        <f t="shared" si="22"/>
        <v>349.55854899193542</v>
      </c>
    </row>
    <row r="160" spans="1:12" s="40" customFormat="1">
      <c r="A160" s="39"/>
      <c r="B160" s="39" t="s">
        <v>175</v>
      </c>
      <c r="C160" s="18"/>
      <c r="D160" s="18"/>
      <c r="E160" s="18">
        <v>141598.59299999999</v>
      </c>
      <c r="F160" s="18">
        <v>46170.005000000005</v>
      </c>
      <c r="G160" s="31">
        <f t="shared" si="23"/>
        <v>187768.598</v>
      </c>
      <c r="H160" s="31"/>
      <c r="I160" s="31"/>
      <c r="J160" s="31">
        <v>218.86879294354836</v>
      </c>
      <c r="K160" s="31">
        <v>71.364927083333328</v>
      </c>
      <c r="L160" s="31">
        <f t="shared" si="22"/>
        <v>290.23372002688166</v>
      </c>
    </row>
    <row r="161" spans="1:12" s="40" customFormat="1">
      <c r="A161" s="39"/>
      <c r="B161" s="39" t="s">
        <v>176</v>
      </c>
      <c r="C161" s="18"/>
      <c r="D161" s="18"/>
      <c r="E161" s="18">
        <v>94399.062000000005</v>
      </c>
      <c r="F161" s="18">
        <v>82917.56</v>
      </c>
      <c r="G161" s="31">
        <f t="shared" si="23"/>
        <v>177316.622</v>
      </c>
      <c r="H161" s="31"/>
      <c r="I161" s="31"/>
      <c r="J161" s="31">
        <v>145.91252862903227</v>
      </c>
      <c r="K161" s="31">
        <v>128.1655833333333</v>
      </c>
      <c r="L161" s="31">
        <f t="shared" si="22"/>
        <v>274.0781119623656</v>
      </c>
    </row>
    <row r="162" spans="1:12" s="40" customFormat="1">
      <c r="A162" s="24">
        <v>51</v>
      </c>
      <c r="B162" s="25" t="s">
        <v>92</v>
      </c>
      <c r="C162" s="26">
        <v>276747</v>
      </c>
      <c r="D162" s="26">
        <v>0</v>
      </c>
      <c r="E162" s="47">
        <v>1242909</v>
      </c>
      <c r="F162" s="26">
        <v>541773</v>
      </c>
      <c r="G162" s="26">
        <f t="shared" si="23"/>
        <v>2061429</v>
      </c>
      <c r="H162" s="27">
        <v>427.76754032258066</v>
      </c>
      <c r="I162" s="27" t="s">
        <v>211</v>
      </c>
      <c r="J162" s="27">
        <v>1921.1631048387096</v>
      </c>
      <c r="K162" s="27">
        <v>837.41794354838714</v>
      </c>
      <c r="L162" s="27">
        <f>H162+I162+J162+K162</f>
        <v>3186.3485887096772</v>
      </c>
    </row>
    <row r="163" spans="1:12" s="40" customFormat="1">
      <c r="A163" s="39"/>
      <c r="B163" s="39" t="s">
        <v>177</v>
      </c>
      <c r="C163" s="18">
        <v>276747</v>
      </c>
      <c r="D163" s="18">
        <v>0</v>
      </c>
      <c r="E163" s="18">
        <v>1242909</v>
      </c>
      <c r="F163" s="18">
        <v>541773</v>
      </c>
      <c r="G163" s="31">
        <f>G162*100%</f>
        <v>2061429</v>
      </c>
      <c r="H163" s="31">
        <v>427.76754032258066</v>
      </c>
      <c r="I163" s="31"/>
      <c r="J163" s="31">
        <v>1921.1631048387096</v>
      </c>
      <c r="K163" s="31">
        <v>837.41794354838714</v>
      </c>
      <c r="L163" s="31">
        <f>SUM(H163:K163)</f>
        <v>3186.3485887096772</v>
      </c>
    </row>
    <row r="164" spans="1:12" s="40" customFormat="1">
      <c r="A164" s="24">
        <v>52</v>
      </c>
      <c r="B164" s="25" t="s">
        <v>94</v>
      </c>
      <c r="C164" s="26">
        <v>10677</v>
      </c>
      <c r="D164" s="26">
        <v>21276</v>
      </c>
      <c r="E164" s="47">
        <v>2103999</v>
      </c>
      <c r="F164" s="26">
        <v>1010317</v>
      </c>
      <c r="G164" s="26">
        <f>SUM(C164:F164)</f>
        <v>3146269</v>
      </c>
      <c r="H164" s="27">
        <v>16.503427419354839</v>
      </c>
      <c r="I164" s="27">
        <v>32.886290322580642</v>
      </c>
      <c r="J164" s="27">
        <v>3252.1489919354835</v>
      </c>
      <c r="K164" s="27">
        <v>1561.6459005376341</v>
      </c>
      <c r="L164" s="27">
        <f t="shared" ref="L164:L202" si="24">SUM(H164:K164)</f>
        <v>4863.184610215053</v>
      </c>
    </row>
    <row r="165" spans="1:12" s="40" customFormat="1">
      <c r="A165" s="39"/>
      <c r="B165" s="39" t="s">
        <v>178</v>
      </c>
      <c r="C165" s="18"/>
      <c r="D165" s="18">
        <v>21276</v>
      </c>
      <c r="E165" s="18">
        <v>2103999</v>
      </c>
      <c r="F165" s="18">
        <v>1010317</v>
      </c>
      <c r="G165" s="31">
        <f>G164*100%</f>
        <v>3146269</v>
      </c>
      <c r="H165" s="31"/>
      <c r="I165" s="31">
        <v>32.886290322580642</v>
      </c>
      <c r="J165" s="31">
        <v>3252.1489919354835</v>
      </c>
      <c r="K165" s="31">
        <v>1561.6459005376341</v>
      </c>
      <c r="L165" s="31">
        <f t="shared" si="24"/>
        <v>4846.681182795699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124030</v>
      </c>
      <c r="F166" s="26">
        <v>177955</v>
      </c>
      <c r="G166" s="26">
        <f>SUM(C166:F166)</f>
        <v>301985</v>
      </c>
      <c r="H166" s="27" t="s">
        <v>211</v>
      </c>
      <c r="I166" s="27" t="s">
        <v>211</v>
      </c>
      <c r="J166" s="27">
        <v>191.71303763440861</v>
      </c>
      <c r="K166" s="27">
        <v>275.0648521505376</v>
      </c>
      <c r="L166" s="27">
        <f t="shared" si="24"/>
        <v>466.77788978494618</v>
      </c>
    </row>
    <row r="167" spans="1:12" s="40" customFormat="1">
      <c r="A167" s="39"/>
      <c r="B167" s="39" t="s">
        <v>179</v>
      </c>
      <c r="C167" s="18"/>
      <c r="D167" s="18"/>
      <c r="E167" s="18">
        <v>124030</v>
      </c>
      <c r="F167" s="18">
        <v>177955</v>
      </c>
      <c r="G167" s="31">
        <f>G166</f>
        <v>301985</v>
      </c>
      <c r="H167" s="31"/>
      <c r="I167" s="31"/>
      <c r="J167" s="31">
        <v>191.71303763440861</v>
      </c>
      <c r="K167" s="31">
        <v>275.0648521505376</v>
      </c>
      <c r="L167" s="31">
        <f t="shared" si="24"/>
        <v>466.77788978494618</v>
      </c>
    </row>
    <row r="168" spans="1:12" s="40" customFormat="1">
      <c r="A168" s="24">
        <v>54</v>
      </c>
      <c r="B168" s="25" t="s">
        <v>98</v>
      </c>
      <c r="C168" s="26">
        <v>101317</v>
      </c>
      <c r="D168" s="26">
        <v>0</v>
      </c>
      <c r="E168" s="47">
        <v>5542179</v>
      </c>
      <c r="F168" s="26">
        <v>871544</v>
      </c>
      <c r="G168" s="26">
        <f>SUM(C168:F168)</f>
        <v>6515040</v>
      </c>
      <c r="H168" s="27">
        <v>156.60557795698924</v>
      </c>
      <c r="I168" s="27" t="s">
        <v>211</v>
      </c>
      <c r="J168" s="27">
        <v>8566.5401209677402</v>
      </c>
      <c r="K168" s="27">
        <v>1347.1446236559138</v>
      </c>
      <c r="L168" s="27">
        <f t="shared" si="24"/>
        <v>10070.290322580642</v>
      </c>
    </row>
    <row r="169" spans="1:12" s="40" customFormat="1">
      <c r="A169" s="39"/>
      <c r="B169" s="39" t="s">
        <v>180</v>
      </c>
      <c r="C169" s="18">
        <v>101317</v>
      </c>
      <c r="D169" s="18">
        <v>0</v>
      </c>
      <c r="E169" s="18">
        <v>5542179</v>
      </c>
      <c r="F169" s="18">
        <v>871544</v>
      </c>
      <c r="G169" s="31">
        <f>G168*100%</f>
        <v>6515040</v>
      </c>
      <c r="H169" s="31">
        <v>156.60557795698924</v>
      </c>
      <c r="I169" s="31"/>
      <c r="J169" s="31">
        <v>8566.5401209677402</v>
      </c>
      <c r="K169" s="31">
        <v>1347.1446236559138</v>
      </c>
      <c r="L169" s="31">
        <f t="shared" si="24"/>
        <v>10070.290322580642</v>
      </c>
    </row>
    <row r="170" spans="1:12" s="40" customFormat="1">
      <c r="A170" s="24">
        <v>55</v>
      </c>
      <c r="B170" s="25" t="s">
        <v>99</v>
      </c>
      <c r="C170" s="26">
        <v>681332</v>
      </c>
      <c r="D170" s="26">
        <v>0</v>
      </c>
      <c r="E170" s="26">
        <v>2061590</v>
      </c>
      <c r="F170" s="26">
        <v>2187641</v>
      </c>
      <c r="G170" s="26">
        <f t="shared" ref="G170:G198" si="25">SUM(C170:F170)</f>
        <v>4930563</v>
      </c>
      <c r="H170" s="27">
        <v>1053.1341397849462</v>
      </c>
      <c r="I170" s="27" t="s">
        <v>211</v>
      </c>
      <c r="J170" s="27">
        <v>3186.5974462365589</v>
      </c>
      <c r="K170" s="27">
        <v>3381.4343413978495</v>
      </c>
      <c r="L170" s="27">
        <f t="shared" si="24"/>
        <v>7621.1659274193544</v>
      </c>
    </row>
    <row r="171" spans="1:12" s="40" customFormat="1">
      <c r="A171" s="39"/>
      <c r="B171" s="39" t="s">
        <v>181</v>
      </c>
      <c r="C171" s="18">
        <v>681332</v>
      </c>
      <c r="D171" s="18"/>
      <c r="E171" s="18">
        <v>1733179</v>
      </c>
      <c r="F171" s="18">
        <v>1937314</v>
      </c>
      <c r="G171" s="31">
        <f>SUM(C171:F171)</f>
        <v>4351825</v>
      </c>
      <c r="H171" s="31">
        <v>1053.1341397849462</v>
      </c>
      <c r="I171" s="31"/>
      <c r="J171" s="31">
        <v>2678.9729166666662</v>
      </c>
      <c r="K171" s="31">
        <v>2994.5041666666662</v>
      </c>
      <c r="L171" s="31">
        <f t="shared" si="24"/>
        <v>6726.6112231182778</v>
      </c>
    </row>
    <row r="172" spans="1:12" s="40" customFormat="1">
      <c r="A172" s="39"/>
      <c r="B172" s="39" t="s">
        <v>182</v>
      </c>
      <c r="C172" s="18"/>
      <c r="D172" s="18"/>
      <c r="E172" s="18">
        <v>328411</v>
      </c>
      <c r="F172" s="18">
        <v>197557</v>
      </c>
      <c r="G172" s="31">
        <f t="shared" si="25"/>
        <v>525968</v>
      </c>
      <c r="H172" s="31"/>
      <c r="I172" s="31"/>
      <c r="J172" s="31">
        <v>507.62452956989245</v>
      </c>
      <c r="K172" s="31">
        <v>305.36364247311826</v>
      </c>
      <c r="L172" s="31">
        <f t="shared" si="24"/>
        <v>812.98817204301076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52770</v>
      </c>
      <c r="G173" s="31">
        <f t="shared" si="25"/>
        <v>52770</v>
      </c>
      <c r="H173" s="31"/>
      <c r="I173" s="31"/>
      <c r="J173" s="31"/>
      <c r="K173" s="31">
        <v>81.566532258064498</v>
      </c>
      <c r="L173" s="31">
        <f t="shared" si="24"/>
        <v>81.566532258064498</v>
      </c>
    </row>
    <row r="174" spans="1:12" s="40" customFormat="1">
      <c r="A174" s="24">
        <v>56</v>
      </c>
      <c r="B174" s="25" t="s">
        <v>101</v>
      </c>
      <c r="C174" s="26">
        <v>725545</v>
      </c>
      <c r="D174" s="26"/>
      <c r="E174" s="26">
        <v>1688708</v>
      </c>
      <c r="F174" s="26">
        <v>1220578</v>
      </c>
      <c r="G174" s="26">
        <f t="shared" si="25"/>
        <v>3634831</v>
      </c>
      <c r="H174" s="27">
        <v>1121.474126344086</v>
      </c>
      <c r="I174" s="27" t="s">
        <v>211</v>
      </c>
      <c r="J174" s="27">
        <v>2610.2341397849464</v>
      </c>
      <c r="K174" s="27">
        <v>1886.6461021505374</v>
      </c>
      <c r="L174" s="27">
        <f t="shared" si="24"/>
        <v>5618.3543682795698</v>
      </c>
    </row>
    <row r="175" spans="1:12" s="40" customFormat="1">
      <c r="A175" s="39"/>
      <c r="B175" s="39" t="s">
        <v>184</v>
      </c>
      <c r="C175" s="18">
        <v>725545</v>
      </c>
      <c r="D175" s="18"/>
      <c r="E175" s="18">
        <v>1688708</v>
      </c>
      <c r="F175" s="18">
        <v>1220578</v>
      </c>
      <c r="G175" s="31">
        <f t="shared" si="25"/>
        <v>3634831</v>
      </c>
      <c r="H175" s="31">
        <v>1121.474126344086</v>
      </c>
      <c r="I175" s="31"/>
      <c r="J175" s="31">
        <v>2610.2341397849464</v>
      </c>
      <c r="K175" s="31">
        <v>1886.6461021505374</v>
      </c>
      <c r="L175" s="31">
        <f t="shared" si="24"/>
        <v>5618.3543682795698</v>
      </c>
    </row>
    <row r="176" spans="1:12" s="40" customFormat="1">
      <c r="A176" s="24">
        <v>57</v>
      </c>
      <c r="B176" s="25" t="s">
        <v>102</v>
      </c>
      <c r="C176" s="26">
        <v>129878</v>
      </c>
      <c r="D176" s="26">
        <v>0</v>
      </c>
      <c r="E176" s="26">
        <v>1699514</v>
      </c>
      <c r="F176" s="26">
        <v>885894</v>
      </c>
      <c r="G176" s="26">
        <f t="shared" si="25"/>
        <v>2715286</v>
      </c>
      <c r="H176" s="27">
        <v>200.75228494623653</v>
      </c>
      <c r="I176" s="27" t="s">
        <v>211</v>
      </c>
      <c r="J176" s="27">
        <v>2626.9369623655912</v>
      </c>
      <c r="K176" s="27">
        <v>1369.3254032258064</v>
      </c>
      <c r="L176" s="27">
        <f t="shared" si="24"/>
        <v>4197.0146505376342</v>
      </c>
    </row>
    <row r="177" spans="1:12" s="40" customFormat="1">
      <c r="A177" s="39"/>
      <c r="B177" s="39" t="s">
        <v>185</v>
      </c>
      <c r="C177" s="18"/>
      <c r="D177" s="18"/>
      <c r="E177" s="18">
        <v>295936</v>
      </c>
      <c r="F177" s="18">
        <v>187040</v>
      </c>
      <c r="G177" s="31">
        <f t="shared" si="25"/>
        <v>482976</v>
      </c>
      <c r="H177" s="31"/>
      <c r="I177" s="31"/>
      <c r="J177" s="31">
        <v>457.42795698924726</v>
      </c>
      <c r="K177" s="31">
        <v>289.10752688172039</v>
      </c>
      <c r="L177" s="31">
        <f t="shared" si="24"/>
        <v>746.53548387096771</v>
      </c>
    </row>
    <row r="178" spans="1:12" s="40" customFormat="1">
      <c r="A178" s="39"/>
      <c r="B178" s="39" t="s">
        <v>186</v>
      </c>
      <c r="C178" s="18"/>
      <c r="D178" s="18"/>
      <c r="E178" s="18">
        <v>111814</v>
      </c>
      <c r="F178" s="18">
        <v>138508</v>
      </c>
      <c r="G178" s="31">
        <f t="shared" si="25"/>
        <v>250322</v>
      </c>
      <c r="H178" s="31"/>
      <c r="I178" s="31"/>
      <c r="J178" s="31">
        <v>172.83077956989246</v>
      </c>
      <c r="K178" s="31">
        <v>214.09166666666664</v>
      </c>
      <c r="L178" s="31">
        <f t="shared" si="24"/>
        <v>386.9224462365591</v>
      </c>
    </row>
    <row r="179" spans="1:12" s="40" customFormat="1">
      <c r="A179" s="39"/>
      <c r="B179" s="39" t="s">
        <v>187</v>
      </c>
      <c r="C179" s="18"/>
      <c r="D179" s="18"/>
      <c r="E179" s="18">
        <v>36621</v>
      </c>
      <c r="F179" s="18">
        <v>835</v>
      </c>
      <c r="G179" s="31">
        <f t="shared" si="25"/>
        <v>37456</v>
      </c>
      <c r="H179" s="31"/>
      <c r="I179" s="31"/>
      <c r="J179" s="31">
        <v>56.605040322580635</v>
      </c>
      <c r="K179" s="31">
        <v>1.2906586021505375</v>
      </c>
      <c r="L179" s="31">
        <f t="shared" si="24"/>
        <v>57.895698924731171</v>
      </c>
    </row>
    <row r="180" spans="1:12" s="40" customFormat="1">
      <c r="A180" s="39"/>
      <c r="B180" s="39" t="s">
        <v>188</v>
      </c>
      <c r="C180" s="18"/>
      <c r="D180" s="18"/>
      <c r="E180" s="18">
        <v>1380</v>
      </c>
      <c r="F180" s="18">
        <v>16676</v>
      </c>
      <c r="G180" s="31">
        <f t="shared" si="25"/>
        <v>18056</v>
      </c>
      <c r="H180" s="31"/>
      <c r="I180" s="31"/>
      <c r="J180" s="31"/>
      <c r="K180" s="31">
        <v>25.776075268817202</v>
      </c>
      <c r="L180" s="31">
        <f t="shared" si="24"/>
        <v>25.776075268817202</v>
      </c>
    </row>
    <row r="181" spans="1:12" s="40" customFormat="1">
      <c r="A181" s="39"/>
      <c r="B181" s="39" t="s">
        <v>189</v>
      </c>
      <c r="C181" s="18"/>
      <c r="D181" s="18"/>
      <c r="E181" s="18">
        <v>338662</v>
      </c>
      <c r="F181" s="18"/>
      <c r="G181" s="31">
        <f t="shared" si="25"/>
        <v>338662</v>
      </c>
      <c r="H181" s="31"/>
      <c r="I181" s="31"/>
      <c r="J181" s="31">
        <v>523.4694892473118</v>
      </c>
      <c r="K181" s="31"/>
      <c r="L181" s="31">
        <f t="shared" si="24"/>
        <v>523.4694892473118</v>
      </c>
    </row>
    <row r="182" spans="1:12" s="40" customFormat="1">
      <c r="A182" s="39"/>
      <c r="B182" s="39" t="s">
        <v>190</v>
      </c>
      <c r="C182" s="18">
        <v>129878</v>
      </c>
      <c r="D182" s="18"/>
      <c r="E182" s="18">
        <v>79916</v>
      </c>
      <c r="F182" s="18">
        <v>13335</v>
      </c>
      <c r="G182" s="31">
        <f t="shared" si="25"/>
        <v>223129</v>
      </c>
      <c r="H182" s="31">
        <v>200.75228494623653</v>
      </c>
      <c r="I182" s="31"/>
      <c r="J182" s="31">
        <v>123.52607526881718</v>
      </c>
      <c r="K182" s="31">
        <v>20.61189516129032</v>
      </c>
      <c r="L182" s="31">
        <f t="shared" si="24"/>
        <v>344.89025537634399</v>
      </c>
    </row>
    <row r="183" spans="1:12" s="40" customFormat="1">
      <c r="A183" s="39"/>
      <c r="B183" s="39" t="s">
        <v>191</v>
      </c>
      <c r="C183" s="18"/>
      <c r="D183" s="18"/>
      <c r="E183" s="18">
        <v>599697</v>
      </c>
      <c r="F183" s="18">
        <v>510780</v>
      </c>
      <c r="G183" s="31">
        <f t="shared" si="25"/>
        <v>1110477</v>
      </c>
      <c r="H183" s="31"/>
      <c r="I183" s="31"/>
      <c r="J183" s="31">
        <v>926.95100806451603</v>
      </c>
      <c r="K183" s="31">
        <v>789.51209677419342</v>
      </c>
      <c r="L183" s="31">
        <f t="shared" si="24"/>
        <v>1716.4631048387096</v>
      </c>
    </row>
    <row r="184" spans="1:12" s="40" customFormat="1">
      <c r="A184" s="39"/>
      <c r="B184" s="39" t="s">
        <v>192</v>
      </c>
      <c r="C184" s="18"/>
      <c r="D184" s="18"/>
      <c r="E184" s="18">
        <v>235488</v>
      </c>
      <c r="F184" s="18">
        <v>18720</v>
      </c>
      <c r="G184" s="31">
        <f t="shared" si="25"/>
        <v>254208</v>
      </c>
      <c r="H184" s="31"/>
      <c r="I184" s="31"/>
      <c r="J184" s="31">
        <v>363.99354838709672</v>
      </c>
      <c r="K184" s="31"/>
      <c r="L184" s="31">
        <f t="shared" si="24"/>
        <v>363.99354838709672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58352</v>
      </c>
      <c r="E185" s="21">
        <v>3524080</v>
      </c>
      <c r="F185" s="21">
        <v>724348</v>
      </c>
      <c r="G185" s="21">
        <f t="shared" si="25"/>
        <v>4306780</v>
      </c>
      <c r="H185" s="22" t="s">
        <v>211</v>
      </c>
      <c r="I185" s="22">
        <v>90.194623655913986</v>
      </c>
      <c r="J185" s="22">
        <v>5447.166666666667</v>
      </c>
      <c r="K185" s="22">
        <v>1119.6239247311828</v>
      </c>
      <c r="L185" s="22">
        <f t="shared" si="24"/>
        <v>6656.9852150537645</v>
      </c>
    </row>
    <row r="186" spans="1:12" s="40" customFormat="1">
      <c r="A186" s="39"/>
      <c r="B186" s="39" t="s">
        <v>193</v>
      </c>
      <c r="C186" s="18"/>
      <c r="D186" s="18"/>
      <c r="E186" s="18">
        <v>1053580</v>
      </c>
      <c r="F186" s="18">
        <v>325371</v>
      </c>
      <c r="G186" s="31">
        <f t="shared" si="25"/>
        <v>1378951</v>
      </c>
      <c r="H186" s="31"/>
      <c r="I186" s="31"/>
      <c r="J186" s="31">
        <v>1628.5174731182794</v>
      </c>
      <c r="K186" s="31">
        <v>502.9256048387096</v>
      </c>
      <c r="L186" s="31">
        <f t="shared" si="24"/>
        <v>2131.4430779569889</v>
      </c>
    </row>
    <row r="187" spans="1:12" s="40" customFormat="1">
      <c r="A187" s="39"/>
      <c r="B187" s="39" t="s">
        <v>194</v>
      </c>
      <c r="C187" s="18"/>
      <c r="D187" s="18"/>
      <c r="E187" s="18">
        <v>833367</v>
      </c>
      <c r="F187" s="18">
        <v>45885</v>
      </c>
      <c r="G187" s="31">
        <f t="shared" si="25"/>
        <v>879252</v>
      </c>
      <c r="H187" s="31"/>
      <c r="I187" s="31"/>
      <c r="J187" s="31">
        <v>1288.1344758064515</v>
      </c>
      <c r="K187" s="31">
        <v>70.92439516129032</v>
      </c>
      <c r="L187" s="31">
        <f t="shared" si="24"/>
        <v>1359.0588709677418</v>
      </c>
    </row>
    <row r="188" spans="1:12" s="40" customFormat="1">
      <c r="A188" s="39"/>
      <c r="B188" s="39" t="s">
        <v>195</v>
      </c>
      <c r="C188" s="18"/>
      <c r="D188" s="18">
        <v>58352</v>
      </c>
      <c r="E188" s="18">
        <v>488635</v>
      </c>
      <c r="F188" s="18">
        <v>147445</v>
      </c>
      <c r="G188" s="31">
        <f t="shared" si="25"/>
        <v>694432</v>
      </c>
      <c r="H188" s="31"/>
      <c r="I188" s="31">
        <v>90.194623655913986</v>
      </c>
      <c r="J188" s="31">
        <v>755.28259408602139</v>
      </c>
      <c r="K188" s="31">
        <v>227.90557795698925</v>
      </c>
      <c r="L188" s="31">
        <f t="shared" si="24"/>
        <v>1073.3827956989246</v>
      </c>
    </row>
    <row r="189" spans="1:12" s="40" customFormat="1">
      <c r="A189" s="39"/>
      <c r="B189" s="39" t="s">
        <v>196</v>
      </c>
      <c r="C189" s="18"/>
      <c r="D189" s="18"/>
      <c r="E189" s="18">
        <v>270501</v>
      </c>
      <c r="F189" s="18">
        <v>28018</v>
      </c>
      <c r="G189" s="31">
        <f t="shared" si="25"/>
        <v>298519</v>
      </c>
      <c r="H189" s="31"/>
      <c r="I189" s="31"/>
      <c r="J189" s="31">
        <v>418.1131048387096</v>
      </c>
      <c r="K189" s="31">
        <v>43.307392473118277</v>
      </c>
      <c r="L189" s="31">
        <f t="shared" si="24"/>
        <v>461.42049731182789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11204</v>
      </c>
      <c r="G190" s="31">
        <f t="shared" si="25"/>
        <v>11204</v>
      </c>
      <c r="H190" s="31"/>
      <c r="I190" s="31"/>
      <c r="J190" s="31"/>
      <c r="K190" s="31">
        <v>17.318010752688171</v>
      </c>
      <c r="L190" s="31">
        <f t="shared" si="24"/>
        <v>17.318010752688171</v>
      </c>
    </row>
    <row r="191" spans="1:12" s="40" customFormat="1" ht="30">
      <c r="A191" s="39"/>
      <c r="B191" s="43" t="s">
        <v>198</v>
      </c>
      <c r="C191" s="18"/>
      <c r="D191" s="18"/>
      <c r="E191" s="18">
        <v>161805</v>
      </c>
      <c r="F191" s="18"/>
      <c r="G191" s="31">
        <f t="shared" si="25"/>
        <v>161805</v>
      </c>
      <c r="H191" s="31"/>
      <c r="I191" s="31"/>
      <c r="J191" s="31">
        <v>250.101814516129</v>
      </c>
      <c r="K191" s="31"/>
      <c r="L191" s="31">
        <f t="shared" si="24"/>
        <v>250.101814516129</v>
      </c>
    </row>
    <row r="192" spans="1:12" s="40" customFormat="1">
      <c r="A192" s="39"/>
      <c r="B192" s="39" t="s">
        <v>199</v>
      </c>
      <c r="C192" s="18"/>
      <c r="D192" s="18"/>
      <c r="E192" s="18">
        <v>666280</v>
      </c>
      <c r="F192" s="18">
        <v>155179</v>
      </c>
      <c r="G192" s="31">
        <f t="shared" si="25"/>
        <v>821459</v>
      </c>
      <c r="H192" s="31"/>
      <c r="I192" s="31"/>
      <c r="J192" s="31">
        <v>1029.8682795698924</v>
      </c>
      <c r="K192" s="31">
        <v>239.86001344086017</v>
      </c>
      <c r="L192" s="31">
        <f t="shared" si="24"/>
        <v>1269.7282930107526</v>
      </c>
    </row>
    <row r="193" spans="1:13" s="40" customFormat="1">
      <c r="A193" s="39"/>
      <c r="B193" s="39" t="s">
        <v>200</v>
      </c>
      <c r="C193" s="18"/>
      <c r="D193" s="18"/>
      <c r="E193" s="18">
        <v>17878</v>
      </c>
      <c r="F193" s="18"/>
      <c r="G193" s="31">
        <f t="shared" si="25"/>
        <v>17878</v>
      </c>
      <c r="H193" s="31"/>
      <c r="I193" s="31"/>
      <c r="J193" s="31">
        <v>27.634005376344085</v>
      </c>
      <c r="K193" s="31"/>
      <c r="L193" s="31">
        <f t="shared" si="24"/>
        <v>27.634005376344085</v>
      </c>
    </row>
    <row r="194" spans="1:13" s="40" customFormat="1">
      <c r="A194" s="39"/>
      <c r="B194" s="39" t="s">
        <v>201</v>
      </c>
      <c r="C194" s="18"/>
      <c r="D194" s="18"/>
      <c r="E194" s="18">
        <v>32034</v>
      </c>
      <c r="F194" s="18">
        <v>11246</v>
      </c>
      <c r="G194" s="31">
        <f t="shared" si="25"/>
        <v>43280</v>
      </c>
      <c r="H194" s="31"/>
      <c r="I194" s="31"/>
      <c r="J194" s="31">
        <v>49.514919354838703</v>
      </c>
      <c r="K194" s="31">
        <v>17.382930107526882</v>
      </c>
      <c r="L194" s="31">
        <f t="shared" si="24"/>
        <v>66.897849462365585</v>
      </c>
    </row>
    <row r="195" spans="1:13" s="40" customFormat="1">
      <c r="A195" s="50">
        <v>59</v>
      </c>
      <c r="B195" s="51" t="s">
        <v>105</v>
      </c>
      <c r="C195" s="52">
        <v>103373</v>
      </c>
      <c r="D195" s="52">
        <v>0</v>
      </c>
      <c r="E195" s="52">
        <v>2747380</v>
      </c>
      <c r="F195" s="52">
        <v>2227280</v>
      </c>
      <c r="G195" s="52">
        <f t="shared" si="25"/>
        <v>5078033</v>
      </c>
      <c r="H195" s="53">
        <v>159.78353494623653</v>
      </c>
      <c r="I195" s="53" t="s">
        <v>211</v>
      </c>
      <c r="J195" s="53">
        <v>4246.6223118279568</v>
      </c>
      <c r="K195" s="53">
        <v>3442.7043010752682</v>
      </c>
      <c r="L195" s="53">
        <f t="shared" si="24"/>
        <v>7849.110147849462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1898250</v>
      </c>
      <c r="F196" s="56">
        <v>1483495</v>
      </c>
      <c r="G196" s="56">
        <f t="shared" si="25"/>
        <v>3381745</v>
      </c>
      <c r="H196" s="57"/>
      <c r="I196" s="57" t="s">
        <v>211</v>
      </c>
      <c r="J196" s="57">
        <v>2934.1229838709673</v>
      </c>
      <c r="K196" s="57">
        <v>2293.0366263440856</v>
      </c>
      <c r="L196" s="57">
        <f t="shared" si="24"/>
        <v>5227.1596102150525</v>
      </c>
    </row>
    <row r="197" spans="1:13" s="40" customFormat="1">
      <c r="A197" s="54"/>
      <c r="B197" s="55" t="s">
        <v>203</v>
      </c>
      <c r="C197" s="56">
        <v>103373</v>
      </c>
      <c r="D197" s="56"/>
      <c r="E197" s="56">
        <v>849130</v>
      </c>
      <c r="F197" s="56">
        <v>743785</v>
      </c>
      <c r="G197" s="56">
        <f t="shared" si="25"/>
        <v>1696288</v>
      </c>
      <c r="H197" s="57">
        <v>159.78353494623653</v>
      </c>
      <c r="I197" s="57"/>
      <c r="J197" s="57">
        <v>1312.4993279569892</v>
      </c>
      <c r="K197" s="57">
        <v>1149.6676747311828</v>
      </c>
      <c r="L197" s="57">
        <f t="shared" si="24"/>
        <v>2621.9505376344086</v>
      </c>
    </row>
    <row r="198" spans="1:13" s="40" customFormat="1">
      <c r="A198" s="58">
        <v>60</v>
      </c>
      <c r="B198" s="59" t="s">
        <v>107</v>
      </c>
      <c r="C198" s="60">
        <v>364657</v>
      </c>
      <c r="D198" s="60">
        <v>0</v>
      </c>
      <c r="E198" s="60">
        <v>659608</v>
      </c>
      <c r="F198" s="60">
        <v>684872</v>
      </c>
      <c r="G198" s="60">
        <f t="shared" si="25"/>
        <v>1709137</v>
      </c>
      <c r="H198" s="61">
        <v>563.64993279569887</v>
      </c>
      <c r="I198" s="61" t="s">
        <v>211</v>
      </c>
      <c r="J198" s="61">
        <v>1019.555376344086</v>
      </c>
      <c r="K198" s="61">
        <v>1058.6059139784945</v>
      </c>
      <c r="L198" s="61">
        <f t="shared" si="24"/>
        <v>2641.8112231182795</v>
      </c>
    </row>
    <row r="199" spans="1:13">
      <c r="A199" s="62"/>
      <c r="B199" s="63" t="s">
        <v>204</v>
      </c>
      <c r="C199" s="64">
        <v>364657</v>
      </c>
      <c r="D199" s="64"/>
      <c r="E199" s="64">
        <v>72556.88</v>
      </c>
      <c r="F199" s="64">
        <v>82184.639999999999</v>
      </c>
      <c r="G199" s="64">
        <f>SUM(C199:F199)</f>
        <v>519398.52</v>
      </c>
      <c r="H199" s="10">
        <v>563.64993279569887</v>
      </c>
      <c r="I199" s="10"/>
      <c r="J199" s="10">
        <v>112.15109139784946</v>
      </c>
      <c r="K199" s="10">
        <v>127.03270967741935</v>
      </c>
      <c r="L199" s="10">
        <f t="shared" si="24"/>
        <v>802.83373387096765</v>
      </c>
      <c r="M199" s="40"/>
    </row>
    <row r="200" spans="1:13">
      <c r="A200" s="65"/>
      <c r="B200" s="63" t="s">
        <v>205</v>
      </c>
      <c r="C200" s="66"/>
      <c r="D200" s="66"/>
      <c r="E200" s="66">
        <v>587051.12</v>
      </c>
      <c r="F200" s="66">
        <v>602687.36</v>
      </c>
      <c r="G200" s="64">
        <f>SUM(C200:F200)</f>
        <v>1189738.48</v>
      </c>
      <c r="H200" s="67"/>
      <c r="I200" s="67"/>
      <c r="J200" s="67">
        <v>907.40428494623643</v>
      </c>
      <c r="K200" s="67">
        <v>931.57320430107518</v>
      </c>
      <c r="L200" s="10">
        <f t="shared" si="24"/>
        <v>1838.9774892473115</v>
      </c>
      <c r="M200" s="40"/>
    </row>
    <row r="201" spans="1:13">
      <c r="A201" s="68">
        <v>61</v>
      </c>
      <c r="B201" s="69" t="s">
        <v>108</v>
      </c>
      <c r="C201" s="70">
        <v>1211086</v>
      </c>
      <c r="D201" s="70">
        <v>0</v>
      </c>
      <c r="E201" s="70">
        <v>2693790</v>
      </c>
      <c r="F201" s="70">
        <v>1866112</v>
      </c>
      <c r="G201" s="70">
        <f>SUM(C201:F201)</f>
        <v>5770988</v>
      </c>
      <c r="H201" s="14">
        <v>1871.9743279569891</v>
      </c>
      <c r="I201" s="14" t="s">
        <v>211</v>
      </c>
      <c r="J201" s="14">
        <v>4163.7883064516127</v>
      </c>
      <c r="K201" s="14">
        <v>2884.4473118279566</v>
      </c>
      <c r="L201" s="14">
        <f t="shared" si="24"/>
        <v>8920.2099462365586</v>
      </c>
    </row>
    <row r="202" spans="1:13">
      <c r="A202" s="71"/>
      <c r="B202" s="72" t="s">
        <v>206</v>
      </c>
      <c r="C202" s="73">
        <v>1211086</v>
      </c>
      <c r="D202" s="73">
        <v>0</v>
      </c>
      <c r="E202" s="73">
        <v>2693790</v>
      </c>
      <c r="F202" s="73">
        <v>1866112</v>
      </c>
      <c r="G202" s="73">
        <f>SUM(C202:F202)</f>
        <v>5770988</v>
      </c>
      <c r="H202" s="35">
        <v>1871.9743279569891</v>
      </c>
      <c r="I202" s="35" t="s">
        <v>211</v>
      </c>
      <c r="J202" s="35">
        <v>4163.7883064516127</v>
      </c>
      <c r="K202" s="35">
        <v>2884.4473118279566</v>
      </c>
      <c r="L202" s="35">
        <f t="shared" si="24"/>
        <v>8920.2099462365586</v>
      </c>
    </row>
    <row r="203" spans="1:13">
      <c r="B203" s="74" t="s">
        <v>110</v>
      </c>
      <c r="C203" s="75">
        <f>C7+C9+C11+C16+C18+C21+C26+C32+C34+C36+C38+C40+C43+C45+C47+C54+C56+C58+C60+C64+C66+C69+C72+C74+C77+C79+C86+C93+C95+C98+C100+C102+C104+C108+C110+C112+C115+C117+C119+C127+C129+C131+C133+C136+C138+C145+C149+C151+C153+C162+C164+C166+C168+C170+C174+C176+C185+C195+C198+C201+C106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20509565</v>
      </c>
      <c r="D203" s="75">
        <f t="shared" ref="D203:L203" si="26">D7+D9+D11+D16+D18+D21+D26+D32+D34+D36+D38+D40+D43+D45+D47+D54+D56+D58+D60+D64+D66+D69+D72+D74+D77+D79+D86+D93+D95+D98+D100+D102+D104+D108+D110+D112+D115+D117+D119+D127+D129+D131+D133+D136+D138+D145+D149+D151+D153+D162+D164+D166+D168+D170+D174+D176+D185+D195+D198+D201+D106</f>
        <v>4748526</v>
      </c>
      <c r="E203" s="75">
        <f t="shared" si="26"/>
        <v>125981572</v>
      </c>
      <c r="F203" s="75">
        <f t="shared" si="26"/>
        <v>68957279</v>
      </c>
      <c r="G203" s="75">
        <f t="shared" si="26"/>
        <v>220196942</v>
      </c>
      <c r="H203" s="75">
        <f t="shared" si="26"/>
        <v>31701.612567204298</v>
      </c>
      <c r="I203" s="75">
        <f t="shared" si="26"/>
        <v>7339.7915322580657</v>
      </c>
      <c r="J203" s="75">
        <f t="shared" si="26"/>
        <v>194729.58037634409</v>
      </c>
      <c r="K203" s="75">
        <f t="shared" si="26"/>
        <v>106587.19200268816</v>
      </c>
      <c r="L203" s="75">
        <f t="shared" si="26"/>
        <v>340358.17647849472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11" sqref="N11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223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3" t="s">
        <v>2</v>
      </c>
      <c r="B4" s="94" t="s">
        <v>3</v>
      </c>
      <c r="C4" s="95" t="s">
        <v>4</v>
      </c>
      <c r="D4" s="95"/>
      <c r="E4" s="95"/>
      <c r="F4" s="95"/>
      <c r="G4" s="95"/>
      <c r="H4" s="95" t="s">
        <v>5</v>
      </c>
      <c r="I4" s="95"/>
      <c r="J4" s="95"/>
      <c r="K4" s="95"/>
      <c r="L4" s="95"/>
    </row>
    <row r="5" spans="1:13">
      <c r="A5" s="93"/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3">
      <c r="A6" s="93"/>
      <c r="B6" s="94"/>
      <c r="C6" s="96" t="s">
        <v>6</v>
      </c>
      <c r="D6" s="96" t="s">
        <v>7</v>
      </c>
      <c r="E6" s="96" t="s">
        <v>8</v>
      </c>
      <c r="F6" s="96" t="s">
        <v>9</v>
      </c>
      <c r="G6" s="97" t="s">
        <v>10</v>
      </c>
      <c r="H6" s="97" t="s">
        <v>6</v>
      </c>
      <c r="I6" s="97" t="s">
        <v>7</v>
      </c>
      <c r="J6" s="97" t="s">
        <v>8</v>
      </c>
      <c r="K6" s="97" t="s">
        <v>9</v>
      </c>
      <c r="L6" s="97" t="s">
        <v>10</v>
      </c>
    </row>
    <row r="7" spans="1:13" s="15" customFormat="1">
      <c r="A7" s="19">
        <v>1</v>
      </c>
      <c r="B7" s="20" t="s">
        <v>209</v>
      </c>
      <c r="C7" s="21">
        <v>0</v>
      </c>
      <c r="D7" s="21">
        <v>0</v>
      </c>
      <c r="E7" s="21">
        <v>148509</v>
      </c>
      <c r="F7" s="21">
        <v>0</v>
      </c>
      <c r="G7" s="21">
        <f>SUM(C7:F7)</f>
        <v>148509</v>
      </c>
      <c r="H7" s="22" t="s">
        <v>211</v>
      </c>
      <c r="I7" s="22" t="s">
        <v>211</v>
      </c>
      <c r="J7" s="22">
        <v>229.55020161290318</v>
      </c>
      <c r="K7" s="22" t="s">
        <v>211</v>
      </c>
      <c r="L7" s="22">
        <f>H7+I7+J7+K7</f>
        <v>229.55020161290318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148509</v>
      </c>
      <c r="F8" s="18">
        <v>0</v>
      </c>
      <c r="G8" s="18">
        <f t="shared" ref="G8:L10" si="0">G7</f>
        <v>148509</v>
      </c>
      <c r="H8" s="35" t="s">
        <v>211</v>
      </c>
      <c r="I8" s="18"/>
      <c r="J8" s="18">
        <v>229.55020161290318</v>
      </c>
      <c r="K8" s="35" t="s">
        <v>211</v>
      </c>
      <c r="L8" s="18">
        <f t="shared" si="0"/>
        <v>229.55020161290318</v>
      </c>
    </row>
    <row r="9" spans="1:13" s="15" customFormat="1">
      <c r="A9" s="11">
        <v>2</v>
      </c>
      <c r="B9" s="12" t="s">
        <v>11</v>
      </c>
      <c r="C9" s="13">
        <v>535069</v>
      </c>
      <c r="D9" s="13">
        <v>139837</v>
      </c>
      <c r="E9" s="13">
        <v>1632182</v>
      </c>
      <c r="F9" s="13">
        <v>493563</v>
      </c>
      <c r="G9" s="13">
        <f>SUM(C9:F9)</f>
        <v>2800651</v>
      </c>
      <c r="H9" s="14">
        <v>827.05557795698917</v>
      </c>
      <c r="I9" s="14">
        <v>216.14590053763439</v>
      </c>
      <c r="J9" s="14">
        <v>2522.8619623655914</v>
      </c>
      <c r="K9" s="14">
        <v>762.89979838709667</v>
      </c>
      <c r="L9" s="14">
        <f>H9+I9+J9+K9</f>
        <v>4328.9632392473113</v>
      </c>
    </row>
    <row r="10" spans="1:13" s="15" customFormat="1">
      <c r="A10" s="16"/>
      <c r="B10" s="17" t="s">
        <v>13</v>
      </c>
      <c r="C10" s="18">
        <v>535069</v>
      </c>
      <c r="D10" s="18">
        <v>139837</v>
      </c>
      <c r="E10" s="18">
        <v>1632182</v>
      </c>
      <c r="F10" s="18">
        <v>493563</v>
      </c>
      <c r="G10" s="18">
        <f t="shared" si="0"/>
        <v>2800651</v>
      </c>
      <c r="H10" s="18">
        <v>827.05557795698917</v>
      </c>
      <c r="I10" s="18"/>
      <c r="J10" s="18">
        <v>2522.8619623655914</v>
      </c>
      <c r="K10" s="18">
        <v>762.89979838709667</v>
      </c>
      <c r="L10" s="18">
        <f t="shared" si="0"/>
        <v>4328.9632392473113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419796</v>
      </c>
      <c r="F11" s="21">
        <v>718127</v>
      </c>
      <c r="G11" s="21">
        <f>SUM(C11:F11)</f>
        <v>1137923</v>
      </c>
      <c r="H11" s="22" t="s">
        <v>211</v>
      </c>
      <c r="I11" s="22" t="s">
        <v>211</v>
      </c>
      <c r="J11" s="22">
        <v>648.87822580645161</v>
      </c>
      <c r="K11" s="22">
        <v>1110.0081317204301</v>
      </c>
      <c r="L11" s="22">
        <f t="shared" ref="L11:L32" si="1">H11+I11+J11+K11</f>
        <v>1758.8863575268817</v>
      </c>
    </row>
    <row r="12" spans="1:13" s="15" customFormat="1">
      <c r="A12" s="17"/>
      <c r="B12" s="17" t="s">
        <v>16</v>
      </c>
      <c r="C12" s="18"/>
      <c r="D12" s="18"/>
      <c r="E12" s="18">
        <v>23088.78</v>
      </c>
      <c r="F12" s="18">
        <v>359063.5</v>
      </c>
      <c r="G12" s="18">
        <f>E12+F12</f>
        <v>382152.28</v>
      </c>
      <c r="H12" s="18"/>
      <c r="I12" s="18"/>
      <c r="J12" s="18">
        <v>35.688302419354834</v>
      </c>
      <c r="K12" s="18">
        <v>555.00406586021506</v>
      </c>
      <c r="L12" s="18">
        <f t="shared" si="1"/>
        <v>590.69236827956991</v>
      </c>
    </row>
    <row r="13" spans="1:13" s="15" customFormat="1">
      <c r="A13" s="17"/>
      <c r="B13" s="17" t="s">
        <v>18</v>
      </c>
      <c r="C13" s="18"/>
      <c r="D13" s="18"/>
      <c r="E13" s="18">
        <v>243481.68</v>
      </c>
      <c r="F13" s="18">
        <v>351882.23</v>
      </c>
      <c r="G13" s="18">
        <f>E13+F13</f>
        <v>595363.90999999992</v>
      </c>
      <c r="H13" s="18"/>
      <c r="I13" s="18"/>
      <c r="J13" s="18">
        <v>376.34937096774189</v>
      </c>
      <c r="K13" s="18">
        <v>543.90398454301067</v>
      </c>
      <c r="L13" s="18">
        <f t="shared" si="1"/>
        <v>920.2533555107525</v>
      </c>
    </row>
    <row r="14" spans="1:13" s="15" customFormat="1">
      <c r="A14" s="17"/>
      <c r="B14" s="17" t="s">
        <v>20</v>
      </c>
      <c r="C14" s="18"/>
      <c r="D14" s="18"/>
      <c r="E14" s="18">
        <v>46177.56</v>
      </c>
      <c r="F14" s="18">
        <v>7181.27</v>
      </c>
      <c r="G14" s="18">
        <f>E14+F14</f>
        <v>53358.83</v>
      </c>
      <c r="H14" s="18"/>
      <c r="I14" s="18"/>
      <c r="J14" s="18">
        <v>71.376604838709667</v>
      </c>
      <c r="K14" s="18">
        <v>11.1000813172043</v>
      </c>
      <c r="L14" s="18">
        <f t="shared" si="1"/>
        <v>82.476686155913967</v>
      </c>
    </row>
    <row r="15" spans="1:13" s="15" customFormat="1">
      <c r="A15" s="23"/>
      <c r="B15" s="23" t="s">
        <v>22</v>
      </c>
      <c r="C15" s="18"/>
      <c r="D15" s="18"/>
      <c r="E15" s="18">
        <v>107047.98</v>
      </c>
      <c r="F15" s="18"/>
      <c r="G15" s="18">
        <f>E15+F15</f>
        <v>107047.98</v>
      </c>
      <c r="H15" s="18"/>
      <c r="I15" s="18"/>
      <c r="J15" s="18">
        <v>165.46394758064514</v>
      </c>
      <c r="K15" s="18"/>
      <c r="L15" s="18">
        <f t="shared" si="1"/>
        <v>165.46394758064514</v>
      </c>
    </row>
    <row r="16" spans="1:13" s="15" customFormat="1">
      <c r="A16" s="24">
        <v>4</v>
      </c>
      <c r="B16" s="25" t="s">
        <v>14</v>
      </c>
      <c r="C16" s="26">
        <v>4166</v>
      </c>
      <c r="D16" s="26">
        <v>0</v>
      </c>
      <c r="E16" s="26">
        <v>1134534</v>
      </c>
      <c r="F16" s="26">
        <v>1216087</v>
      </c>
      <c r="G16" s="26">
        <f>SUM(C16:F16)</f>
        <v>2354787</v>
      </c>
      <c r="H16" s="27">
        <v>6.4393817204301076</v>
      </c>
      <c r="I16" s="27" t="s">
        <v>211</v>
      </c>
      <c r="J16" s="27">
        <v>1753.6479838709677</v>
      </c>
      <c r="K16" s="27">
        <v>1879.70436827957</v>
      </c>
      <c r="L16" s="27">
        <f t="shared" si="1"/>
        <v>3639.7917338709676</v>
      </c>
    </row>
    <row r="17" spans="1:12" s="15" customFormat="1">
      <c r="A17" s="17"/>
      <c r="B17" s="17" t="s">
        <v>25</v>
      </c>
      <c r="C17" s="18"/>
      <c r="D17" s="18"/>
      <c r="E17" s="18">
        <v>1134534</v>
      </c>
      <c r="F17" s="18">
        <v>1216087</v>
      </c>
      <c r="G17" s="18">
        <f>F17+E17</f>
        <v>2350621</v>
      </c>
      <c r="H17" s="18"/>
      <c r="I17" s="18"/>
      <c r="J17" s="18">
        <v>1753.6479838709677</v>
      </c>
      <c r="K17" s="18">
        <v>1879.70436827957</v>
      </c>
      <c r="L17" s="18">
        <f t="shared" si="1"/>
        <v>3633.3523521505376</v>
      </c>
    </row>
    <row r="18" spans="1:12" s="15" customFormat="1">
      <c r="A18" s="24">
        <v>5</v>
      </c>
      <c r="B18" s="25" t="s">
        <v>15</v>
      </c>
      <c r="C18" s="26">
        <v>687689</v>
      </c>
      <c r="D18" s="26">
        <v>18320</v>
      </c>
      <c r="E18" s="26">
        <v>2245326</v>
      </c>
      <c r="F18" s="26">
        <v>843838</v>
      </c>
      <c r="G18" s="26">
        <f>SUM(C18:F18)</f>
        <v>3795173</v>
      </c>
      <c r="H18" s="27">
        <v>1062.9601478494624</v>
      </c>
      <c r="I18" s="27">
        <v>28.317204301075268</v>
      </c>
      <c r="J18" s="27">
        <v>3470.5979838709673</v>
      </c>
      <c r="K18" s="27">
        <v>1304.3194892473118</v>
      </c>
      <c r="L18" s="27">
        <f t="shared" si="1"/>
        <v>5866.1948252688171</v>
      </c>
    </row>
    <row r="19" spans="1:12" s="15" customFormat="1">
      <c r="A19" s="17"/>
      <c r="B19" s="17" t="s">
        <v>28</v>
      </c>
      <c r="C19" s="18">
        <v>687689</v>
      </c>
      <c r="D19" s="18">
        <v>18320</v>
      </c>
      <c r="E19" s="18">
        <v>1211937</v>
      </c>
      <c r="F19" s="18">
        <v>123103</v>
      </c>
      <c r="G19" s="18">
        <f>SUM(C19:F19)</f>
        <v>2041049</v>
      </c>
      <c r="H19" s="18">
        <v>1062.9601478494624</v>
      </c>
      <c r="I19" s="18"/>
      <c r="J19" s="18">
        <v>1873.2897177419352</v>
      </c>
      <c r="K19" s="18">
        <v>190.2801747311828</v>
      </c>
      <c r="L19" s="18">
        <f t="shared" si="1"/>
        <v>3126.5300403225806</v>
      </c>
    </row>
    <row r="20" spans="1:12" s="15" customFormat="1">
      <c r="A20" s="17"/>
      <c r="B20" s="17" t="s">
        <v>30</v>
      </c>
      <c r="C20" s="18"/>
      <c r="D20" s="18"/>
      <c r="E20" s="18">
        <v>1033389</v>
      </c>
      <c r="F20" s="18">
        <v>720735</v>
      </c>
      <c r="G20" s="18">
        <f t="shared" ref="G20:G32" si="2">SUM(C20:F20)</f>
        <v>1754124</v>
      </c>
      <c r="H20" s="18"/>
      <c r="I20" s="18"/>
      <c r="J20" s="18">
        <v>1597.3082661290321</v>
      </c>
      <c r="K20" s="18">
        <v>1114.039314516129</v>
      </c>
      <c r="L20" s="18">
        <f t="shared" si="1"/>
        <v>2711.3475806451611</v>
      </c>
    </row>
    <row r="21" spans="1:12" s="15" customFormat="1">
      <c r="A21" s="24">
        <v>6</v>
      </c>
      <c r="B21" s="25" t="s">
        <v>17</v>
      </c>
      <c r="C21" s="26">
        <v>310300</v>
      </c>
      <c r="D21" s="26">
        <v>90111</v>
      </c>
      <c r="E21" s="26">
        <v>4520123</v>
      </c>
      <c r="F21" s="26">
        <v>1988896</v>
      </c>
      <c r="G21" s="26">
        <f t="shared" si="2"/>
        <v>6909430</v>
      </c>
      <c r="H21" s="27">
        <v>479.63037634408596</v>
      </c>
      <c r="I21" s="27">
        <v>139.28447580645158</v>
      </c>
      <c r="J21" s="27">
        <v>6986.7492607526883</v>
      </c>
      <c r="K21" s="27">
        <v>3074.2344086021499</v>
      </c>
      <c r="L21" s="27">
        <f t="shared" si="1"/>
        <v>10679.898521505376</v>
      </c>
    </row>
    <row r="22" spans="1:12" s="15" customFormat="1">
      <c r="A22" s="17"/>
      <c r="B22" s="17" t="s">
        <v>33</v>
      </c>
      <c r="C22" s="18">
        <v>310300</v>
      </c>
      <c r="D22" s="18">
        <v>90111</v>
      </c>
      <c r="E22" s="18">
        <v>1446439</v>
      </c>
      <c r="F22" s="18">
        <v>119334</v>
      </c>
      <c r="G22" s="18">
        <f t="shared" si="2"/>
        <v>1966184</v>
      </c>
      <c r="H22" s="18">
        <v>479.63037634408596</v>
      </c>
      <c r="I22" s="18">
        <v>139.28447580645158</v>
      </c>
      <c r="J22" s="18">
        <v>2235.7592069892471</v>
      </c>
      <c r="K22" s="18">
        <v>184.45443548387095</v>
      </c>
      <c r="L22" s="18">
        <f t="shared" si="1"/>
        <v>3039.1284946236556</v>
      </c>
    </row>
    <row r="23" spans="1:12" s="15" customFormat="1">
      <c r="A23" s="17"/>
      <c r="B23" s="17" t="s">
        <v>35</v>
      </c>
      <c r="C23" s="18"/>
      <c r="D23" s="18"/>
      <c r="E23" s="18">
        <v>1310836</v>
      </c>
      <c r="F23" s="18">
        <v>1034226</v>
      </c>
      <c r="G23" s="18">
        <f t="shared" si="2"/>
        <v>2345062</v>
      </c>
      <c r="H23" s="18"/>
      <c r="I23" s="18"/>
      <c r="J23" s="18">
        <v>2026.1577956989247</v>
      </c>
      <c r="K23" s="18">
        <v>1598.6020161290321</v>
      </c>
      <c r="L23" s="18">
        <f t="shared" si="1"/>
        <v>3624.7598118279566</v>
      </c>
    </row>
    <row r="24" spans="1:12" s="15" customFormat="1">
      <c r="A24" s="17"/>
      <c r="B24" s="17" t="s">
        <v>37</v>
      </c>
      <c r="C24" s="18"/>
      <c r="D24" s="18"/>
      <c r="E24" s="18">
        <v>1491641</v>
      </c>
      <c r="F24" s="18">
        <v>537002</v>
      </c>
      <c r="G24" s="18">
        <f t="shared" si="2"/>
        <v>2028643</v>
      </c>
      <c r="H24" s="18"/>
      <c r="I24" s="18"/>
      <c r="J24" s="18">
        <v>2305.6278897849461</v>
      </c>
      <c r="K24" s="18">
        <v>830.04341397849453</v>
      </c>
      <c r="L24" s="18">
        <f t="shared" si="1"/>
        <v>3135.6713037634408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271207</v>
      </c>
      <c r="F25" s="18">
        <v>298334</v>
      </c>
      <c r="G25" s="18">
        <f t="shared" si="2"/>
        <v>569541</v>
      </c>
      <c r="H25" s="18"/>
      <c r="I25" s="18"/>
      <c r="J25" s="18">
        <v>419.20436827956985</v>
      </c>
      <c r="K25" s="18">
        <v>461.13454301075268</v>
      </c>
      <c r="L25" s="18">
        <f t="shared" si="1"/>
        <v>880.33891129032259</v>
      </c>
    </row>
    <row r="26" spans="1:12" s="15" customFormat="1">
      <c r="A26" s="24">
        <v>7</v>
      </c>
      <c r="B26" s="25" t="s">
        <v>19</v>
      </c>
      <c r="C26" s="26">
        <v>10450</v>
      </c>
      <c r="D26" s="26">
        <v>0</v>
      </c>
      <c r="E26" s="26">
        <v>1096634</v>
      </c>
      <c r="F26" s="26">
        <v>1086968</v>
      </c>
      <c r="G26" s="26">
        <f t="shared" si="2"/>
        <v>2194052</v>
      </c>
      <c r="H26" s="27">
        <v>16.152553763440856</v>
      </c>
      <c r="I26" s="27" t="s">
        <v>211</v>
      </c>
      <c r="J26" s="27">
        <v>1695.0659946236558</v>
      </c>
      <c r="K26" s="27">
        <v>1680.1252688172042</v>
      </c>
      <c r="L26" s="27">
        <f t="shared" si="1"/>
        <v>3391.3438172043006</v>
      </c>
    </row>
    <row r="27" spans="1:12" s="15" customFormat="1">
      <c r="A27" s="17"/>
      <c r="B27" s="17" t="s">
        <v>42</v>
      </c>
      <c r="C27" s="18">
        <v>10450</v>
      </c>
      <c r="D27" s="18"/>
      <c r="E27" s="18">
        <v>51541.798000000003</v>
      </c>
      <c r="F27" s="18">
        <v>76087.760000000009</v>
      </c>
      <c r="G27" s="18">
        <f t="shared" si="2"/>
        <v>138079.55800000002</v>
      </c>
      <c r="H27" s="18">
        <v>16.152553763440856</v>
      </c>
      <c r="I27" s="18"/>
      <c r="J27" s="18">
        <v>79.668101747311823</v>
      </c>
      <c r="K27" s="18">
        <v>117.60876881720431</v>
      </c>
      <c r="L27" s="18">
        <f t="shared" si="1"/>
        <v>213.42942432795701</v>
      </c>
    </row>
    <row r="28" spans="1:12" s="15" customFormat="1">
      <c r="A28" s="17"/>
      <c r="B28" s="17" t="s">
        <v>44</v>
      </c>
      <c r="C28" s="18"/>
      <c r="D28" s="18"/>
      <c r="E28" s="18">
        <v>369565.658</v>
      </c>
      <c r="F28" s="18">
        <v>291307.424</v>
      </c>
      <c r="G28" s="18">
        <f t="shared" si="2"/>
        <v>660873.08199999994</v>
      </c>
      <c r="H28" s="18"/>
      <c r="I28" s="18"/>
      <c r="J28" s="18">
        <v>571.237240188172</v>
      </c>
      <c r="K28" s="18">
        <v>450.27357204301069</v>
      </c>
      <c r="L28" s="18">
        <f t="shared" si="1"/>
        <v>1021.5108122311826</v>
      </c>
    </row>
    <row r="29" spans="1:12" s="15" customFormat="1">
      <c r="A29" s="17"/>
      <c r="B29" s="17" t="s">
        <v>46</v>
      </c>
      <c r="C29" s="18"/>
      <c r="D29" s="18"/>
      <c r="E29" s="18">
        <v>61411.504000000001</v>
      </c>
      <c r="F29" s="18">
        <v>36956.912000000004</v>
      </c>
      <c r="G29" s="18">
        <f t="shared" si="2"/>
        <v>98368.415999999997</v>
      </c>
      <c r="H29" s="18"/>
      <c r="I29" s="18"/>
      <c r="J29" s="18">
        <v>94.923695698924718</v>
      </c>
      <c r="K29" s="18">
        <v>57.124259139784954</v>
      </c>
      <c r="L29" s="18">
        <f t="shared" si="1"/>
        <v>152.04795483870967</v>
      </c>
    </row>
    <row r="30" spans="1:12" s="15" customFormat="1">
      <c r="A30" s="17"/>
      <c r="B30" s="17" t="s">
        <v>48</v>
      </c>
      <c r="C30" s="18"/>
      <c r="D30" s="18"/>
      <c r="E30" s="18">
        <v>18642.778000000002</v>
      </c>
      <c r="F30" s="18">
        <v>26087.232</v>
      </c>
      <c r="G30" s="18">
        <f t="shared" si="2"/>
        <v>44730.01</v>
      </c>
      <c r="H30" s="18"/>
      <c r="I30" s="18"/>
      <c r="J30" s="18">
        <v>28.816121908602149</v>
      </c>
      <c r="K30" s="18">
        <v>40.323006451612905</v>
      </c>
      <c r="L30" s="18">
        <f t="shared" si="1"/>
        <v>69.139128360215054</v>
      </c>
    </row>
    <row r="31" spans="1:12" s="15" customFormat="1">
      <c r="A31" s="17"/>
      <c r="B31" s="17" t="s">
        <v>50</v>
      </c>
      <c r="C31" s="18"/>
      <c r="D31" s="18"/>
      <c r="E31" s="18">
        <v>595472.26199999999</v>
      </c>
      <c r="F31" s="18">
        <v>656528.67200000002</v>
      </c>
      <c r="G31" s="18">
        <f t="shared" si="2"/>
        <v>1252000.9339999999</v>
      </c>
      <c r="H31" s="18"/>
      <c r="I31" s="18"/>
      <c r="J31" s="18">
        <v>920.42083508064513</v>
      </c>
      <c r="K31" s="18">
        <v>1014.7956623655913</v>
      </c>
      <c r="L31" s="18">
        <f t="shared" si="1"/>
        <v>1935.2164974462364</v>
      </c>
    </row>
    <row r="32" spans="1:12" s="15" customFormat="1">
      <c r="A32" s="24">
        <v>8</v>
      </c>
      <c r="B32" s="25" t="s">
        <v>21</v>
      </c>
      <c r="C32" s="26">
        <v>754964</v>
      </c>
      <c r="D32" s="26">
        <v>0</v>
      </c>
      <c r="E32" s="26">
        <v>1794416</v>
      </c>
      <c r="F32" s="26">
        <v>1914902</v>
      </c>
      <c r="G32" s="26">
        <f t="shared" si="2"/>
        <v>4464282</v>
      </c>
      <c r="H32" s="27">
        <v>1166.9470430107526</v>
      </c>
      <c r="I32" s="27" t="s">
        <v>211</v>
      </c>
      <c r="J32" s="27">
        <v>2773.62688172043</v>
      </c>
      <c r="K32" s="27">
        <v>2959.8619623655909</v>
      </c>
      <c r="L32" s="27">
        <f t="shared" si="1"/>
        <v>6900.4358870967735</v>
      </c>
    </row>
    <row r="33" spans="1:12" s="15" customFormat="1" ht="14.25" customHeight="1">
      <c r="A33" s="17"/>
      <c r="B33" s="17" t="s">
        <v>53</v>
      </c>
      <c r="C33" s="18">
        <v>754964</v>
      </c>
      <c r="D33" s="18">
        <v>0</v>
      </c>
      <c r="E33" s="18">
        <v>1794416</v>
      </c>
      <c r="F33" s="18">
        <v>1914902</v>
      </c>
      <c r="G33" s="18">
        <f t="shared" ref="G33:L33" si="3">G32</f>
        <v>4464282</v>
      </c>
      <c r="H33" s="18">
        <v>1166.9470430107526</v>
      </c>
      <c r="I33" s="18"/>
      <c r="J33" s="18">
        <v>2773.62688172043</v>
      </c>
      <c r="K33" s="18">
        <v>2959.8619623655909</v>
      </c>
      <c r="L33" s="18">
        <f t="shared" si="3"/>
        <v>6900.4358870967735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2003032</v>
      </c>
      <c r="F34" s="26">
        <v>761123</v>
      </c>
      <c r="G34" s="26">
        <f>SUM(C34:F34)</f>
        <v>2764155</v>
      </c>
      <c r="H34" s="27" t="s">
        <v>211</v>
      </c>
      <c r="I34" s="27" t="s">
        <v>211</v>
      </c>
      <c r="J34" s="27">
        <v>3096.0844086021502</v>
      </c>
      <c r="K34" s="27">
        <v>1176.467002688172</v>
      </c>
      <c r="L34" s="27">
        <f>H34+I34+J34+K34</f>
        <v>4272.551411290322</v>
      </c>
    </row>
    <row r="35" spans="1:12" s="15" customFormat="1">
      <c r="A35" s="17"/>
      <c r="B35" s="17" t="s">
        <v>56</v>
      </c>
      <c r="C35" s="18"/>
      <c r="D35" s="18"/>
      <c r="E35" s="18">
        <v>2003032</v>
      </c>
      <c r="F35" s="18">
        <v>761123</v>
      </c>
      <c r="G35" s="18">
        <f>G34</f>
        <v>2764155</v>
      </c>
      <c r="H35" s="18"/>
      <c r="I35" s="18"/>
      <c r="J35" s="18">
        <v>3096.0844086021502</v>
      </c>
      <c r="K35" s="18">
        <v>1176.467002688172</v>
      </c>
      <c r="L35" s="18">
        <f>K35+J35</f>
        <v>4272.551411290322</v>
      </c>
    </row>
    <row r="36" spans="1:12" s="15" customFormat="1">
      <c r="A36" s="24">
        <v>10</v>
      </c>
      <c r="B36" s="25" t="s">
        <v>24</v>
      </c>
      <c r="C36" s="26">
        <v>3025010</v>
      </c>
      <c r="D36" s="26">
        <v>414993</v>
      </c>
      <c r="E36" s="26">
        <v>2310738</v>
      </c>
      <c r="F36" s="26">
        <v>1235686</v>
      </c>
      <c r="G36" s="26">
        <f t="shared" ref="G36" si="4">SUM(C36:F36)</f>
        <v>6986427</v>
      </c>
      <c r="H36" s="27">
        <v>4675.7547043010745</v>
      </c>
      <c r="I36" s="27">
        <v>641.45423387096764</v>
      </c>
      <c r="J36" s="27">
        <v>3571.7052419354836</v>
      </c>
      <c r="K36" s="27">
        <v>1909.9985215053762</v>
      </c>
      <c r="L36" s="27">
        <f t="shared" ref="L36:L43" si="5">H36+I36+J36+K36</f>
        <v>10798.912701612902</v>
      </c>
    </row>
    <row r="37" spans="1:12" s="15" customFormat="1">
      <c r="A37" s="17"/>
      <c r="B37" s="17" t="s">
        <v>59</v>
      </c>
      <c r="C37" s="18">
        <v>3025010</v>
      </c>
      <c r="D37" s="18">
        <v>414993</v>
      </c>
      <c r="E37" s="18">
        <v>2310738</v>
      </c>
      <c r="F37" s="18">
        <v>1235686</v>
      </c>
      <c r="G37" s="18">
        <f>SUM(C37:F37)</f>
        <v>6986427</v>
      </c>
      <c r="H37" s="18"/>
      <c r="I37" s="18"/>
      <c r="J37" s="18">
        <v>3571.7052419354836</v>
      </c>
      <c r="K37" s="18">
        <v>1909.9985215053762</v>
      </c>
      <c r="L37" s="18">
        <f t="shared" si="5"/>
        <v>5481.7037634408598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8997</v>
      </c>
      <c r="E38" s="26">
        <v>1020805</v>
      </c>
      <c r="F38" s="26">
        <v>1497732</v>
      </c>
      <c r="G38" s="26">
        <f>SUM(C38:F38)</f>
        <v>2527534</v>
      </c>
      <c r="H38" s="27" t="s">
        <v>211</v>
      </c>
      <c r="I38" s="27">
        <v>13.906653225806449</v>
      </c>
      <c r="J38" s="27">
        <v>1577.857190860215</v>
      </c>
      <c r="K38" s="27">
        <v>2315.0427419354837</v>
      </c>
      <c r="L38" s="27">
        <f t="shared" si="5"/>
        <v>3906.8065860215052</v>
      </c>
    </row>
    <row r="39" spans="1:12" s="15" customFormat="1">
      <c r="A39" s="17"/>
      <c r="B39" s="17" t="s">
        <v>73</v>
      </c>
      <c r="C39" s="18">
        <v>0</v>
      </c>
      <c r="D39" s="18">
        <v>8997</v>
      </c>
      <c r="E39" s="18">
        <v>1020805</v>
      </c>
      <c r="F39" s="18">
        <v>1497732</v>
      </c>
      <c r="G39" s="18">
        <f>C39+D39+E39+F39</f>
        <v>2527534</v>
      </c>
      <c r="H39" s="18"/>
      <c r="I39" s="18">
        <v>13.906653225806449</v>
      </c>
      <c r="J39" s="18">
        <v>1577.857190860215</v>
      </c>
      <c r="K39" s="18">
        <v>2315.0427419354837</v>
      </c>
      <c r="L39" s="18">
        <f t="shared" si="5"/>
        <v>3906.8065860215052</v>
      </c>
    </row>
    <row r="40" spans="1:12" s="15" customFormat="1">
      <c r="A40" s="24">
        <v>12</v>
      </c>
      <c r="B40" s="25" t="s">
        <v>27</v>
      </c>
      <c r="C40" s="26">
        <v>6335143</v>
      </c>
      <c r="D40" s="26">
        <v>1260537</v>
      </c>
      <c r="E40" s="26">
        <v>19088644</v>
      </c>
      <c r="F40" s="26">
        <v>3883519</v>
      </c>
      <c r="G40" s="26">
        <f t="shared" ref="G40:G42" si="6">SUM(C40:F40)</f>
        <v>30567843</v>
      </c>
      <c r="H40" s="32">
        <v>9792.2237231182789</v>
      </c>
      <c r="I40" s="32">
        <v>1948.410685483871</v>
      </c>
      <c r="J40" s="27">
        <v>29505.296505376344</v>
      </c>
      <c r="K40" s="27">
        <v>6002.7511424731174</v>
      </c>
      <c r="L40" s="27">
        <f t="shared" si="5"/>
        <v>47248.682056451609</v>
      </c>
    </row>
    <row r="41" spans="1:12" s="15" customFormat="1">
      <c r="A41" s="23"/>
      <c r="B41" s="23" t="s">
        <v>76</v>
      </c>
      <c r="C41" s="18">
        <v>6335143</v>
      </c>
      <c r="D41" s="18">
        <v>1260537</v>
      </c>
      <c r="E41" s="18">
        <v>19088644</v>
      </c>
      <c r="F41" s="18">
        <v>3883519</v>
      </c>
      <c r="G41" s="18">
        <f>G40-G42</f>
        <v>30567843</v>
      </c>
      <c r="H41" s="18">
        <v>9792.2237231182789</v>
      </c>
      <c r="I41" s="18">
        <v>1948.410685483871</v>
      </c>
      <c r="J41" s="18">
        <v>29505.296505376344</v>
      </c>
      <c r="K41" s="18">
        <v>6002.7511424731174</v>
      </c>
      <c r="L41" s="18">
        <f t="shared" si="5"/>
        <v>47248.682056451609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f t="shared" si="6"/>
        <v>0</v>
      </c>
      <c r="H42" s="35"/>
      <c r="I42" s="35"/>
      <c r="J42" s="35"/>
      <c r="K42" s="35"/>
      <c r="L42" s="35">
        <f t="shared" si="5"/>
        <v>0</v>
      </c>
    </row>
    <row r="43" spans="1:12" s="15" customFormat="1" ht="18" customHeight="1">
      <c r="A43" s="24">
        <v>13</v>
      </c>
      <c r="B43" s="25" t="s">
        <v>29</v>
      </c>
      <c r="C43" s="36">
        <v>0</v>
      </c>
      <c r="D43" s="36">
        <v>0</v>
      </c>
      <c r="E43" s="36">
        <v>106675</v>
      </c>
      <c r="F43" s="36">
        <v>14743</v>
      </c>
      <c r="G43" s="36">
        <f>SUM(C43:F43)</f>
        <v>121418</v>
      </c>
      <c r="H43" s="37" t="s">
        <v>211</v>
      </c>
      <c r="I43" s="37" t="s">
        <v>211</v>
      </c>
      <c r="J43" s="37">
        <v>164.88743279569891</v>
      </c>
      <c r="K43" s="37">
        <v>22.788239247311825</v>
      </c>
      <c r="L43" s="37">
        <f t="shared" si="5"/>
        <v>187.67567204301074</v>
      </c>
    </row>
    <row r="44" spans="1:12" s="15" customFormat="1" ht="17.25" customHeight="1">
      <c r="A44" s="23"/>
      <c r="B44" s="23" t="s">
        <v>81</v>
      </c>
      <c r="C44" s="18"/>
      <c r="D44" s="18"/>
      <c r="E44" s="18"/>
      <c r="F44" s="18">
        <v>14743</v>
      </c>
      <c r="G44" s="18">
        <f>G43</f>
        <v>121418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1045194</v>
      </c>
      <c r="F45" s="26">
        <v>746095</v>
      </c>
      <c r="G45" s="26">
        <f>SUM(C45:F45)</f>
        <v>1791289</v>
      </c>
      <c r="H45" s="32" t="s">
        <v>211</v>
      </c>
      <c r="I45" s="32" t="s">
        <v>211</v>
      </c>
      <c r="J45" s="27">
        <v>1615.5552419354838</v>
      </c>
      <c r="K45" s="27">
        <v>1153.2382392473119</v>
      </c>
      <c r="L45" s="27">
        <f t="shared" ref="L45:L67" si="7">H45+I45+J45+K45</f>
        <v>2768.7934811827954</v>
      </c>
    </row>
    <row r="46" spans="1:12" s="15" customFormat="1">
      <c r="A46" s="23"/>
      <c r="B46" s="23" t="s">
        <v>84</v>
      </c>
      <c r="C46" s="18"/>
      <c r="D46" s="18"/>
      <c r="E46" s="18">
        <v>1045194</v>
      </c>
      <c r="F46" s="18">
        <v>746095</v>
      </c>
      <c r="G46" s="18">
        <f t="shared" ref="G46" si="8">G45</f>
        <v>1791289</v>
      </c>
      <c r="H46" s="18"/>
      <c r="I46" s="18"/>
      <c r="J46" s="18">
        <v>1615.5552419354838</v>
      </c>
      <c r="K46" s="18">
        <v>1153.2382392473119</v>
      </c>
      <c r="L46" s="18">
        <f t="shared" si="7"/>
        <v>2768.7934811827954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1952900</v>
      </c>
      <c r="F47" s="26">
        <v>472741</v>
      </c>
      <c r="G47" s="26">
        <f t="shared" ref="G47:G54" si="9">SUM(C47:F47)</f>
        <v>2425641</v>
      </c>
      <c r="H47" s="27" t="s">
        <v>211</v>
      </c>
      <c r="I47" s="27" t="s">
        <v>211</v>
      </c>
      <c r="J47" s="27">
        <v>3018.5954301075267</v>
      </c>
      <c r="K47" s="27">
        <v>730.71525537634398</v>
      </c>
      <c r="L47" s="27">
        <f t="shared" si="7"/>
        <v>3749.3106854838707</v>
      </c>
    </row>
    <row r="48" spans="1:12" s="15" customFormat="1">
      <c r="A48" s="23"/>
      <c r="B48" s="23" t="s">
        <v>87</v>
      </c>
      <c r="C48" s="18"/>
      <c r="D48" s="18"/>
      <c r="E48" s="18">
        <v>781160</v>
      </c>
      <c r="F48" s="18">
        <v>14182</v>
      </c>
      <c r="G48" s="18">
        <f t="shared" si="9"/>
        <v>795342</v>
      </c>
      <c r="H48" s="18"/>
      <c r="I48" s="18"/>
      <c r="J48" s="18">
        <v>1207.4381720430108</v>
      </c>
      <c r="K48" s="18">
        <v>21.921102150537635</v>
      </c>
      <c r="L48" s="18">
        <f t="shared" si="7"/>
        <v>1229.3592741935483</v>
      </c>
    </row>
    <row r="49" spans="1:12" s="15" customFormat="1">
      <c r="A49" s="23"/>
      <c r="B49" s="23" t="s">
        <v>89</v>
      </c>
      <c r="C49" s="18"/>
      <c r="D49" s="18"/>
      <c r="E49" s="18">
        <v>195290</v>
      </c>
      <c r="F49" s="18">
        <v>330919</v>
      </c>
      <c r="G49" s="18">
        <f t="shared" si="9"/>
        <v>526209</v>
      </c>
      <c r="H49" s="18"/>
      <c r="I49" s="18"/>
      <c r="J49" s="18">
        <v>302</v>
      </c>
      <c r="K49" s="18">
        <v>511.79415322580633</v>
      </c>
      <c r="L49" s="18">
        <f t="shared" si="7"/>
        <v>813.79415322580633</v>
      </c>
    </row>
    <row r="50" spans="1:12" s="15" customFormat="1">
      <c r="A50" s="23"/>
      <c r="B50" s="23" t="s">
        <v>91</v>
      </c>
      <c r="C50" s="18"/>
      <c r="D50" s="18"/>
      <c r="E50" s="18">
        <v>156232</v>
      </c>
      <c r="F50" s="18">
        <v>127640</v>
      </c>
      <c r="G50" s="18">
        <f t="shared" si="9"/>
        <v>283872</v>
      </c>
      <c r="H50" s="18"/>
      <c r="I50" s="18"/>
      <c r="J50" s="18">
        <v>241</v>
      </c>
      <c r="K50" s="18">
        <v>197</v>
      </c>
      <c r="L50" s="18">
        <f t="shared" si="7"/>
        <v>438</v>
      </c>
    </row>
    <row r="51" spans="1:12" s="15" customFormat="1">
      <c r="A51" s="23"/>
      <c r="B51" s="23" t="s">
        <v>93</v>
      </c>
      <c r="C51" s="18"/>
      <c r="D51" s="18"/>
      <c r="E51" s="18">
        <v>585870</v>
      </c>
      <c r="F51" s="18">
        <v>0</v>
      </c>
      <c r="G51" s="18">
        <f t="shared" si="9"/>
        <v>585870</v>
      </c>
      <c r="H51" s="18"/>
      <c r="I51" s="18"/>
      <c r="J51" s="18">
        <v>906</v>
      </c>
      <c r="K51" s="18">
        <v>0</v>
      </c>
      <c r="L51" s="18">
        <f t="shared" si="7"/>
        <v>906</v>
      </c>
    </row>
    <row r="52" spans="1:12" s="15" customFormat="1">
      <c r="A52" s="23"/>
      <c r="B52" s="23" t="s">
        <v>95</v>
      </c>
      <c r="C52" s="18"/>
      <c r="D52" s="18"/>
      <c r="E52" s="18">
        <v>97645</v>
      </c>
      <c r="F52" s="18">
        <v>0</v>
      </c>
      <c r="G52" s="18">
        <f t="shared" si="9"/>
        <v>97645</v>
      </c>
      <c r="H52" s="18"/>
      <c r="I52" s="18"/>
      <c r="J52" s="18">
        <v>151</v>
      </c>
      <c r="K52" s="18">
        <v>0</v>
      </c>
      <c r="L52" s="18">
        <f t="shared" si="7"/>
        <v>151</v>
      </c>
    </row>
    <row r="53" spans="1:12" s="15" customFormat="1">
      <c r="A53" s="23"/>
      <c r="B53" s="23" t="s">
        <v>97</v>
      </c>
      <c r="C53" s="18"/>
      <c r="D53" s="18"/>
      <c r="E53" s="18">
        <v>136703</v>
      </c>
      <c r="F53" s="18">
        <v>0</v>
      </c>
      <c r="G53" s="18">
        <f t="shared" si="9"/>
        <v>136703</v>
      </c>
      <c r="H53" s="18"/>
      <c r="I53" s="18"/>
      <c r="J53" s="18">
        <v>211</v>
      </c>
      <c r="K53" s="18">
        <v>0</v>
      </c>
      <c r="L53" s="18">
        <f t="shared" si="7"/>
        <v>211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156731</v>
      </c>
      <c r="F54" s="21">
        <v>368442</v>
      </c>
      <c r="G54" s="21">
        <f t="shared" si="9"/>
        <v>525173</v>
      </c>
      <c r="H54" s="22" t="s">
        <v>211</v>
      </c>
      <c r="I54" s="22" t="s">
        <v>211</v>
      </c>
      <c r="J54" s="22">
        <v>242.25893817204297</v>
      </c>
      <c r="K54" s="22">
        <v>569.50040322580639</v>
      </c>
      <c r="L54" s="38">
        <f t="shared" si="7"/>
        <v>811.75934139784931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156731</v>
      </c>
      <c r="F55" s="18">
        <v>368442</v>
      </c>
      <c r="G55" s="18">
        <f>G54</f>
        <v>525173</v>
      </c>
      <c r="H55" s="18"/>
      <c r="I55" s="18"/>
      <c r="J55" s="18">
        <v>242.25893817204297</v>
      </c>
      <c r="K55" s="18">
        <v>569.50040322580639</v>
      </c>
      <c r="L55" s="18">
        <f t="shared" si="7"/>
        <v>811.75934139784931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616027</v>
      </c>
      <c r="F56" s="26">
        <v>374065</v>
      </c>
      <c r="G56" s="26">
        <f>SUM(C56:F56)</f>
        <v>990092</v>
      </c>
      <c r="H56" s="27" t="s">
        <v>211</v>
      </c>
      <c r="I56" s="27" t="s">
        <v>211</v>
      </c>
      <c r="J56" s="27">
        <v>952.19227150537631</v>
      </c>
      <c r="K56" s="27">
        <v>578.1918682795698</v>
      </c>
      <c r="L56" s="27">
        <f t="shared" si="7"/>
        <v>1530.384139784946</v>
      </c>
    </row>
    <row r="57" spans="1:12" s="15" customFormat="1">
      <c r="A57" s="23"/>
      <c r="B57" s="17" t="s">
        <v>103</v>
      </c>
      <c r="C57" s="18"/>
      <c r="D57" s="18"/>
      <c r="E57" s="18">
        <v>616027</v>
      </c>
      <c r="F57" s="18">
        <v>374065</v>
      </c>
      <c r="G57" s="18">
        <f>G56</f>
        <v>990092</v>
      </c>
      <c r="H57" s="18"/>
      <c r="I57" s="18"/>
      <c r="J57" s="18">
        <v>952.19227150537631</v>
      </c>
      <c r="K57" s="18">
        <v>578.1918682795698</v>
      </c>
      <c r="L57" s="18">
        <f t="shared" si="7"/>
        <v>1530.384139784946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589317</v>
      </c>
      <c r="F58" s="26">
        <v>683948</v>
      </c>
      <c r="G58" s="26">
        <f>SUM(C58:F58)</f>
        <v>1273265</v>
      </c>
      <c r="H58" s="27" t="s">
        <v>211</v>
      </c>
      <c r="I58" s="27" t="s">
        <v>211</v>
      </c>
      <c r="J58" s="27">
        <v>910.90665322580639</v>
      </c>
      <c r="K58" s="27">
        <v>1057.177688172043</v>
      </c>
      <c r="L58" s="27">
        <f t="shared" si="7"/>
        <v>1968.0843413978494</v>
      </c>
    </row>
    <row r="59" spans="1:12" s="15" customFormat="1">
      <c r="A59" s="23"/>
      <c r="B59" s="23" t="s">
        <v>106</v>
      </c>
      <c r="C59" s="18"/>
      <c r="D59" s="18"/>
      <c r="E59" s="18">
        <v>589317</v>
      </c>
      <c r="F59" s="18">
        <v>683948</v>
      </c>
      <c r="G59" s="18">
        <f>G58</f>
        <v>1273265</v>
      </c>
      <c r="H59" s="18"/>
      <c r="I59" s="18"/>
      <c r="J59" s="18">
        <v>910.90665322580639</v>
      </c>
      <c r="K59" s="18">
        <v>1057.177688172043</v>
      </c>
      <c r="L59" s="18">
        <f t="shared" si="7"/>
        <v>1968.0843413978494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3706042</v>
      </c>
      <c r="F60" s="26">
        <v>4759187</v>
      </c>
      <c r="G60" s="26">
        <f>SUM(C60:F60)</f>
        <v>8465229</v>
      </c>
      <c r="H60" s="27" t="s">
        <v>211</v>
      </c>
      <c r="I60" s="27" t="s">
        <v>211</v>
      </c>
      <c r="J60" s="27">
        <v>5728.4251344086015</v>
      </c>
      <c r="K60" s="27">
        <v>7356.2702284946236</v>
      </c>
      <c r="L60" s="27">
        <f t="shared" si="7"/>
        <v>13084.695362903225</v>
      </c>
    </row>
    <row r="61" spans="1:12" s="15" customFormat="1">
      <c r="A61" s="39"/>
      <c r="B61" s="39" t="s">
        <v>109</v>
      </c>
      <c r="C61" s="18"/>
      <c r="D61" s="18"/>
      <c r="E61" s="18">
        <v>714525</v>
      </c>
      <c r="F61" s="18">
        <v>917571</v>
      </c>
      <c r="G61" s="31">
        <f>SUM(C61:F61)</f>
        <v>1632096</v>
      </c>
      <c r="H61" s="31"/>
      <c r="I61" s="31"/>
      <c r="J61" s="31">
        <v>1104.4405241935483</v>
      </c>
      <c r="K61" s="31">
        <v>1418.288508064516</v>
      </c>
      <c r="L61" s="31">
        <f t="shared" si="7"/>
        <v>2522.7290322580643</v>
      </c>
    </row>
    <row r="62" spans="1:12" s="15" customFormat="1">
      <c r="A62" s="39"/>
      <c r="B62" s="39" t="s">
        <v>111</v>
      </c>
      <c r="C62" s="18"/>
      <c r="D62" s="18"/>
      <c r="E62" s="18">
        <v>1560244</v>
      </c>
      <c r="F62" s="18">
        <v>2003618</v>
      </c>
      <c r="G62" s="31">
        <f>SUM(C62:F62)</f>
        <v>3563862</v>
      </c>
      <c r="H62" s="31"/>
      <c r="I62" s="31"/>
      <c r="J62" s="31">
        <v>2411.6674731182793</v>
      </c>
      <c r="K62" s="31">
        <v>3096.990188172043</v>
      </c>
      <c r="L62" s="31">
        <f t="shared" si="7"/>
        <v>5508.6576612903227</v>
      </c>
    </row>
    <row r="63" spans="1:12" s="15" customFormat="1">
      <c r="A63" s="39"/>
      <c r="B63" s="39" t="s">
        <v>112</v>
      </c>
      <c r="C63" s="18"/>
      <c r="D63" s="18"/>
      <c r="E63" s="18">
        <v>1431273</v>
      </c>
      <c r="F63" s="18">
        <v>1837998</v>
      </c>
      <c r="G63" s="31">
        <f>SUM(C63:F63)</f>
        <v>3269271</v>
      </c>
      <c r="H63" s="31"/>
      <c r="I63" s="31"/>
      <c r="J63" s="31">
        <v>2212.3171370967743</v>
      </c>
      <c r="K63" s="31">
        <v>2840.9915322580641</v>
      </c>
      <c r="L63" s="31">
        <f t="shared" si="7"/>
        <v>5053.3086693548385</v>
      </c>
    </row>
    <row r="64" spans="1:12" s="15" customFormat="1">
      <c r="A64" s="24">
        <v>20</v>
      </c>
      <c r="B64" s="25" t="s">
        <v>41</v>
      </c>
      <c r="C64" s="26">
        <v>221809</v>
      </c>
      <c r="D64" s="26">
        <v>8838</v>
      </c>
      <c r="E64" s="26">
        <v>639197</v>
      </c>
      <c r="F64" s="26">
        <v>655299</v>
      </c>
      <c r="G64" s="26">
        <f>SUM(C64:F64)</f>
        <v>1525143</v>
      </c>
      <c r="H64" s="27">
        <v>342.84993279569892</v>
      </c>
      <c r="I64" s="27">
        <v>13.660887096774193</v>
      </c>
      <c r="J64" s="27">
        <v>988.00611559139782</v>
      </c>
      <c r="K64" s="27">
        <v>1012.8949596774193</v>
      </c>
      <c r="L64" s="27">
        <f t="shared" si="7"/>
        <v>2357.41189516129</v>
      </c>
    </row>
    <row r="65" spans="1:13" s="15" customFormat="1">
      <c r="A65" s="39"/>
      <c r="B65" s="39" t="s">
        <v>113</v>
      </c>
      <c r="C65" s="18">
        <v>221809</v>
      </c>
      <c r="D65" s="18">
        <v>8838</v>
      </c>
      <c r="E65" s="18">
        <v>639197</v>
      </c>
      <c r="F65" s="18">
        <v>655299</v>
      </c>
      <c r="G65" s="18">
        <f t="shared" ref="G65" si="10">G64</f>
        <v>1525143</v>
      </c>
      <c r="H65" s="18">
        <v>342.84993279569892</v>
      </c>
      <c r="I65" s="18">
        <v>13.660887096774193</v>
      </c>
      <c r="J65" s="18">
        <v>988.00611559139782</v>
      </c>
      <c r="K65" s="18">
        <v>1012.8949596774193</v>
      </c>
      <c r="L65" s="18">
        <f t="shared" si="7"/>
        <v>2357.41189516129</v>
      </c>
    </row>
    <row r="66" spans="1:13" s="15" customFormat="1" ht="15" customHeight="1">
      <c r="A66" s="24">
        <v>21</v>
      </c>
      <c r="B66" s="25" t="s">
        <v>43</v>
      </c>
      <c r="C66" s="26">
        <v>12024</v>
      </c>
      <c r="D66" s="26">
        <v>0</v>
      </c>
      <c r="E66" s="26">
        <v>8360094</v>
      </c>
      <c r="F66" s="26">
        <v>4232986</v>
      </c>
      <c r="G66" s="26">
        <f>SUM(C66:F66)</f>
        <v>12605104</v>
      </c>
      <c r="H66" s="27">
        <v>18.585483870967739</v>
      </c>
      <c r="I66" s="27" t="s">
        <v>211</v>
      </c>
      <c r="J66" s="27">
        <v>12922.188306451611</v>
      </c>
      <c r="K66" s="27">
        <v>6542.9219086021494</v>
      </c>
      <c r="L66" s="27">
        <f t="shared" si="7"/>
        <v>19483.695698924726</v>
      </c>
    </row>
    <row r="67" spans="1:13" s="15" customFormat="1">
      <c r="A67" s="39"/>
      <c r="B67" s="39" t="s">
        <v>114</v>
      </c>
      <c r="C67" s="18"/>
      <c r="D67" s="18"/>
      <c r="E67" s="18">
        <v>8360094</v>
      </c>
      <c r="F67" s="18">
        <v>4216054.0559999999</v>
      </c>
      <c r="G67" s="31">
        <f>F67+E67</f>
        <v>12576148.056</v>
      </c>
      <c r="H67" s="31"/>
      <c r="I67" s="31"/>
      <c r="J67" s="31">
        <v>12922.188306451611</v>
      </c>
      <c r="K67" s="31">
        <v>6542.9219086021494</v>
      </c>
      <c r="L67" s="31">
        <f t="shared" si="7"/>
        <v>19465.110215053763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16931.944</v>
      </c>
      <c r="G68" s="31">
        <f>F68+E68</f>
        <v>16931.944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433564</v>
      </c>
      <c r="E69" s="26">
        <v>881866</v>
      </c>
      <c r="F69" s="26">
        <v>711723</v>
      </c>
      <c r="G69" s="26">
        <f>SUM(C69:F69)</f>
        <v>2027153</v>
      </c>
      <c r="H69" s="27" t="s">
        <v>211</v>
      </c>
      <c r="I69" s="27">
        <v>670.15940860215051</v>
      </c>
      <c r="J69" s="27">
        <v>1363.0993279569891</v>
      </c>
      <c r="K69" s="27">
        <v>1100.1094758064514</v>
      </c>
      <c r="L69" s="27">
        <f>H69+I69+J69+K69</f>
        <v>3133.3682123655908</v>
      </c>
    </row>
    <row r="70" spans="1:13" s="40" customFormat="1">
      <c r="A70" s="39"/>
      <c r="B70" s="39" t="s">
        <v>116</v>
      </c>
      <c r="C70" s="18"/>
      <c r="D70" s="18"/>
      <c r="E70" s="18">
        <v>881866</v>
      </c>
      <c r="F70" s="18">
        <v>313158.12</v>
      </c>
      <c r="G70" s="31">
        <f>E70+F70</f>
        <v>1195024.1200000001</v>
      </c>
      <c r="H70" s="31"/>
      <c r="I70" s="31"/>
      <c r="J70" s="31">
        <v>1363.0993279569891</v>
      </c>
      <c r="K70" s="31">
        <v>484.04816935483865</v>
      </c>
      <c r="L70" s="31">
        <f>H70+I70+J70+K70</f>
        <v>1847.1474973118277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398564.88000000006</v>
      </c>
      <c r="G71" s="31">
        <f>E71+F71</f>
        <v>398564.88000000006</v>
      </c>
      <c r="H71" s="31"/>
      <c r="I71" s="31"/>
      <c r="J71" s="31"/>
      <c r="K71" s="31">
        <v>616.06130645161295</v>
      </c>
      <c r="L71" s="31">
        <f>H71+I71+J71+K71</f>
        <v>616.06130645161295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12798</v>
      </c>
      <c r="D72" s="21">
        <v>0</v>
      </c>
      <c r="E72" s="21">
        <v>2474002</v>
      </c>
      <c r="F72" s="21">
        <v>992228</v>
      </c>
      <c r="G72" s="21">
        <f>SUM(C72:F72)</f>
        <v>3479028</v>
      </c>
      <c r="H72" s="22">
        <v>19.781854838709677</v>
      </c>
      <c r="I72" s="22" t="s">
        <v>211</v>
      </c>
      <c r="J72" s="22">
        <v>3824.0622311827956</v>
      </c>
      <c r="K72" s="22">
        <v>1533.685752688172</v>
      </c>
      <c r="L72" s="22">
        <f>H72+I72+J72+K72</f>
        <v>5377.5298387096773</v>
      </c>
      <c r="M72" s="15"/>
    </row>
    <row r="73" spans="1:13" s="40" customFormat="1">
      <c r="A73" s="39"/>
      <c r="B73" s="39" t="s">
        <v>117</v>
      </c>
      <c r="C73" s="18">
        <v>12798</v>
      </c>
      <c r="D73" s="18">
        <v>0</v>
      </c>
      <c r="E73" s="18">
        <v>2474002</v>
      </c>
      <c r="F73" s="18">
        <v>992228</v>
      </c>
      <c r="G73" s="31">
        <f>F73+E73+C73</f>
        <v>3479028</v>
      </c>
      <c r="H73" s="31">
        <v>19.781854838709677</v>
      </c>
      <c r="I73" s="31"/>
      <c r="J73" s="31">
        <v>3824.0622311827956</v>
      </c>
      <c r="K73" s="31">
        <v>1533.685752688172</v>
      </c>
      <c r="L73" s="31">
        <f>L72</f>
        <v>5377.5298387096773</v>
      </c>
    </row>
    <row r="74" spans="1:13" s="40" customFormat="1">
      <c r="A74" s="24">
        <v>24</v>
      </c>
      <c r="B74" s="25" t="s">
        <v>49</v>
      </c>
      <c r="C74" s="26">
        <v>750541</v>
      </c>
      <c r="D74" s="26">
        <v>8739</v>
      </c>
      <c r="E74" s="26">
        <v>563143</v>
      </c>
      <c r="F74" s="26">
        <v>513330</v>
      </c>
      <c r="G74" s="26">
        <f>SUM(C74:F74)</f>
        <v>1835753</v>
      </c>
      <c r="H74" s="27">
        <v>1160.1104166666664</v>
      </c>
      <c r="I74" s="27">
        <v>13.507862903225806</v>
      </c>
      <c r="J74" s="27">
        <v>870.44952956989232</v>
      </c>
      <c r="K74" s="27">
        <v>793.45362903225805</v>
      </c>
      <c r="L74" s="27">
        <f>H74+I74+J74+K74</f>
        <v>2837.5214381720425</v>
      </c>
    </row>
    <row r="75" spans="1:13" s="40" customFormat="1">
      <c r="A75" s="39"/>
      <c r="B75" s="39" t="s">
        <v>118</v>
      </c>
      <c r="C75" s="18">
        <v>750541</v>
      </c>
      <c r="D75" s="18">
        <v>8739</v>
      </c>
      <c r="E75" s="18">
        <v>101365.73999999999</v>
      </c>
      <c r="F75" s="18">
        <v>44146.38</v>
      </c>
      <c r="G75" s="31">
        <f>C75+D75+E75+F75</f>
        <v>904792.12</v>
      </c>
      <c r="H75" s="31">
        <v>1160.1104166666664</v>
      </c>
      <c r="I75" s="31">
        <v>13.507862903225806</v>
      </c>
      <c r="J75" s="31">
        <v>156.6809153225806</v>
      </c>
      <c r="K75" s="31">
        <v>68.237012096774194</v>
      </c>
      <c r="L75" s="31">
        <f>SUM(H75:K75)</f>
        <v>1398.5362069892469</v>
      </c>
    </row>
    <row r="76" spans="1:13" s="40" customFormat="1">
      <c r="A76" s="39"/>
      <c r="B76" s="39" t="s">
        <v>119</v>
      </c>
      <c r="C76" s="18"/>
      <c r="D76" s="18"/>
      <c r="E76" s="18">
        <v>461777.25999999995</v>
      </c>
      <c r="F76" s="18">
        <v>469183.62</v>
      </c>
      <c r="G76" s="31">
        <f>C76+D76+E76+F76</f>
        <v>930960.87999999989</v>
      </c>
      <c r="H76" s="31"/>
      <c r="I76" s="31"/>
      <c r="J76" s="31">
        <v>713.76861424731169</v>
      </c>
      <c r="K76" s="31">
        <v>725.21661693548378</v>
      </c>
      <c r="L76" s="31">
        <f>SUM(H76:K76)</f>
        <v>1438.9852311827954</v>
      </c>
    </row>
    <row r="77" spans="1:13" s="40" customFormat="1">
      <c r="A77" s="24">
        <v>25</v>
      </c>
      <c r="B77" s="25" t="s">
        <v>51</v>
      </c>
      <c r="C77" s="26">
        <v>0</v>
      </c>
      <c r="D77" s="26">
        <v>0</v>
      </c>
      <c r="E77" s="26">
        <v>834299</v>
      </c>
      <c r="F77" s="26">
        <v>714022</v>
      </c>
      <c r="G77" s="26">
        <f>SUM(C77:F77)</f>
        <v>1548321</v>
      </c>
      <c r="H77" s="27" t="s">
        <v>211</v>
      </c>
      <c r="I77" s="27" t="s">
        <v>211</v>
      </c>
      <c r="J77" s="27">
        <v>1289.5750672043009</v>
      </c>
      <c r="K77" s="27">
        <v>1103.6630376344085</v>
      </c>
      <c r="L77" s="27">
        <f t="shared" ref="L77:L92" si="11">H77+I77+J77+K77</f>
        <v>2393.2381048387097</v>
      </c>
    </row>
    <row r="78" spans="1:13" s="40" customFormat="1">
      <c r="A78" s="39"/>
      <c r="B78" s="39" t="s">
        <v>120</v>
      </c>
      <c r="C78" s="18"/>
      <c r="D78" s="18"/>
      <c r="E78" s="18">
        <v>834299</v>
      </c>
      <c r="F78" s="18">
        <v>714022</v>
      </c>
      <c r="G78" s="18">
        <f>SUM(C78:F78)</f>
        <v>1548321</v>
      </c>
      <c r="H78" s="31"/>
      <c r="I78" s="31"/>
      <c r="J78" s="31">
        <v>1289.5750672043009</v>
      </c>
      <c r="K78" s="31">
        <v>1103.6630376344085</v>
      </c>
      <c r="L78" s="31">
        <f t="shared" si="11"/>
        <v>2393.2381048387097</v>
      </c>
    </row>
    <row r="79" spans="1:13" s="40" customFormat="1">
      <c r="A79" s="24">
        <v>26</v>
      </c>
      <c r="B79" s="25" t="s">
        <v>52</v>
      </c>
      <c r="C79" s="26">
        <v>304362</v>
      </c>
      <c r="D79" s="26">
        <v>0</v>
      </c>
      <c r="E79" s="26">
        <v>2120674</v>
      </c>
      <c r="F79" s="26">
        <v>1084036</v>
      </c>
      <c r="G79" s="26">
        <f t="shared" ref="G79:G86" si="12">SUM(C79:F79)</f>
        <v>3509072</v>
      </c>
      <c r="H79" s="27">
        <v>470.45201612903219</v>
      </c>
      <c r="I79" s="27" t="s">
        <v>211</v>
      </c>
      <c r="J79" s="27">
        <v>3277.9235215053759</v>
      </c>
      <c r="K79" s="27">
        <v>1675.5932795698923</v>
      </c>
      <c r="L79" s="27">
        <f t="shared" si="11"/>
        <v>5423.9688172043006</v>
      </c>
    </row>
    <row r="80" spans="1:13" s="40" customFormat="1">
      <c r="A80" s="39"/>
      <c r="B80" s="39" t="s">
        <v>121</v>
      </c>
      <c r="C80" s="18">
        <v>304362</v>
      </c>
      <c r="D80" s="18"/>
      <c r="E80" s="18">
        <v>388083</v>
      </c>
      <c r="F80" s="18">
        <v>555026</v>
      </c>
      <c r="G80" s="31">
        <f t="shared" si="12"/>
        <v>1247471</v>
      </c>
      <c r="H80" s="31">
        <v>470.45201612903219</v>
      </c>
      <c r="I80" s="31"/>
      <c r="J80" s="31">
        <v>599.85947580645154</v>
      </c>
      <c r="K80" s="31">
        <v>857.90309139784938</v>
      </c>
      <c r="L80" s="31">
        <f t="shared" si="11"/>
        <v>1928.2145833333329</v>
      </c>
    </row>
    <row r="81" spans="1:12" s="40" customFormat="1">
      <c r="A81" s="39"/>
      <c r="B81" s="39" t="s">
        <v>122</v>
      </c>
      <c r="C81" s="18"/>
      <c r="D81" s="18"/>
      <c r="E81" s="18">
        <v>1236353</v>
      </c>
      <c r="F81" s="18">
        <v>529010</v>
      </c>
      <c r="G81" s="31">
        <f t="shared" si="12"/>
        <v>1765363</v>
      </c>
      <c r="H81" s="31"/>
      <c r="I81" s="31"/>
      <c r="J81" s="31">
        <v>1911.029502688172</v>
      </c>
      <c r="K81" s="31">
        <v>817.69018817204289</v>
      </c>
      <c r="L81" s="31">
        <f t="shared" si="11"/>
        <v>2728.719690860215</v>
      </c>
    </row>
    <row r="82" spans="1:12" s="40" customFormat="1">
      <c r="A82" s="39"/>
      <c r="B82" s="39" t="s">
        <v>123</v>
      </c>
      <c r="C82" s="18"/>
      <c r="D82" s="18"/>
      <c r="E82" s="18">
        <v>25448</v>
      </c>
      <c r="F82" s="18"/>
      <c r="G82" s="31">
        <f t="shared" si="12"/>
        <v>25448</v>
      </c>
      <c r="H82" s="31"/>
      <c r="I82" s="31"/>
      <c r="J82" s="31">
        <v>39.334946236559134</v>
      </c>
      <c r="K82" s="31"/>
      <c r="L82" s="31">
        <f t="shared" si="11"/>
        <v>39.334946236559134</v>
      </c>
    </row>
    <row r="83" spans="1:12" s="40" customFormat="1">
      <c r="A83" s="39"/>
      <c r="B83" s="39" t="s">
        <v>124</v>
      </c>
      <c r="C83" s="18"/>
      <c r="D83" s="18"/>
      <c r="E83" s="18">
        <v>458066</v>
      </c>
      <c r="F83" s="18"/>
      <c r="G83" s="31">
        <f t="shared" si="12"/>
        <v>458066</v>
      </c>
      <c r="H83" s="31"/>
      <c r="I83" s="31"/>
      <c r="J83" s="31">
        <v>708.03212365591389</v>
      </c>
      <c r="K83" s="31"/>
      <c r="L83" s="31">
        <f t="shared" si="11"/>
        <v>708.03212365591389</v>
      </c>
    </row>
    <row r="84" spans="1:12" s="40" customFormat="1">
      <c r="A84" s="39"/>
      <c r="B84" s="39" t="s">
        <v>125</v>
      </c>
      <c r="C84" s="18"/>
      <c r="D84" s="18"/>
      <c r="E84" s="18">
        <v>10603</v>
      </c>
      <c r="F84" s="18"/>
      <c r="G84" s="31">
        <f t="shared" si="12"/>
        <v>10603</v>
      </c>
      <c r="H84" s="31"/>
      <c r="I84" s="31"/>
      <c r="J84" s="31">
        <v>16.389045698924729</v>
      </c>
      <c r="K84" s="31"/>
      <c r="L84" s="31">
        <f t="shared" si="11"/>
        <v>16.389045698924729</v>
      </c>
    </row>
    <row r="85" spans="1:12" s="40" customFormat="1">
      <c r="A85" s="39"/>
      <c r="B85" s="39" t="s">
        <v>126</v>
      </c>
      <c r="C85" s="18"/>
      <c r="D85" s="18"/>
      <c r="E85" s="18">
        <v>2121</v>
      </c>
      <c r="F85" s="18"/>
      <c r="G85" s="31"/>
      <c r="H85" s="31"/>
      <c r="I85" s="31"/>
      <c r="J85" s="31">
        <v>3.2784274193548382</v>
      </c>
      <c r="K85" s="31"/>
      <c r="L85" s="31">
        <f t="shared" si="11"/>
        <v>3.2784274193548382</v>
      </c>
    </row>
    <row r="86" spans="1:12" s="40" customFormat="1">
      <c r="A86" s="24">
        <v>27</v>
      </c>
      <c r="B86" s="25" t="s">
        <v>54</v>
      </c>
      <c r="C86" s="26">
        <v>713965</v>
      </c>
      <c r="D86" s="26">
        <v>0</v>
      </c>
      <c r="E86" s="26">
        <v>2547485</v>
      </c>
      <c r="F86" s="26">
        <v>805822</v>
      </c>
      <c r="G86" s="26">
        <f t="shared" si="12"/>
        <v>4067272</v>
      </c>
      <c r="H86" s="27">
        <v>1103.5749327956989</v>
      </c>
      <c r="I86" s="27" t="s">
        <v>211</v>
      </c>
      <c r="J86" s="27">
        <v>3937.6448252688169</v>
      </c>
      <c r="K86" s="27">
        <v>1245.558198924731</v>
      </c>
      <c r="L86" s="27">
        <f t="shared" si="11"/>
        <v>6286.7779569892473</v>
      </c>
    </row>
    <row r="87" spans="1:12" s="40" customFormat="1">
      <c r="A87" s="39"/>
      <c r="B87" s="39" t="s">
        <v>127</v>
      </c>
      <c r="C87" s="18"/>
      <c r="D87" s="18"/>
      <c r="E87" s="18">
        <v>1279347</v>
      </c>
      <c r="F87" s="18">
        <v>523945</v>
      </c>
      <c r="G87" s="31">
        <f t="shared" ref="G87:G93" si="13">SUM(C87:F87)</f>
        <v>1803292</v>
      </c>
      <c r="H87" s="31"/>
      <c r="I87" s="31"/>
      <c r="J87" s="31">
        <v>1977.4852822580644</v>
      </c>
      <c r="K87" s="31">
        <v>809.86122311827955</v>
      </c>
      <c r="L87" s="31">
        <f t="shared" si="11"/>
        <v>2787.3465053763439</v>
      </c>
    </row>
    <row r="88" spans="1:12" s="40" customFormat="1">
      <c r="A88" s="39"/>
      <c r="B88" s="39" t="s">
        <v>128</v>
      </c>
      <c r="C88" s="18"/>
      <c r="D88" s="18"/>
      <c r="E88" s="18">
        <v>872514</v>
      </c>
      <c r="F88" s="18">
        <v>219184</v>
      </c>
      <c r="G88" s="31">
        <f t="shared" si="13"/>
        <v>1091698</v>
      </c>
      <c r="H88" s="31"/>
      <c r="I88" s="31"/>
      <c r="J88" s="31">
        <v>1348.643951612903</v>
      </c>
      <c r="K88" s="31">
        <v>338.79247311827959</v>
      </c>
      <c r="L88" s="31">
        <f t="shared" si="11"/>
        <v>1687.4364247311826</v>
      </c>
    </row>
    <row r="89" spans="1:12" s="40" customFormat="1">
      <c r="A89" s="39"/>
      <c r="B89" s="39" t="s">
        <v>129</v>
      </c>
      <c r="C89" s="18"/>
      <c r="D89" s="18"/>
      <c r="E89" s="18">
        <v>266976</v>
      </c>
      <c r="F89" s="18">
        <v>2256</v>
      </c>
      <c r="G89" s="31">
        <f t="shared" si="13"/>
        <v>269232</v>
      </c>
      <c r="H89" s="31"/>
      <c r="I89" s="31"/>
      <c r="J89" s="31">
        <v>412.66451612903222</v>
      </c>
      <c r="K89" s="31">
        <v>3.4870967741935481</v>
      </c>
      <c r="L89" s="31">
        <f t="shared" si="11"/>
        <v>416.15161290322578</v>
      </c>
    </row>
    <row r="90" spans="1:12" s="40" customFormat="1">
      <c r="A90" s="39"/>
      <c r="B90" s="39" t="s">
        <v>130</v>
      </c>
      <c r="C90" s="18"/>
      <c r="D90" s="18"/>
      <c r="E90" s="18">
        <v>22163</v>
      </c>
      <c r="F90" s="18"/>
      <c r="G90" s="31">
        <f t="shared" si="13"/>
        <v>22163</v>
      </c>
      <c r="H90" s="31"/>
      <c r="I90" s="31"/>
      <c r="J90" s="31">
        <v>34.257325268817205</v>
      </c>
      <c r="K90" s="31"/>
      <c r="L90" s="31">
        <f t="shared" si="11"/>
        <v>34.257325268817205</v>
      </c>
    </row>
    <row r="91" spans="1:12" s="40" customFormat="1">
      <c r="A91" s="39"/>
      <c r="B91" s="39" t="s">
        <v>131</v>
      </c>
      <c r="C91" s="18"/>
      <c r="D91" s="18"/>
      <c r="E91" s="18">
        <v>39231</v>
      </c>
      <c r="F91" s="18">
        <v>32797</v>
      </c>
      <c r="G91" s="31">
        <f t="shared" si="13"/>
        <v>72028</v>
      </c>
      <c r="H91" s="31"/>
      <c r="I91" s="31"/>
      <c r="J91" s="31">
        <v>60.639314516129026</v>
      </c>
      <c r="K91" s="31">
        <v>50.694287634408596</v>
      </c>
      <c r="L91" s="31">
        <f t="shared" si="11"/>
        <v>111.33360215053762</v>
      </c>
    </row>
    <row r="92" spans="1:12" s="40" customFormat="1">
      <c r="A92" s="39"/>
      <c r="B92" s="39" t="s">
        <v>132</v>
      </c>
      <c r="C92" s="18"/>
      <c r="D92" s="18"/>
      <c r="E92" s="18">
        <v>67254</v>
      </c>
      <c r="F92" s="18">
        <v>27640</v>
      </c>
      <c r="G92" s="31">
        <f t="shared" si="13"/>
        <v>94894</v>
      </c>
      <c r="H92" s="31"/>
      <c r="I92" s="31"/>
      <c r="J92" s="31">
        <v>103.95443548387095</v>
      </c>
      <c r="K92" s="31">
        <v>42.723118279569889</v>
      </c>
      <c r="L92" s="31">
        <f t="shared" si="11"/>
        <v>146.67755376344084</v>
      </c>
    </row>
    <row r="93" spans="1:12" s="40" customFormat="1">
      <c r="A93" s="24">
        <v>28</v>
      </c>
      <c r="B93" s="25" t="s">
        <v>55</v>
      </c>
      <c r="C93" s="26">
        <v>443620</v>
      </c>
      <c r="D93" s="26">
        <v>0</v>
      </c>
      <c r="E93" s="26">
        <v>860660</v>
      </c>
      <c r="F93" s="26">
        <v>542994</v>
      </c>
      <c r="G93" s="26">
        <f t="shared" si="13"/>
        <v>1847274</v>
      </c>
      <c r="H93" s="27">
        <v>685.70295698924724</v>
      </c>
      <c r="I93" s="27" t="s">
        <v>211</v>
      </c>
      <c r="J93" s="27">
        <v>1330.3212365591396</v>
      </c>
      <c r="K93" s="27">
        <v>839.30524193548388</v>
      </c>
      <c r="L93" s="27">
        <f>H93+I93+J93+K93</f>
        <v>2855.3294354838708</v>
      </c>
    </row>
    <row r="94" spans="1:12" s="40" customFormat="1">
      <c r="A94" s="39"/>
      <c r="B94" s="39" t="s">
        <v>133</v>
      </c>
      <c r="C94" s="18">
        <v>443620</v>
      </c>
      <c r="D94" s="18">
        <v>0</v>
      </c>
      <c r="E94" s="18">
        <v>860660</v>
      </c>
      <c r="F94" s="18">
        <v>542994</v>
      </c>
      <c r="G94" s="31">
        <f>C94+D94+E94+F94</f>
        <v>1847274</v>
      </c>
      <c r="H94" s="31">
        <v>685.70295698924724</v>
      </c>
      <c r="I94" s="31"/>
      <c r="J94" s="31">
        <v>1330.3212365591396</v>
      </c>
      <c r="K94" s="31">
        <v>839.30524193548388</v>
      </c>
      <c r="L94" s="31">
        <f>H94+I94+J94+K94</f>
        <v>2855.3294354838708</v>
      </c>
    </row>
    <row r="95" spans="1:12" s="40" customFormat="1">
      <c r="A95" s="24">
        <v>29</v>
      </c>
      <c r="B95" s="25" t="s">
        <v>57</v>
      </c>
      <c r="C95" s="26">
        <v>261441</v>
      </c>
      <c r="D95" s="26">
        <v>0</v>
      </c>
      <c r="E95" s="26">
        <v>1193874</v>
      </c>
      <c r="F95" s="26">
        <v>617240</v>
      </c>
      <c r="G95" s="26">
        <f>SUM(C95:F95)</f>
        <v>2072555</v>
      </c>
      <c r="H95" s="27">
        <v>404.10907258064509</v>
      </c>
      <c r="I95" s="27" t="s">
        <v>211</v>
      </c>
      <c r="J95" s="27">
        <v>1845.369758064516</v>
      </c>
      <c r="K95" s="27">
        <v>954.06720430107521</v>
      </c>
      <c r="L95" s="27">
        <f>H95+I95+J95+K95</f>
        <v>3203.5460349462364</v>
      </c>
    </row>
    <row r="96" spans="1:12" s="40" customFormat="1">
      <c r="A96" s="39"/>
      <c r="B96" s="39" t="s">
        <v>134</v>
      </c>
      <c r="C96" s="18">
        <v>261441</v>
      </c>
      <c r="D96" s="18"/>
      <c r="E96" s="18">
        <v>1118660</v>
      </c>
      <c r="F96" s="18">
        <v>617240</v>
      </c>
      <c r="G96" s="31">
        <f>SUM(C96:F96)</f>
        <v>1997341</v>
      </c>
      <c r="H96" s="31">
        <v>404.10907258064509</v>
      </c>
      <c r="I96" s="31"/>
      <c r="J96" s="31">
        <v>1729.1115591397847</v>
      </c>
      <c r="K96" s="31">
        <v>954.06720430107521</v>
      </c>
      <c r="L96" s="31">
        <f t="shared" ref="L96:L114" si="14">H96+I96+J96+K96</f>
        <v>3087.2878360215054</v>
      </c>
    </row>
    <row r="97" spans="1:12" s="40" customFormat="1">
      <c r="A97" s="39"/>
      <c r="B97" s="39" t="s">
        <v>78</v>
      </c>
      <c r="C97" s="18"/>
      <c r="D97" s="18"/>
      <c r="E97" s="18">
        <v>75214</v>
      </c>
      <c r="F97" s="18"/>
      <c r="G97" s="31">
        <f>SUM(C97:F97)</f>
        <v>75214</v>
      </c>
      <c r="H97" s="31"/>
      <c r="I97" s="31"/>
      <c r="J97" s="31">
        <v>116.25819892473118</v>
      </c>
      <c r="K97" s="31"/>
      <c r="L97" s="31">
        <f t="shared" si="14"/>
        <v>116.25819892473118</v>
      </c>
    </row>
    <row r="98" spans="1:12" s="40" customFormat="1">
      <c r="A98" s="24">
        <v>30</v>
      </c>
      <c r="B98" s="25" t="s">
        <v>58</v>
      </c>
      <c r="C98" s="26">
        <v>21625</v>
      </c>
      <c r="D98" s="26">
        <v>0</v>
      </c>
      <c r="E98" s="26">
        <v>3275956</v>
      </c>
      <c r="F98" s="26">
        <v>1782011</v>
      </c>
      <c r="G98" s="26">
        <f>SUM(C98:F98)</f>
        <v>5079592</v>
      </c>
      <c r="H98" s="27">
        <v>33.425739247311824</v>
      </c>
      <c r="I98" s="27" t="s">
        <v>211</v>
      </c>
      <c r="J98" s="27">
        <v>5063.6416666666664</v>
      </c>
      <c r="K98" s="27">
        <v>2754.4524865591397</v>
      </c>
      <c r="L98" s="27">
        <f>H98+I98+J98+K98</f>
        <v>7851.5198924731176</v>
      </c>
    </row>
    <row r="99" spans="1:12" s="40" customFormat="1">
      <c r="A99" s="39"/>
      <c r="B99" s="39" t="s">
        <v>135</v>
      </c>
      <c r="C99" s="18"/>
      <c r="D99" s="18"/>
      <c r="E99" s="18">
        <v>3275956</v>
      </c>
      <c r="F99" s="18">
        <v>1782011</v>
      </c>
      <c r="G99" s="18">
        <f>G98</f>
        <v>5079592</v>
      </c>
      <c r="H99" s="31"/>
      <c r="I99" s="31"/>
      <c r="J99" s="31">
        <v>5063.6416666666664</v>
      </c>
      <c r="K99" s="31">
        <v>2754.4524865591397</v>
      </c>
      <c r="L99" s="31">
        <f t="shared" si="14"/>
        <v>7818.0941532258057</v>
      </c>
    </row>
    <row r="100" spans="1:12" s="40" customFormat="1">
      <c r="A100" s="24">
        <v>31</v>
      </c>
      <c r="B100" s="25" t="s">
        <v>60</v>
      </c>
      <c r="C100" s="26">
        <v>7401</v>
      </c>
      <c r="D100" s="26">
        <v>0</v>
      </c>
      <c r="E100" s="26">
        <v>741233</v>
      </c>
      <c r="F100" s="41">
        <v>565595</v>
      </c>
      <c r="G100" s="26">
        <f>SUM(C100:F100)</f>
        <v>1314229</v>
      </c>
      <c r="H100" s="27">
        <v>11.439717741935482</v>
      </c>
      <c r="I100" s="27" t="s">
        <v>211</v>
      </c>
      <c r="J100" s="27">
        <v>1145.7230510752686</v>
      </c>
      <c r="K100" s="27">
        <v>874.23958333333326</v>
      </c>
      <c r="L100" s="27">
        <f t="shared" si="14"/>
        <v>2031.4023521505374</v>
      </c>
    </row>
    <row r="101" spans="1:12" s="40" customFormat="1">
      <c r="A101" s="39"/>
      <c r="B101" s="39" t="s">
        <v>136</v>
      </c>
      <c r="C101" s="18"/>
      <c r="D101" s="18"/>
      <c r="E101" s="18">
        <v>741233</v>
      </c>
      <c r="F101" s="18">
        <v>565595</v>
      </c>
      <c r="G101" s="31">
        <f>E101+F101</f>
        <v>1306828</v>
      </c>
      <c r="H101" s="31"/>
      <c r="I101" s="31"/>
      <c r="J101" s="31">
        <v>1145.7230510752686</v>
      </c>
      <c r="K101" s="31">
        <v>874.23958333333326</v>
      </c>
      <c r="L101" s="31">
        <f t="shared" si="14"/>
        <v>2019.9626344086018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11120</v>
      </c>
      <c r="F102" s="21">
        <v>19214</v>
      </c>
      <c r="G102" s="21">
        <f>SUM(C102:F102)</f>
        <v>30334</v>
      </c>
      <c r="H102" s="22" t="s">
        <v>211</v>
      </c>
      <c r="I102" s="22" t="s">
        <v>211</v>
      </c>
      <c r="J102" s="22">
        <v>17.188172043010752</v>
      </c>
      <c r="K102" s="22">
        <v>29.699059139784943</v>
      </c>
      <c r="L102" s="22">
        <f t="shared" si="14"/>
        <v>46.887231182795695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11120</v>
      </c>
      <c r="F103" s="18">
        <v>19214</v>
      </c>
      <c r="G103" s="31">
        <f>C103+D103+E103+F103</f>
        <v>30334</v>
      </c>
      <c r="H103" s="81" t="s">
        <v>211</v>
      </c>
      <c r="I103" s="31"/>
      <c r="J103" s="31">
        <v>17.188172043010752</v>
      </c>
      <c r="K103" s="31">
        <v>29.699059139784943</v>
      </c>
      <c r="L103" s="31">
        <f t="shared" si="14"/>
        <v>46.887231182795695</v>
      </c>
    </row>
    <row r="104" spans="1:12" s="40" customFormat="1">
      <c r="A104" s="19">
        <v>33</v>
      </c>
      <c r="B104" s="20" t="s">
        <v>62</v>
      </c>
      <c r="C104" s="21">
        <v>554038</v>
      </c>
      <c r="D104" s="21">
        <v>80744</v>
      </c>
      <c r="E104" s="21">
        <v>4563661</v>
      </c>
      <c r="F104" s="21">
        <v>1853437</v>
      </c>
      <c r="G104" s="21">
        <f>SUM(C104:F104)</f>
        <v>7051880</v>
      </c>
      <c r="H104" s="22">
        <v>856.37594086021488</v>
      </c>
      <c r="I104" s="22">
        <v>124.80591397849462</v>
      </c>
      <c r="J104" s="22">
        <v>7054.0459005376342</v>
      </c>
      <c r="K104" s="22">
        <v>2864.8555779569888</v>
      </c>
      <c r="L104" s="22">
        <f t="shared" si="14"/>
        <v>10900.083333333332</v>
      </c>
    </row>
    <row r="105" spans="1:12" s="40" customFormat="1">
      <c r="A105" s="39"/>
      <c r="B105" s="39" t="s">
        <v>138</v>
      </c>
      <c r="C105" s="18">
        <v>554038</v>
      </c>
      <c r="D105" s="18">
        <v>80744</v>
      </c>
      <c r="E105" s="18">
        <v>4563661</v>
      </c>
      <c r="F105" s="18">
        <v>1853437</v>
      </c>
      <c r="G105" s="31">
        <f>C105+D105+E105+F105</f>
        <v>7051880</v>
      </c>
      <c r="H105" s="31">
        <v>856.37594086021488</v>
      </c>
      <c r="I105" s="31"/>
      <c r="J105" s="31">
        <v>7054.0459005376342</v>
      </c>
      <c r="K105" s="31">
        <v>2864.8555779569888</v>
      </c>
      <c r="L105" s="31">
        <f t="shared" si="14"/>
        <v>10775.277419354838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34668</v>
      </c>
      <c r="G106" s="21">
        <f>SUM(C106:F106)</f>
        <v>34668</v>
      </c>
      <c r="H106" s="21" t="s">
        <v>211</v>
      </c>
      <c r="I106" s="21" t="s">
        <v>211</v>
      </c>
      <c r="J106" s="21" t="s">
        <v>211</v>
      </c>
      <c r="K106" s="21">
        <v>53.586290322580638</v>
      </c>
      <c r="L106" s="21">
        <f t="shared" si="14"/>
        <v>53.586290322580638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34668</v>
      </c>
      <c r="G107" s="31">
        <f>C107+D107+E107+F107</f>
        <v>34668</v>
      </c>
      <c r="H107" s="81" t="s">
        <v>211</v>
      </c>
      <c r="I107" s="81"/>
      <c r="J107" s="81" t="s">
        <v>211</v>
      </c>
      <c r="K107" s="81">
        <v>53.586290322580638</v>
      </c>
      <c r="L107" s="81">
        <f t="shared" si="14"/>
        <v>53.586290322580638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355373</v>
      </c>
      <c r="F108" s="86">
        <v>64395</v>
      </c>
      <c r="G108" s="21">
        <f>SUM(C108:F108)</f>
        <v>419768</v>
      </c>
      <c r="H108" s="22" t="s">
        <v>211</v>
      </c>
      <c r="I108" s="22" t="s">
        <v>211</v>
      </c>
      <c r="J108" s="22">
        <v>549.29966397849455</v>
      </c>
      <c r="K108" s="22">
        <v>99.535282258064498</v>
      </c>
      <c r="L108" s="22">
        <f t="shared" si="14"/>
        <v>648.83494623655906</v>
      </c>
    </row>
    <row r="109" spans="1:12" s="40" customFormat="1" ht="30">
      <c r="A109" s="39"/>
      <c r="B109" s="43" t="s">
        <v>139</v>
      </c>
      <c r="C109" s="18"/>
      <c r="D109" s="18"/>
      <c r="E109" s="18">
        <v>355373</v>
      </c>
      <c r="F109" s="18">
        <v>64395</v>
      </c>
      <c r="G109" s="31">
        <f>SUM(C109:F109)</f>
        <v>419768</v>
      </c>
      <c r="H109" s="31"/>
      <c r="I109" s="31"/>
      <c r="J109" s="31">
        <v>549.29966397849455</v>
      </c>
      <c r="K109" s="31">
        <v>99.535282258064498</v>
      </c>
      <c r="L109" s="31">
        <f t="shared" si="14"/>
        <v>648.83494623655906</v>
      </c>
    </row>
    <row r="110" spans="1:12" s="40" customFormat="1">
      <c r="A110" s="19">
        <v>36</v>
      </c>
      <c r="B110" s="20" t="s">
        <v>67</v>
      </c>
      <c r="C110" s="21">
        <v>186036</v>
      </c>
      <c r="D110" s="21">
        <v>0</v>
      </c>
      <c r="E110" s="21">
        <v>86345</v>
      </c>
      <c r="F110" s="21">
        <v>90000</v>
      </c>
      <c r="G110" s="21">
        <f>SUM(C110:F110)</f>
        <v>362381</v>
      </c>
      <c r="H110" s="22">
        <v>287.55564516129033</v>
      </c>
      <c r="I110" s="22" t="s">
        <v>211</v>
      </c>
      <c r="J110" s="22">
        <v>133.46337365591398</v>
      </c>
      <c r="K110" s="22">
        <v>139.11290322580643</v>
      </c>
      <c r="L110" s="22">
        <f t="shared" si="14"/>
        <v>560.13192204301072</v>
      </c>
    </row>
    <row r="111" spans="1:12" s="40" customFormat="1">
      <c r="A111" s="39"/>
      <c r="B111" s="39" t="s">
        <v>140</v>
      </c>
      <c r="C111" s="18">
        <v>186036</v>
      </c>
      <c r="D111" s="18"/>
      <c r="E111" s="18">
        <v>86345</v>
      </c>
      <c r="F111" s="18">
        <v>90000</v>
      </c>
      <c r="G111" s="31">
        <f t="shared" ref="G111" si="15">G110</f>
        <v>362381</v>
      </c>
      <c r="H111" s="31">
        <v>287.55564516129033</v>
      </c>
      <c r="I111" s="31"/>
      <c r="J111" s="31">
        <v>133.46337365591398</v>
      </c>
      <c r="K111" s="31">
        <v>139.11290322580643</v>
      </c>
      <c r="L111" s="31">
        <f t="shared" si="14"/>
        <v>560.13192204301072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210125</v>
      </c>
      <c r="F112" s="26">
        <v>57174</v>
      </c>
      <c r="G112" s="26">
        <f t="shared" ref="G112:G117" si="16">SUM(C112:F112)</f>
        <v>267299</v>
      </c>
      <c r="H112" s="27" t="s">
        <v>211</v>
      </c>
      <c r="I112" s="27" t="s">
        <v>211</v>
      </c>
      <c r="J112" s="27">
        <v>324.78998655913978</v>
      </c>
      <c r="K112" s="27">
        <v>88.373790322580632</v>
      </c>
      <c r="L112" s="27">
        <f t="shared" si="14"/>
        <v>413.16377688172042</v>
      </c>
    </row>
    <row r="113" spans="1:12" s="40" customFormat="1" ht="30">
      <c r="A113" s="39"/>
      <c r="B113" s="43" t="s">
        <v>141</v>
      </c>
      <c r="C113" s="18"/>
      <c r="D113" s="18"/>
      <c r="E113" s="18">
        <v>50430</v>
      </c>
      <c r="F113" s="18">
        <v>3487.614</v>
      </c>
      <c r="G113" s="31">
        <f t="shared" si="16"/>
        <v>53917.614000000001</v>
      </c>
      <c r="H113" s="31"/>
      <c r="I113" s="31"/>
      <c r="J113" s="31">
        <v>77.949596774193537</v>
      </c>
      <c r="K113" s="31">
        <v>5.3908012096774192</v>
      </c>
      <c r="L113" s="31">
        <f t="shared" si="14"/>
        <v>83.340397983870957</v>
      </c>
    </row>
    <row r="114" spans="1:12" s="40" customFormat="1">
      <c r="A114" s="39"/>
      <c r="B114" s="39" t="s">
        <v>142</v>
      </c>
      <c r="C114" s="18"/>
      <c r="D114" s="18"/>
      <c r="E114" s="18">
        <v>159695</v>
      </c>
      <c r="F114" s="18">
        <v>53686.385999999999</v>
      </c>
      <c r="G114" s="31">
        <f t="shared" si="16"/>
        <v>213381.386</v>
      </c>
      <c r="H114" s="31"/>
      <c r="I114" s="31"/>
      <c r="J114" s="31">
        <v>246.84038978494624</v>
      </c>
      <c r="K114" s="31">
        <v>82.982989112903212</v>
      </c>
      <c r="L114" s="31">
        <f t="shared" si="14"/>
        <v>329.82337889784947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201928</v>
      </c>
      <c r="E115" s="26">
        <v>982041</v>
      </c>
      <c r="F115" s="26">
        <v>1180776</v>
      </c>
      <c r="G115" s="26">
        <f t="shared" si="16"/>
        <v>2364745</v>
      </c>
      <c r="H115" s="27" t="s">
        <v>211</v>
      </c>
      <c r="I115" s="27">
        <v>312.11989247311828</v>
      </c>
      <c r="J115" s="27">
        <v>1517.9397177419353</v>
      </c>
      <c r="K115" s="27">
        <v>1825.124193548387</v>
      </c>
      <c r="L115" s="27">
        <f>H115+I115+J115+K115</f>
        <v>3655.1838037634407</v>
      </c>
    </row>
    <row r="116" spans="1:12" s="40" customFormat="1">
      <c r="A116" s="39"/>
      <c r="B116" s="39" t="s">
        <v>143</v>
      </c>
      <c r="C116" s="18"/>
      <c r="D116" s="18">
        <v>201928</v>
      </c>
      <c r="E116" s="18">
        <v>982041</v>
      </c>
      <c r="F116" s="18">
        <v>1180776</v>
      </c>
      <c r="G116" s="31">
        <f t="shared" si="16"/>
        <v>2364745</v>
      </c>
      <c r="H116" s="31"/>
      <c r="I116" s="31">
        <v>312.11989247311828</v>
      </c>
      <c r="J116" s="31">
        <v>1517.9397177419353</v>
      </c>
      <c r="K116" s="31">
        <v>1825.124193548387</v>
      </c>
      <c r="L116" s="31">
        <f>H116+I116+J116+K116</f>
        <v>3655.1838037634407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430472</v>
      </c>
      <c r="F117" s="26">
        <v>615577</v>
      </c>
      <c r="G117" s="26">
        <f t="shared" si="16"/>
        <v>1046049</v>
      </c>
      <c r="H117" s="27" t="s">
        <v>211</v>
      </c>
      <c r="I117" s="27" t="s">
        <v>211</v>
      </c>
      <c r="J117" s="27">
        <v>665.38010752688172</v>
      </c>
      <c r="K117" s="27">
        <v>951.49670698924717</v>
      </c>
      <c r="L117" s="27">
        <f>H117+I117+J117+K117</f>
        <v>1616.8768145161289</v>
      </c>
    </row>
    <row r="118" spans="1:12" s="40" customFormat="1">
      <c r="A118" s="39"/>
      <c r="B118" s="39" t="s">
        <v>144</v>
      </c>
      <c r="C118" s="18"/>
      <c r="D118" s="18"/>
      <c r="E118" s="18">
        <v>430472</v>
      </c>
      <c r="F118" s="18">
        <v>615577</v>
      </c>
      <c r="G118" s="31">
        <f>SUM(C118:F118)</f>
        <v>1046049</v>
      </c>
      <c r="H118" s="31"/>
      <c r="I118" s="31"/>
      <c r="J118" s="31">
        <v>665.38010752688172</v>
      </c>
      <c r="K118" s="31">
        <v>951.49670698924717</v>
      </c>
      <c r="L118" s="31">
        <f>SUM(H118:K118)</f>
        <v>1616.8768145161289</v>
      </c>
    </row>
    <row r="119" spans="1:12" s="40" customFormat="1">
      <c r="A119" s="24">
        <v>40</v>
      </c>
      <c r="B119" s="25" t="s">
        <v>74</v>
      </c>
      <c r="C119" s="26">
        <v>134091</v>
      </c>
      <c r="D119" s="26">
        <v>0</v>
      </c>
      <c r="E119" s="26">
        <v>798079</v>
      </c>
      <c r="F119" s="26">
        <v>238952</v>
      </c>
      <c r="G119" s="26">
        <f t="shared" ref="G119:G129" si="17">SUM(C119:F119)</f>
        <v>1171122</v>
      </c>
      <c r="H119" s="27">
        <v>207.26431451612899</v>
      </c>
      <c r="I119" s="27" t="s">
        <v>211</v>
      </c>
      <c r="J119" s="27">
        <v>1233.5898521505376</v>
      </c>
      <c r="K119" s="27">
        <v>369.34784946236556</v>
      </c>
      <c r="L119" s="27">
        <f>H119+I119+J119+K119</f>
        <v>1810.202016129032</v>
      </c>
    </row>
    <row r="120" spans="1:12" s="40" customFormat="1">
      <c r="A120" s="39"/>
      <c r="B120" s="39" t="s">
        <v>145</v>
      </c>
      <c r="C120" s="18">
        <v>134091</v>
      </c>
      <c r="D120" s="18"/>
      <c r="E120" s="18">
        <v>234555</v>
      </c>
      <c r="F120" s="18">
        <v>62128</v>
      </c>
      <c r="G120" s="31">
        <f>SUM(C120:F120)</f>
        <v>430774</v>
      </c>
      <c r="H120" s="31">
        <v>207.26431451612899</v>
      </c>
      <c r="I120" s="31"/>
      <c r="J120" s="31">
        <v>362.55141129032256</v>
      </c>
      <c r="K120" s="31">
        <v>96.031182795698911</v>
      </c>
      <c r="L120" s="31">
        <f t="shared" ref="L120:L126" si="18">H120+I120+J120+K120</f>
        <v>665.84690860215051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76456</v>
      </c>
      <c r="F121" s="18"/>
      <c r="G121" s="31">
        <f t="shared" si="17"/>
        <v>76456</v>
      </c>
      <c r="H121" s="31"/>
      <c r="I121" s="31"/>
      <c r="J121" s="31">
        <v>118.17795698924731</v>
      </c>
      <c r="K121" s="31"/>
      <c r="L121" s="31">
        <f t="shared" si="18"/>
        <v>118.17795698924731</v>
      </c>
    </row>
    <row r="122" spans="1:12" s="40" customFormat="1">
      <c r="A122" s="39"/>
      <c r="B122" s="39" t="s">
        <v>147</v>
      </c>
      <c r="C122" s="18"/>
      <c r="D122" s="18"/>
      <c r="E122" s="18">
        <v>11492</v>
      </c>
      <c r="F122" s="18"/>
      <c r="G122" s="31">
        <f t="shared" si="17"/>
        <v>11492</v>
      </c>
      <c r="H122" s="31"/>
      <c r="I122" s="31"/>
      <c r="J122" s="31">
        <v>17.763172043010751</v>
      </c>
      <c r="K122" s="31"/>
      <c r="L122" s="31">
        <f t="shared" si="18"/>
        <v>17.763172043010751</v>
      </c>
    </row>
    <row r="123" spans="1:12" s="40" customFormat="1">
      <c r="A123" s="39"/>
      <c r="B123" s="39" t="s">
        <v>148</v>
      </c>
      <c r="C123" s="18"/>
      <c r="D123" s="18"/>
      <c r="E123" s="18">
        <v>28890</v>
      </c>
      <c r="F123" s="18">
        <v>19618</v>
      </c>
      <c r="G123" s="31">
        <f t="shared" si="17"/>
        <v>48508</v>
      </c>
      <c r="H123" s="31"/>
      <c r="I123" s="31"/>
      <c r="J123" s="31">
        <v>44.655241935483865</v>
      </c>
      <c r="K123" s="31">
        <v>30.323521505376341</v>
      </c>
      <c r="L123" s="31">
        <f t="shared" si="18"/>
        <v>74.978763440860206</v>
      </c>
    </row>
    <row r="124" spans="1:12" s="40" customFormat="1">
      <c r="A124" s="39"/>
      <c r="B124" s="39" t="s">
        <v>149</v>
      </c>
      <c r="C124" s="18"/>
      <c r="D124" s="18"/>
      <c r="E124" s="18">
        <v>24423</v>
      </c>
      <c r="F124" s="18">
        <v>29868</v>
      </c>
      <c r="G124" s="31">
        <f t="shared" si="17"/>
        <v>54291</v>
      </c>
      <c r="H124" s="31"/>
      <c r="I124" s="31"/>
      <c r="J124" s="31">
        <v>37.750604838709677</v>
      </c>
      <c r="K124" s="31">
        <v>46.166935483870965</v>
      </c>
      <c r="L124" s="31">
        <f t="shared" si="18"/>
        <v>83.917540322580635</v>
      </c>
    </row>
    <row r="125" spans="1:12" s="40" customFormat="1">
      <c r="A125" s="39"/>
      <c r="B125" s="39" t="s">
        <v>150</v>
      </c>
      <c r="C125" s="18"/>
      <c r="D125" s="18"/>
      <c r="E125" s="18">
        <v>47166</v>
      </c>
      <c r="F125" s="18">
        <v>77540</v>
      </c>
      <c r="G125" s="31">
        <f t="shared" si="17"/>
        <v>124706</v>
      </c>
      <c r="H125" s="31"/>
      <c r="I125" s="31"/>
      <c r="J125" s="31">
        <v>72.904435483870969</v>
      </c>
      <c r="K125" s="31">
        <v>119.85349462365591</v>
      </c>
      <c r="L125" s="31">
        <f t="shared" si="18"/>
        <v>192.75793010752687</v>
      </c>
    </row>
    <row r="126" spans="1:12" s="40" customFormat="1">
      <c r="A126" s="39"/>
      <c r="B126" s="39" t="s">
        <v>151</v>
      </c>
      <c r="C126" s="18"/>
      <c r="D126" s="18"/>
      <c r="E126" s="18">
        <v>375097</v>
      </c>
      <c r="F126" s="18">
        <v>49798</v>
      </c>
      <c r="G126" s="31">
        <f t="shared" si="17"/>
        <v>424895</v>
      </c>
      <c r="H126" s="31"/>
      <c r="I126" s="31"/>
      <c r="J126" s="31">
        <v>579.78702956989241</v>
      </c>
      <c r="K126" s="31">
        <v>76.972715053763437</v>
      </c>
      <c r="L126" s="31">
        <f t="shared" si="18"/>
        <v>656.75974462365582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518085</v>
      </c>
      <c r="F127" s="45">
        <v>104059</v>
      </c>
      <c r="G127" s="26">
        <f t="shared" si="17"/>
        <v>622144</v>
      </c>
      <c r="H127" s="46" t="s">
        <v>211</v>
      </c>
      <c r="I127" s="46" t="s">
        <v>211</v>
      </c>
      <c r="J127" s="27">
        <v>800.80342741935476</v>
      </c>
      <c r="K127" s="27">
        <v>160.84388440860215</v>
      </c>
      <c r="L127" s="27">
        <f>H127+I127+J127+K127</f>
        <v>961.64731182795686</v>
      </c>
    </row>
    <row r="128" spans="1:12" s="40" customFormat="1" ht="30">
      <c r="A128" s="39"/>
      <c r="B128" s="43" t="s">
        <v>152</v>
      </c>
      <c r="C128" s="18"/>
      <c r="D128" s="18"/>
      <c r="E128" s="18">
        <v>518085</v>
      </c>
      <c r="F128" s="18">
        <v>104059</v>
      </c>
      <c r="G128" s="31">
        <f t="shared" si="17"/>
        <v>622144</v>
      </c>
      <c r="H128" s="31"/>
      <c r="I128" s="31"/>
      <c r="J128" s="31">
        <v>800.80342741935476</v>
      </c>
      <c r="K128" s="31">
        <v>160.84388440860215</v>
      </c>
      <c r="L128" s="31">
        <f>SUM(H128:K128)</f>
        <v>961.64731182795686</v>
      </c>
    </row>
    <row r="129" spans="1:12" s="40" customFormat="1">
      <c r="A129" s="24">
        <v>42</v>
      </c>
      <c r="B129" s="25" t="s">
        <v>77</v>
      </c>
      <c r="C129" s="26">
        <v>13873</v>
      </c>
      <c r="D129" s="26">
        <v>0</v>
      </c>
      <c r="E129" s="26">
        <v>3468795</v>
      </c>
      <c r="F129" s="26">
        <v>2873670</v>
      </c>
      <c r="G129" s="26">
        <f t="shared" si="17"/>
        <v>6356338</v>
      </c>
      <c r="H129" s="27">
        <v>21.443481182795701</v>
      </c>
      <c r="I129" s="27" t="s">
        <v>211</v>
      </c>
      <c r="J129" s="27">
        <v>5361.7127016129025</v>
      </c>
      <c r="K129" s="27">
        <v>4441.8286290322576</v>
      </c>
      <c r="L129" s="27">
        <f>H129+I129+J129+K129</f>
        <v>9824.9848118279551</v>
      </c>
    </row>
    <row r="130" spans="1:12" s="40" customFormat="1">
      <c r="A130" s="39"/>
      <c r="B130" s="39" t="s">
        <v>153</v>
      </c>
      <c r="C130" s="18">
        <v>13873</v>
      </c>
      <c r="D130" s="18">
        <v>0</v>
      </c>
      <c r="E130" s="18">
        <v>3468795</v>
      </c>
      <c r="F130" s="18">
        <v>2873670</v>
      </c>
      <c r="G130" s="31">
        <f>C130+D130+E130+F130</f>
        <v>6356338</v>
      </c>
      <c r="H130" s="31">
        <v>21.443481182795701</v>
      </c>
      <c r="I130" s="31"/>
      <c r="J130" s="31">
        <v>5361.7127016129025</v>
      </c>
      <c r="K130" s="31">
        <v>4441.8286290322576</v>
      </c>
      <c r="L130" s="31">
        <f>H130+I130+J130+K130</f>
        <v>9824.9848118279551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88690</v>
      </c>
      <c r="F131" s="26">
        <v>0</v>
      </c>
      <c r="G131" s="26">
        <f t="shared" ref="G131:G132" si="19">SUM(C131:F131)</f>
        <v>88690</v>
      </c>
      <c r="H131" s="27" t="s">
        <v>211</v>
      </c>
      <c r="I131" s="27" t="s">
        <v>211</v>
      </c>
      <c r="J131" s="27">
        <v>137.08803763440858</v>
      </c>
      <c r="K131" s="27" t="s">
        <v>211</v>
      </c>
      <c r="L131" s="27">
        <f>H131+I131+J131+K131</f>
        <v>137.08803763440858</v>
      </c>
    </row>
    <row r="132" spans="1:12" s="40" customFormat="1">
      <c r="A132" s="39"/>
      <c r="B132" s="39" t="s">
        <v>154</v>
      </c>
      <c r="C132" s="18"/>
      <c r="D132" s="18"/>
      <c r="E132" s="18">
        <v>88690</v>
      </c>
      <c r="F132" s="18"/>
      <c r="G132" s="31">
        <f t="shared" si="19"/>
        <v>88690</v>
      </c>
      <c r="H132" s="31"/>
      <c r="I132" s="31"/>
      <c r="J132" s="31">
        <v>137.08803763440858</v>
      </c>
      <c r="K132" s="31"/>
      <c r="L132" s="31">
        <f>H132+I132+J132+K132</f>
        <v>137.08803763440858</v>
      </c>
    </row>
    <row r="133" spans="1:12" s="40" customFormat="1">
      <c r="A133" s="24">
        <v>44</v>
      </c>
      <c r="B133" s="25" t="s">
        <v>80</v>
      </c>
      <c r="C133" s="26">
        <v>688912</v>
      </c>
      <c r="D133" s="26">
        <v>0</v>
      </c>
      <c r="E133" s="26">
        <v>8032783</v>
      </c>
      <c r="F133" s="26">
        <v>3607174</v>
      </c>
      <c r="G133" s="26">
        <f>SUM(C133:F133)</f>
        <v>12328869</v>
      </c>
      <c r="H133" s="27">
        <v>1064.8505376344085</v>
      </c>
      <c r="I133" s="27" t="s">
        <v>211</v>
      </c>
      <c r="J133" s="27">
        <v>12416.264045698925</v>
      </c>
      <c r="K133" s="27">
        <v>5575.6049731182793</v>
      </c>
      <c r="L133" s="27">
        <f>H133+I133+J133+K133</f>
        <v>19056.719556451615</v>
      </c>
    </row>
    <row r="134" spans="1:12" s="40" customFormat="1">
      <c r="A134" s="39"/>
      <c r="B134" s="39" t="s">
        <v>155</v>
      </c>
      <c r="C134" s="18">
        <v>688912</v>
      </c>
      <c r="D134" s="18"/>
      <c r="E134" s="18">
        <v>3293441.03</v>
      </c>
      <c r="F134" s="18">
        <v>1190367.4200000002</v>
      </c>
      <c r="G134" s="31">
        <f>SUM(C134:F134)</f>
        <v>5172720.45</v>
      </c>
      <c r="H134" s="31">
        <v>1064.8505376344085</v>
      </c>
      <c r="I134" s="31"/>
      <c r="J134" s="31">
        <v>5090.6682587365585</v>
      </c>
      <c r="K134" s="31">
        <v>1839.9496411290324</v>
      </c>
      <c r="L134" s="31">
        <f>SUM(H134:K134)</f>
        <v>7995.4684374999997</v>
      </c>
    </row>
    <row r="135" spans="1:12" s="40" customFormat="1">
      <c r="A135" s="39"/>
      <c r="B135" s="39" t="s">
        <v>156</v>
      </c>
      <c r="C135" s="18"/>
      <c r="D135" s="18"/>
      <c r="E135" s="18">
        <v>4739341.97</v>
      </c>
      <c r="F135" s="18">
        <v>2416806.58</v>
      </c>
      <c r="G135" s="31">
        <f>SUM(C135:F135)</f>
        <v>7156148.5499999998</v>
      </c>
      <c r="H135" s="31"/>
      <c r="I135" s="31"/>
      <c r="J135" s="31">
        <v>7325.5957869623653</v>
      </c>
      <c r="K135" s="31">
        <v>3735.6553319892469</v>
      </c>
      <c r="L135" s="31">
        <f>SUM(H135:K135)</f>
        <v>11061.251118951612</v>
      </c>
    </row>
    <row r="136" spans="1:12" s="40" customFormat="1">
      <c r="A136" s="24">
        <v>45</v>
      </c>
      <c r="B136" s="25" t="s">
        <v>82</v>
      </c>
      <c r="C136" s="26">
        <v>9853</v>
      </c>
      <c r="D136" s="26">
        <v>0</v>
      </c>
      <c r="E136" s="26">
        <v>1151231</v>
      </c>
      <c r="F136" s="26">
        <v>754951</v>
      </c>
      <c r="G136" s="26">
        <f>SUM(C136:F136)</f>
        <v>1916035</v>
      </c>
      <c r="H136" s="27">
        <v>15.229771505376343</v>
      </c>
      <c r="I136" s="27" t="s">
        <v>211</v>
      </c>
      <c r="J136" s="27">
        <v>1779.4565188172041</v>
      </c>
      <c r="K136" s="27">
        <v>1166.9269489247311</v>
      </c>
      <c r="L136" s="27">
        <f>H136+I136+J136+K136</f>
        <v>2961.6132392473119</v>
      </c>
    </row>
    <row r="137" spans="1:12" s="40" customFormat="1">
      <c r="A137" s="39"/>
      <c r="B137" s="39" t="s">
        <v>157</v>
      </c>
      <c r="C137" s="18"/>
      <c r="D137" s="18"/>
      <c r="E137" s="18">
        <v>1151231</v>
      </c>
      <c r="F137" s="18">
        <v>754951</v>
      </c>
      <c r="G137" s="31">
        <f>F137+E137</f>
        <v>1906182</v>
      </c>
      <c r="H137" s="31"/>
      <c r="I137" s="31"/>
      <c r="J137" s="31">
        <v>1779.4565188172041</v>
      </c>
      <c r="K137" s="31">
        <v>1166.9269489247311</v>
      </c>
      <c r="L137" s="31">
        <f>H137+I137+J137+K137</f>
        <v>2946.3834677419354</v>
      </c>
    </row>
    <row r="138" spans="1:12" s="40" customFormat="1">
      <c r="A138" s="24">
        <v>46</v>
      </c>
      <c r="B138" s="25" t="s">
        <v>83</v>
      </c>
      <c r="C138" s="47">
        <v>387352</v>
      </c>
      <c r="D138" s="26"/>
      <c r="E138" s="47">
        <v>2772005</v>
      </c>
      <c r="F138" s="47">
        <v>2887099</v>
      </c>
      <c r="G138" s="26">
        <f>SUM(C138:F138)</f>
        <v>6046456</v>
      </c>
      <c r="H138" s="27">
        <v>598.72956989247302</v>
      </c>
      <c r="I138" s="27" t="s">
        <v>211</v>
      </c>
      <c r="J138" s="27">
        <v>4284.6851478494618</v>
      </c>
      <c r="K138" s="27">
        <v>4462.5858198924725</v>
      </c>
      <c r="L138" s="27">
        <f>H138+I138+J138+K138</f>
        <v>9346.000537634407</v>
      </c>
    </row>
    <row r="139" spans="1:12" s="40" customFormat="1">
      <c r="A139" s="39"/>
      <c r="B139" s="39" t="s">
        <v>158</v>
      </c>
      <c r="C139" s="18">
        <v>387352</v>
      </c>
      <c r="D139" s="18"/>
      <c r="E139" s="18">
        <v>247817</v>
      </c>
      <c r="F139" s="18">
        <v>489652</v>
      </c>
      <c r="G139" s="31">
        <f t="shared" ref="G139:G144" si="20">SUM(C139:F139)</f>
        <v>1124821</v>
      </c>
      <c r="H139" s="31">
        <v>598.72956989247302</v>
      </c>
      <c r="I139" s="31"/>
      <c r="J139" s="31">
        <v>383.05047043010745</v>
      </c>
      <c r="K139" s="31">
        <v>756.85456989247302</v>
      </c>
      <c r="L139" s="31">
        <f t="shared" ref="L139:L144" si="21">SUM(H139:K139)</f>
        <v>1738.6346102150535</v>
      </c>
    </row>
    <row r="140" spans="1:12" s="40" customFormat="1">
      <c r="A140" s="39"/>
      <c r="B140" s="39" t="s">
        <v>159</v>
      </c>
      <c r="C140" s="18"/>
      <c r="D140" s="18"/>
      <c r="E140" s="18">
        <v>1193071</v>
      </c>
      <c r="F140" s="18">
        <v>1373393</v>
      </c>
      <c r="G140" s="31">
        <f t="shared" si="20"/>
        <v>2566464</v>
      </c>
      <c r="H140" s="31"/>
      <c r="I140" s="31"/>
      <c r="J140" s="31">
        <v>1844.1285618279569</v>
      </c>
      <c r="K140" s="31">
        <v>2122.8520833333332</v>
      </c>
      <c r="L140" s="31">
        <f t="shared" si="21"/>
        <v>3966.9806451612903</v>
      </c>
    </row>
    <row r="141" spans="1:12" s="40" customFormat="1">
      <c r="A141" s="39"/>
      <c r="B141" s="39" t="s">
        <v>160</v>
      </c>
      <c r="C141" s="18"/>
      <c r="D141" s="18"/>
      <c r="E141" s="18">
        <v>600139</v>
      </c>
      <c r="F141" s="18"/>
      <c r="G141" s="31">
        <f t="shared" si="20"/>
        <v>600139</v>
      </c>
      <c r="H141" s="31"/>
      <c r="I141" s="31"/>
      <c r="J141" s="31">
        <v>927.63420698924722</v>
      </c>
      <c r="K141" s="31"/>
      <c r="L141" s="31">
        <f t="shared" si="21"/>
        <v>927.63420698924722</v>
      </c>
    </row>
    <row r="142" spans="1:12" s="40" customFormat="1">
      <c r="A142" s="39"/>
      <c r="B142" s="39" t="s">
        <v>161</v>
      </c>
      <c r="C142" s="18"/>
      <c r="D142" s="18"/>
      <c r="E142" s="18">
        <v>400000</v>
      </c>
      <c r="F142" s="18">
        <v>874502</v>
      </c>
      <c r="G142" s="31">
        <f t="shared" si="20"/>
        <v>1274502</v>
      </c>
      <c r="H142" s="31"/>
      <c r="I142" s="31"/>
      <c r="J142" s="31">
        <v>618.27956989247309</v>
      </c>
      <c r="K142" s="31">
        <v>1351.7168010752689</v>
      </c>
      <c r="L142" s="31">
        <f t="shared" si="21"/>
        <v>1969.996370967742</v>
      </c>
    </row>
    <row r="143" spans="1:12" s="40" customFormat="1">
      <c r="A143" s="39"/>
      <c r="B143" s="39" t="s">
        <v>162</v>
      </c>
      <c r="C143" s="18"/>
      <c r="D143" s="18"/>
      <c r="E143" s="18">
        <v>57658</v>
      </c>
      <c r="F143" s="18">
        <v>149552</v>
      </c>
      <c r="G143" s="31">
        <f t="shared" si="20"/>
        <v>207210</v>
      </c>
      <c r="H143" s="31"/>
      <c r="I143" s="31"/>
      <c r="J143" s="31">
        <v>89.12190860215054</v>
      </c>
      <c r="K143" s="31">
        <v>231.16236559139782</v>
      </c>
      <c r="L143" s="31">
        <f t="shared" si="21"/>
        <v>320.28427419354836</v>
      </c>
    </row>
    <row r="144" spans="1:12" s="40" customFormat="1">
      <c r="A144" s="39"/>
      <c r="B144" s="39" t="s">
        <v>163</v>
      </c>
      <c r="C144" s="18"/>
      <c r="D144" s="18"/>
      <c r="E144" s="18">
        <v>273320</v>
      </c>
      <c r="F144" s="18"/>
      <c r="G144" s="31">
        <f t="shared" si="20"/>
        <v>273320</v>
      </c>
      <c r="H144" s="31"/>
      <c r="I144" s="31"/>
      <c r="J144" s="31">
        <v>422.47043010752685</v>
      </c>
      <c r="K144" s="31"/>
      <c r="L144" s="31">
        <f t="shared" si="21"/>
        <v>422.47043010752685</v>
      </c>
    </row>
    <row r="145" spans="1:12" s="40" customFormat="1">
      <c r="A145" s="24">
        <v>47</v>
      </c>
      <c r="B145" s="25" t="s">
        <v>85</v>
      </c>
      <c r="C145" s="26">
        <v>946071</v>
      </c>
      <c r="D145" s="26">
        <v>130404</v>
      </c>
      <c r="E145" s="47">
        <v>3776428</v>
      </c>
      <c r="F145" s="26">
        <v>1082024</v>
      </c>
      <c r="G145" s="26">
        <f>SUM(C145:F145)</f>
        <v>5934927</v>
      </c>
      <c r="H145" s="27">
        <v>1462.3409274193548</v>
      </c>
      <c r="I145" s="27">
        <v>201.56532258064516</v>
      </c>
      <c r="J145" s="27">
        <v>5837.2206989247306</v>
      </c>
      <c r="K145" s="27">
        <v>1672.4833333333331</v>
      </c>
      <c r="L145" s="27">
        <f>H145+I145+J145+K145</f>
        <v>9173.6102822580633</v>
      </c>
    </row>
    <row r="146" spans="1:12" s="40" customFormat="1">
      <c r="A146" s="39"/>
      <c r="B146" s="39" t="s">
        <v>164</v>
      </c>
      <c r="C146" s="18">
        <v>946071</v>
      </c>
      <c r="D146" s="18">
        <v>130404</v>
      </c>
      <c r="E146" s="18">
        <v>2131620</v>
      </c>
      <c r="F146" s="18">
        <v>768826</v>
      </c>
      <c r="G146" s="31">
        <f>C146+D146+E146+F146</f>
        <v>3976921</v>
      </c>
      <c r="H146" s="31">
        <v>1462.3409274193548</v>
      </c>
      <c r="I146" s="31">
        <v>201.56532258064516</v>
      </c>
      <c r="J146" s="31">
        <v>3294.8427419354834</v>
      </c>
      <c r="K146" s="31">
        <v>1188.3735215053762</v>
      </c>
      <c r="L146" s="31">
        <f>H146+I146+J146+K146</f>
        <v>6147.1225134408596</v>
      </c>
    </row>
    <row r="147" spans="1:12" s="40" customFormat="1">
      <c r="A147" s="39"/>
      <c r="B147" s="39" t="s">
        <v>165</v>
      </c>
      <c r="C147" s="18"/>
      <c r="D147" s="18"/>
      <c r="E147" s="18">
        <v>1606220</v>
      </c>
      <c r="F147" s="18">
        <v>297807</v>
      </c>
      <c r="G147" s="31">
        <f>C147+D147+E147+F147</f>
        <v>1904027</v>
      </c>
      <c r="H147" s="31"/>
      <c r="I147" s="31"/>
      <c r="J147" s="31">
        <v>2482.7325268817203</v>
      </c>
      <c r="K147" s="31">
        <v>460.31995967741926</v>
      </c>
      <c r="L147" s="31">
        <f>H147+I147+J147+K147</f>
        <v>2943.0524865591397</v>
      </c>
    </row>
    <row r="148" spans="1:12" s="40" customFormat="1">
      <c r="A148" s="39"/>
      <c r="B148" s="39" t="s">
        <v>166</v>
      </c>
      <c r="C148" s="18"/>
      <c r="D148" s="18"/>
      <c r="E148" s="18">
        <v>38588</v>
      </c>
      <c r="F148" s="18">
        <v>15391</v>
      </c>
      <c r="G148" s="31">
        <f>C148+D148+E148+F148</f>
        <v>53979</v>
      </c>
      <c r="H148" s="31"/>
      <c r="I148" s="31"/>
      <c r="J148" s="31">
        <v>59.645430107526877</v>
      </c>
      <c r="K148" s="31">
        <v>23.789852150537634</v>
      </c>
      <c r="L148" s="31">
        <f>H148+I148+J148+K148</f>
        <v>83.435282258064518</v>
      </c>
    </row>
    <row r="149" spans="1:12" s="40" customFormat="1">
      <c r="A149" s="24">
        <v>48</v>
      </c>
      <c r="B149" s="25" t="s">
        <v>86</v>
      </c>
      <c r="C149" s="26">
        <v>138266</v>
      </c>
      <c r="D149" s="26">
        <v>10648</v>
      </c>
      <c r="E149" s="48">
        <v>5928331</v>
      </c>
      <c r="F149" s="46">
        <v>4493324</v>
      </c>
      <c r="G149" s="26">
        <f>SUM(C149:F149)</f>
        <v>10570569</v>
      </c>
      <c r="H149" s="27">
        <v>213.71760752688169</v>
      </c>
      <c r="I149" s="27">
        <v>16.458602150537633</v>
      </c>
      <c r="J149" s="27">
        <v>9163.4148521505358</v>
      </c>
      <c r="K149" s="27">
        <v>6945.3260752688166</v>
      </c>
      <c r="L149" s="27">
        <f>H149+I149+J149+K149</f>
        <v>16338.917137096772</v>
      </c>
    </row>
    <row r="150" spans="1:12" s="40" customFormat="1">
      <c r="A150" s="39"/>
      <c r="B150" s="39" t="s">
        <v>167</v>
      </c>
      <c r="C150" s="18">
        <v>138266</v>
      </c>
      <c r="D150" s="18">
        <v>10648</v>
      </c>
      <c r="E150" s="18">
        <v>5928331</v>
      </c>
      <c r="F150" s="18">
        <v>4493324</v>
      </c>
      <c r="G150" s="18">
        <f>G149</f>
        <v>10570569</v>
      </c>
      <c r="H150" s="31"/>
      <c r="I150" s="31">
        <v>16.458602150537633</v>
      </c>
      <c r="J150" s="31">
        <v>9163.4148521505358</v>
      </c>
      <c r="K150" s="31">
        <v>6945.3260752688166</v>
      </c>
      <c r="L150" s="31">
        <f t="shared" ref="L150:L161" si="22">H150+I150+J150+K150</f>
        <v>16125.199529569891</v>
      </c>
    </row>
    <row r="151" spans="1:12" s="40" customFormat="1">
      <c r="A151" s="24">
        <v>49</v>
      </c>
      <c r="B151" s="25" t="s">
        <v>88</v>
      </c>
      <c r="C151" s="26">
        <v>12532</v>
      </c>
      <c r="D151" s="26">
        <v>0</v>
      </c>
      <c r="E151" s="47">
        <v>605213</v>
      </c>
      <c r="F151" s="26">
        <v>1041919</v>
      </c>
      <c r="G151" s="26">
        <f t="shared" ref="G151:G162" si="23">SUM(C151:F151)</f>
        <v>1659664</v>
      </c>
      <c r="H151" s="27">
        <v>19.37069892473118</v>
      </c>
      <c r="I151" s="27" t="s">
        <v>211</v>
      </c>
      <c r="J151" s="27">
        <v>935.47708333333333</v>
      </c>
      <c r="K151" s="27">
        <v>1610.4930779569891</v>
      </c>
      <c r="L151" s="27">
        <f t="shared" si="22"/>
        <v>2565.3408602150535</v>
      </c>
    </row>
    <row r="152" spans="1:12" s="40" customFormat="1">
      <c r="A152" s="39"/>
      <c r="B152" s="39" t="s">
        <v>168</v>
      </c>
      <c r="C152" s="18">
        <v>12532</v>
      </c>
      <c r="D152" s="18"/>
      <c r="E152" s="18">
        <v>605213</v>
      </c>
      <c r="F152" s="18">
        <v>1041919</v>
      </c>
      <c r="G152" s="31">
        <f t="shared" si="23"/>
        <v>1659664</v>
      </c>
      <c r="H152" s="31">
        <v>19.37069892473118</v>
      </c>
      <c r="I152" s="31"/>
      <c r="J152" s="31">
        <v>935.47708333333333</v>
      </c>
      <c r="K152" s="31">
        <v>1610.4930779569891</v>
      </c>
      <c r="L152" s="31">
        <f t="shared" si="22"/>
        <v>2565.3408602150535</v>
      </c>
    </row>
    <row r="153" spans="1:12" s="40" customFormat="1">
      <c r="A153" s="24">
        <v>50</v>
      </c>
      <c r="B153" s="25" t="s">
        <v>90</v>
      </c>
      <c r="C153" s="26">
        <v>100427</v>
      </c>
      <c r="D153" s="26">
        <v>0</v>
      </c>
      <c r="E153" s="26">
        <v>2785992</v>
      </c>
      <c r="F153" s="26">
        <v>950649</v>
      </c>
      <c r="G153" s="26">
        <f t="shared" si="23"/>
        <v>3837068</v>
      </c>
      <c r="H153" s="27">
        <v>155.22990591397846</v>
      </c>
      <c r="I153" s="27" t="s">
        <v>211</v>
      </c>
      <c r="J153" s="27">
        <v>4306.3048387096769</v>
      </c>
      <c r="K153" s="27">
        <v>1469.4171370967742</v>
      </c>
      <c r="L153" s="27">
        <f t="shared" si="22"/>
        <v>5930.9518817204298</v>
      </c>
    </row>
    <row r="154" spans="1:12" s="40" customFormat="1">
      <c r="A154" s="39"/>
      <c r="B154" s="39" t="s">
        <v>169</v>
      </c>
      <c r="C154" s="18">
        <v>100427</v>
      </c>
      <c r="D154" s="18"/>
      <c r="E154" s="18">
        <v>181089.48</v>
      </c>
      <c r="F154" s="18">
        <v>113127.231</v>
      </c>
      <c r="G154" s="31">
        <f t="shared" si="23"/>
        <v>394643.71100000001</v>
      </c>
      <c r="H154" s="31">
        <v>155.22990591397846</v>
      </c>
      <c r="I154" s="31"/>
      <c r="J154" s="31">
        <v>279.90981451612902</v>
      </c>
      <c r="K154" s="31">
        <v>174.86063931451611</v>
      </c>
      <c r="L154" s="31">
        <f t="shared" si="22"/>
        <v>610.00035974462355</v>
      </c>
    </row>
    <row r="155" spans="1:12" s="40" customFormat="1">
      <c r="A155" s="39"/>
      <c r="B155" s="39" t="s">
        <v>170</v>
      </c>
      <c r="C155" s="18"/>
      <c r="D155" s="18"/>
      <c r="E155" s="18">
        <v>72435.792000000001</v>
      </c>
      <c r="F155" s="18"/>
      <c r="G155" s="31">
        <f t="shared" si="23"/>
        <v>72435.792000000001</v>
      </c>
      <c r="H155" s="31"/>
      <c r="I155" s="31"/>
      <c r="J155" s="31">
        <v>111.96392580645161</v>
      </c>
      <c r="K155" s="31"/>
      <c r="L155" s="31">
        <f t="shared" si="22"/>
        <v>111.96392580645161</v>
      </c>
    </row>
    <row r="156" spans="1:12" s="40" customFormat="1">
      <c r="A156" s="39"/>
      <c r="B156" s="39" t="s">
        <v>171</v>
      </c>
      <c r="C156" s="18"/>
      <c r="D156" s="18"/>
      <c r="E156" s="18">
        <v>222879.36000000002</v>
      </c>
      <c r="F156" s="18">
        <v>39927.258000000002</v>
      </c>
      <c r="G156" s="31">
        <f t="shared" si="23"/>
        <v>262806.61800000002</v>
      </c>
      <c r="H156" s="31"/>
      <c r="I156" s="31"/>
      <c r="J156" s="31">
        <v>344.50438709677417</v>
      </c>
      <c r="K156" s="31">
        <v>61.715519758064517</v>
      </c>
      <c r="L156" s="31">
        <f t="shared" si="22"/>
        <v>406.21990685483865</v>
      </c>
    </row>
    <row r="157" spans="1:12" s="40" customFormat="1">
      <c r="A157" s="39"/>
      <c r="B157" s="39" t="s">
        <v>172</v>
      </c>
      <c r="C157" s="18"/>
      <c r="D157" s="18"/>
      <c r="E157" s="18">
        <v>936093.31200000003</v>
      </c>
      <c r="F157" s="18">
        <v>210093.429</v>
      </c>
      <c r="G157" s="31">
        <f t="shared" si="23"/>
        <v>1146186.7409999999</v>
      </c>
      <c r="H157" s="31"/>
      <c r="I157" s="31"/>
      <c r="J157" s="31">
        <v>1446.9184258064515</v>
      </c>
      <c r="K157" s="31">
        <v>324.74118729838705</v>
      </c>
      <c r="L157" s="31">
        <f t="shared" si="22"/>
        <v>1771.6596131048386</v>
      </c>
    </row>
    <row r="158" spans="1:12" s="40" customFormat="1">
      <c r="A158" s="39"/>
      <c r="B158" s="39" t="s">
        <v>173</v>
      </c>
      <c r="C158" s="18"/>
      <c r="D158" s="18"/>
      <c r="E158" s="18">
        <v>980669.18400000047</v>
      </c>
      <c r="F158" s="18">
        <v>385963.49399999995</v>
      </c>
      <c r="G158" s="31">
        <f t="shared" si="23"/>
        <v>1366632.6780000003</v>
      </c>
      <c r="H158" s="31"/>
      <c r="I158" s="31"/>
      <c r="J158" s="31">
        <v>1515.8193032258071</v>
      </c>
      <c r="K158" s="31">
        <v>596.58335766129017</v>
      </c>
      <c r="L158" s="31">
        <f t="shared" si="22"/>
        <v>2112.4026608870972</v>
      </c>
    </row>
    <row r="159" spans="1:12" s="40" customFormat="1">
      <c r="A159" s="39"/>
      <c r="B159" s="39" t="s">
        <v>174</v>
      </c>
      <c r="C159" s="18"/>
      <c r="D159" s="18"/>
      <c r="E159" s="18">
        <v>156015.552</v>
      </c>
      <c r="F159" s="18">
        <v>71298.675000000003</v>
      </c>
      <c r="G159" s="31">
        <f t="shared" si="23"/>
        <v>227314.22700000001</v>
      </c>
      <c r="H159" s="31"/>
      <c r="I159" s="31"/>
      <c r="J159" s="31">
        <v>241.15307096774191</v>
      </c>
      <c r="K159" s="31">
        <v>110.20628528225805</v>
      </c>
      <c r="L159" s="31">
        <f t="shared" si="22"/>
        <v>351.35935624999996</v>
      </c>
    </row>
    <row r="160" spans="1:12" s="40" customFormat="1">
      <c r="A160" s="39"/>
      <c r="B160" s="39" t="s">
        <v>175</v>
      </c>
      <c r="C160" s="18"/>
      <c r="D160" s="18"/>
      <c r="E160" s="18">
        <v>142085.592</v>
      </c>
      <c r="F160" s="18">
        <v>46581.800999999999</v>
      </c>
      <c r="G160" s="31">
        <f t="shared" si="23"/>
        <v>188667.39300000001</v>
      </c>
      <c r="H160" s="31"/>
      <c r="I160" s="31"/>
      <c r="J160" s="31">
        <v>219.62154677419355</v>
      </c>
      <c r="K160" s="31">
        <v>72.001439717741931</v>
      </c>
      <c r="L160" s="31">
        <f t="shared" si="22"/>
        <v>291.62298649193548</v>
      </c>
    </row>
    <row r="161" spans="1:12" s="40" customFormat="1">
      <c r="A161" s="39"/>
      <c r="B161" s="39" t="s">
        <v>176</v>
      </c>
      <c r="C161" s="18"/>
      <c r="D161" s="18"/>
      <c r="E161" s="18">
        <v>94723.728000000003</v>
      </c>
      <c r="F161" s="18">
        <v>83657.111999999994</v>
      </c>
      <c r="G161" s="31">
        <f t="shared" si="23"/>
        <v>178380.84</v>
      </c>
      <c r="H161" s="31"/>
      <c r="I161" s="31"/>
      <c r="J161" s="31">
        <v>146.41436451612904</v>
      </c>
      <c r="K161" s="31">
        <v>129.30870806451611</v>
      </c>
      <c r="L161" s="31">
        <f t="shared" si="22"/>
        <v>275.72307258064518</v>
      </c>
    </row>
    <row r="162" spans="1:12" s="40" customFormat="1">
      <c r="A162" s="24">
        <v>51</v>
      </c>
      <c r="B162" s="25" t="s">
        <v>92</v>
      </c>
      <c r="C162" s="26">
        <v>269664</v>
      </c>
      <c r="D162" s="26">
        <v>0</v>
      </c>
      <c r="E162" s="47">
        <v>1349845</v>
      </c>
      <c r="F162" s="26">
        <v>601082</v>
      </c>
      <c r="G162" s="26">
        <f t="shared" si="23"/>
        <v>2220591</v>
      </c>
      <c r="H162" s="27">
        <v>416.81935483870961</v>
      </c>
      <c r="I162" s="27" t="s">
        <v>211</v>
      </c>
      <c r="J162" s="27">
        <v>2086.4539650537636</v>
      </c>
      <c r="K162" s="27">
        <v>929.09180107526868</v>
      </c>
      <c r="L162" s="27">
        <f>H162+I162+J162+K162</f>
        <v>3432.3651209677419</v>
      </c>
    </row>
    <row r="163" spans="1:12" s="40" customFormat="1">
      <c r="A163" s="39"/>
      <c r="B163" s="39" t="s">
        <v>177</v>
      </c>
      <c r="C163" s="18">
        <v>269664</v>
      </c>
      <c r="D163" s="18">
        <v>0</v>
      </c>
      <c r="E163" s="18">
        <v>1349845</v>
      </c>
      <c r="F163" s="18">
        <v>601082</v>
      </c>
      <c r="G163" s="31">
        <f>G162*100%</f>
        <v>2220591</v>
      </c>
      <c r="H163" s="31">
        <v>416.81935483870961</v>
      </c>
      <c r="I163" s="31"/>
      <c r="J163" s="31">
        <v>2086.4539650537636</v>
      </c>
      <c r="K163" s="31">
        <v>929.09180107526868</v>
      </c>
      <c r="L163" s="31">
        <f>SUM(H163:K163)</f>
        <v>3432.3651209677419</v>
      </c>
    </row>
    <row r="164" spans="1:12" s="40" customFormat="1">
      <c r="A164" s="24">
        <v>52</v>
      </c>
      <c r="B164" s="25" t="s">
        <v>94</v>
      </c>
      <c r="C164" s="26">
        <v>12548</v>
      </c>
      <c r="D164" s="26">
        <v>19539</v>
      </c>
      <c r="E164" s="47">
        <v>2143681</v>
      </c>
      <c r="F164" s="26">
        <v>1048206</v>
      </c>
      <c r="G164" s="26">
        <f>SUM(C164:F164)</f>
        <v>3223974</v>
      </c>
      <c r="H164" s="27">
        <v>19.395430107526881</v>
      </c>
      <c r="I164" s="27">
        <v>30.201411290322579</v>
      </c>
      <c r="J164" s="27">
        <v>3313.4854166666664</v>
      </c>
      <c r="K164" s="27">
        <v>1620.2108870967743</v>
      </c>
      <c r="L164" s="27">
        <f t="shared" ref="L164:L202" si="24">SUM(H164:K164)</f>
        <v>4983.2931451612903</v>
      </c>
    </row>
    <row r="165" spans="1:12" s="40" customFormat="1">
      <c r="A165" s="39"/>
      <c r="B165" s="39" t="s">
        <v>178</v>
      </c>
      <c r="C165" s="18"/>
      <c r="D165" s="18">
        <v>19539</v>
      </c>
      <c r="E165" s="18">
        <v>2143681</v>
      </c>
      <c r="F165" s="18">
        <v>1048206</v>
      </c>
      <c r="G165" s="31">
        <f>G164*100%</f>
        <v>3223974</v>
      </c>
      <c r="H165" s="31"/>
      <c r="I165" s="31">
        <v>30.201411290322579</v>
      </c>
      <c r="J165" s="31">
        <v>3313.4854166666664</v>
      </c>
      <c r="K165" s="31">
        <v>1620.2108870967743</v>
      </c>
      <c r="L165" s="31">
        <f t="shared" si="24"/>
        <v>4963.897715053763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126822</v>
      </c>
      <c r="F166" s="26">
        <v>177917</v>
      </c>
      <c r="G166" s="26">
        <f>SUM(C166:F166)</f>
        <v>304739</v>
      </c>
      <c r="H166" s="27" t="s">
        <v>211</v>
      </c>
      <c r="I166" s="27" t="s">
        <v>211</v>
      </c>
      <c r="J166" s="27">
        <v>196.02862903225807</v>
      </c>
      <c r="K166" s="27">
        <v>275.00611559139782</v>
      </c>
      <c r="L166" s="27">
        <f t="shared" si="24"/>
        <v>471.03474462365591</v>
      </c>
    </row>
    <row r="167" spans="1:12" s="40" customFormat="1">
      <c r="A167" s="39"/>
      <c r="B167" s="39" t="s">
        <v>179</v>
      </c>
      <c r="C167" s="18"/>
      <c r="D167" s="18"/>
      <c r="E167" s="18">
        <v>126822</v>
      </c>
      <c r="F167" s="18">
        <v>177917</v>
      </c>
      <c r="G167" s="31">
        <f>G166</f>
        <v>304739</v>
      </c>
      <c r="H167" s="31"/>
      <c r="I167" s="31"/>
      <c r="J167" s="31">
        <v>196.02862903225807</v>
      </c>
      <c r="K167" s="31">
        <v>275.00611559139782</v>
      </c>
      <c r="L167" s="31">
        <f t="shared" si="24"/>
        <v>471.03474462365591</v>
      </c>
    </row>
    <row r="168" spans="1:12" s="40" customFormat="1">
      <c r="A168" s="24">
        <v>54</v>
      </c>
      <c r="B168" s="25" t="s">
        <v>98</v>
      </c>
      <c r="C168" s="26">
        <v>119835</v>
      </c>
      <c r="D168" s="26">
        <v>0</v>
      </c>
      <c r="E168" s="47">
        <v>5837188</v>
      </c>
      <c r="F168" s="26">
        <v>1001094</v>
      </c>
      <c r="G168" s="26">
        <f>SUM(C168:F168)</f>
        <v>6958117</v>
      </c>
      <c r="H168" s="27">
        <v>185.22883064516128</v>
      </c>
      <c r="I168" s="27" t="s">
        <v>211</v>
      </c>
      <c r="J168" s="27">
        <v>9022.5352150537619</v>
      </c>
      <c r="K168" s="27">
        <v>1547.3899193548386</v>
      </c>
      <c r="L168" s="27">
        <f t="shared" si="24"/>
        <v>10755.153965053762</v>
      </c>
    </row>
    <row r="169" spans="1:12" s="40" customFormat="1">
      <c r="A169" s="39"/>
      <c r="B169" s="39" t="s">
        <v>180</v>
      </c>
      <c r="C169" s="18">
        <v>119835</v>
      </c>
      <c r="D169" s="18">
        <v>0</v>
      </c>
      <c r="E169" s="18">
        <v>5837188</v>
      </c>
      <c r="F169" s="18">
        <v>1001094</v>
      </c>
      <c r="G169" s="31">
        <f>G168*100%</f>
        <v>6958117</v>
      </c>
      <c r="H169" s="31">
        <v>185.22883064516128</v>
      </c>
      <c r="I169" s="31"/>
      <c r="J169" s="31">
        <v>9022.5352150537619</v>
      </c>
      <c r="K169" s="31">
        <v>1547.3899193548386</v>
      </c>
      <c r="L169" s="31">
        <f t="shared" si="24"/>
        <v>10755.153965053762</v>
      </c>
    </row>
    <row r="170" spans="1:12" s="40" customFormat="1">
      <c r="A170" s="24">
        <v>55</v>
      </c>
      <c r="B170" s="25" t="s">
        <v>99</v>
      </c>
      <c r="C170" s="26">
        <v>668688</v>
      </c>
      <c r="D170" s="26">
        <v>0</v>
      </c>
      <c r="E170" s="26">
        <v>2000021</v>
      </c>
      <c r="F170" s="26">
        <v>2232102</v>
      </c>
      <c r="G170" s="26">
        <f t="shared" ref="G170:G198" si="25">SUM(C170:F170)</f>
        <v>4900811</v>
      </c>
      <c r="H170" s="27">
        <v>1033.5903225806451</v>
      </c>
      <c r="I170" s="27" t="s">
        <v>211</v>
      </c>
      <c r="J170" s="27">
        <v>3091.4303091397846</v>
      </c>
      <c r="K170" s="27">
        <v>3450.1576612903223</v>
      </c>
      <c r="L170" s="27">
        <f t="shared" si="24"/>
        <v>7575.1782930107529</v>
      </c>
    </row>
    <row r="171" spans="1:12" s="40" customFormat="1">
      <c r="A171" s="39"/>
      <c r="B171" s="39" t="s">
        <v>181</v>
      </c>
      <c r="C171" s="18">
        <v>668688</v>
      </c>
      <c r="D171" s="18"/>
      <c r="E171" s="18">
        <v>1681418</v>
      </c>
      <c r="F171" s="18">
        <v>1976687</v>
      </c>
      <c r="G171" s="31">
        <f>SUM(C171:F171)</f>
        <v>4326793</v>
      </c>
      <c r="H171" s="31">
        <v>1033.5903225806451</v>
      </c>
      <c r="I171" s="31"/>
      <c r="J171" s="31">
        <v>2598.9659946236557</v>
      </c>
      <c r="K171" s="31">
        <v>3055.3629704301075</v>
      </c>
      <c r="L171" s="31">
        <f t="shared" si="24"/>
        <v>6687.9192876344077</v>
      </c>
    </row>
    <row r="172" spans="1:12" s="40" customFormat="1">
      <c r="A172" s="39"/>
      <c r="B172" s="39" t="s">
        <v>182</v>
      </c>
      <c r="C172" s="18"/>
      <c r="D172" s="18"/>
      <c r="E172" s="18">
        <v>318603</v>
      </c>
      <c r="F172" s="18">
        <v>201572</v>
      </c>
      <c r="G172" s="31">
        <f t="shared" si="25"/>
        <v>520175</v>
      </c>
      <c r="H172" s="31"/>
      <c r="I172" s="31"/>
      <c r="J172" s="31">
        <v>492.46431451612904</v>
      </c>
      <c r="K172" s="31">
        <v>311.56962365591397</v>
      </c>
      <c r="L172" s="31">
        <f t="shared" si="24"/>
        <v>804.03393817204301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53843</v>
      </c>
      <c r="G173" s="31">
        <f t="shared" si="25"/>
        <v>53843</v>
      </c>
      <c r="H173" s="31"/>
      <c r="I173" s="31"/>
      <c r="J173" s="31"/>
      <c r="K173" s="31">
        <v>83.22506720430107</v>
      </c>
      <c r="L173" s="31">
        <f t="shared" si="24"/>
        <v>83.22506720430107</v>
      </c>
    </row>
    <row r="174" spans="1:12" s="40" customFormat="1">
      <c r="A174" s="24">
        <v>56</v>
      </c>
      <c r="B174" s="25" t="s">
        <v>101</v>
      </c>
      <c r="C174" s="26">
        <v>609594</v>
      </c>
      <c r="D174" s="26"/>
      <c r="E174" s="26">
        <v>1730922</v>
      </c>
      <c r="F174" s="26">
        <v>1381033</v>
      </c>
      <c r="G174" s="26">
        <f t="shared" si="25"/>
        <v>3721549</v>
      </c>
      <c r="H174" s="27">
        <v>942.24879032258059</v>
      </c>
      <c r="I174" s="27" t="s">
        <v>211</v>
      </c>
      <c r="J174" s="27">
        <v>2675.4842741935486</v>
      </c>
      <c r="K174" s="27">
        <v>2134.6612231182794</v>
      </c>
      <c r="L174" s="27">
        <f t="shared" si="24"/>
        <v>5752.3942876344081</v>
      </c>
    </row>
    <row r="175" spans="1:12" s="40" customFormat="1">
      <c r="A175" s="39"/>
      <c r="B175" s="39" t="s">
        <v>184</v>
      </c>
      <c r="C175" s="18">
        <v>609594</v>
      </c>
      <c r="D175" s="18"/>
      <c r="E175" s="18">
        <v>1730922</v>
      </c>
      <c r="F175" s="18">
        <v>1381033</v>
      </c>
      <c r="G175" s="31">
        <f t="shared" si="25"/>
        <v>3721549</v>
      </c>
      <c r="H175" s="31">
        <v>942.24879032258059</v>
      </c>
      <c r="I175" s="31"/>
      <c r="J175" s="31">
        <v>2675.4842741935486</v>
      </c>
      <c r="K175" s="31">
        <v>2134.6612231182794</v>
      </c>
      <c r="L175" s="31">
        <f t="shared" si="24"/>
        <v>5752.3942876344081</v>
      </c>
    </row>
    <row r="176" spans="1:12" s="40" customFormat="1">
      <c r="A176" s="24">
        <v>57</v>
      </c>
      <c r="B176" s="25" t="s">
        <v>102</v>
      </c>
      <c r="C176" s="26">
        <v>125420</v>
      </c>
      <c r="D176" s="26">
        <v>0</v>
      </c>
      <c r="E176" s="26">
        <v>1716384</v>
      </c>
      <c r="F176" s="26">
        <v>882148</v>
      </c>
      <c r="G176" s="26">
        <f t="shared" si="25"/>
        <v>2723952</v>
      </c>
      <c r="H176" s="27">
        <v>193.86155913978493</v>
      </c>
      <c r="I176" s="27" t="s">
        <v>211</v>
      </c>
      <c r="J176" s="27">
        <v>2653.0129032258064</v>
      </c>
      <c r="K176" s="27">
        <v>1363.5352150537633</v>
      </c>
      <c r="L176" s="27">
        <f t="shared" si="24"/>
        <v>4210.4096774193549</v>
      </c>
    </row>
    <row r="177" spans="1:12" s="40" customFormat="1">
      <c r="A177" s="39"/>
      <c r="B177" s="39" t="s">
        <v>185</v>
      </c>
      <c r="C177" s="18"/>
      <c r="D177" s="18"/>
      <c r="E177" s="18">
        <v>308807</v>
      </c>
      <c r="F177" s="18">
        <v>195947</v>
      </c>
      <c r="G177" s="31">
        <f t="shared" si="25"/>
        <v>504754</v>
      </c>
      <c r="H177" s="31"/>
      <c r="I177" s="31"/>
      <c r="J177" s="31">
        <v>477.32264784946233</v>
      </c>
      <c r="K177" s="31">
        <v>302.87506720430105</v>
      </c>
      <c r="L177" s="31">
        <f t="shared" si="24"/>
        <v>780.19771505376343</v>
      </c>
    </row>
    <row r="178" spans="1:12" s="40" customFormat="1">
      <c r="A178" s="39"/>
      <c r="B178" s="39" t="s">
        <v>186</v>
      </c>
      <c r="C178" s="18"/>
      <c r="D178" s="18"/>
      <c r="E178" s="18">
        <v>99866</v>
      </c>
      <c r="F178" s="18">
        <v>131490</v>
      </c>
      <c r="G178" s="31">
        <f t="shared" si="25"/>
        <v>231356</v>
      </c>
      <c r="H178" s="31"/>
      <c r="I178" s="31"/>
      <c r="J178" s="31">
        <v>154.36276881720428</v>
      </c>
      <c r="K178" s="31">
        <v>203.2439516129032</v>
      </c>
      <c r="L178" s="31">
        <f t="shared" si="24"/>
        <v>357.60672043010749</v>
      </c>
    </row>
    <row r="179" spans="1:12" s="40" customFormat="1">
      <c r="A179" s="39"/>
      <c r="B179" s="39" t="s">
        <v>187</v>
      </c>
      <c r="C179" s="18"/>
      <c r="D179" s="18"/>
      <c r="E179" s="18">
        <v>37865</v>
      </c>
      <c r="F179" s="18">
        <v>724</v>
      </c>
      <c r="G179" s="31">
        <f t="shared" si="25"/>
        <v>38589</v>
      </c>
      <c r="H179" s="31"/>
      <c r="I179" s="31"/>
      <c r="J179" s="31">
        <v>58.527889784946225</v>
      </c>
      <c r="K179" s="31">
        <v>1.1190860215053764</v>
      </c>
      <c r="L179" s="31">
        <f t="shared" si="24"/>
        <v>59.6469758064516</v>
      </c>
    </row>
    <row r="180" spans="1:12" s="40" customFormat="1">
      <c r="A180" s="39"/>
      <c r="B180" s="39" t="s">
        <v>188</v>
      </c>
      <c r="C180" s="18"/>
      <c r="D180" s="18"/>
      <c r="E180" s="18">
        <v>1276</v>
      </c>
      <c r="F180" s="18">
        <v>20794</v>
      </c>
      <c r="G180" s="31">
        <f t="shared" si="25"/>
        <v>22070</v>
      </c>
      <c r="H180" s="31"/>
      <c r="I180" s="31"/>
      <c r="J180" s="31"/>
      <c r="K180" s="31">
        <v>32.141263440860214</v>
      </c>
      <c r="L180" s="31">
        <f t="shared" si="24"/>
        <v>32.141263440860214</v>
      </c>
    </row>
    <row r="181" spans="1:12" s="40" customFormat="1">
      <c r="A181" s="39"/>
      <c r="B181" s="39" t="s">
        <v>189</v>
      </c>
      <c r="C181" s="18"/>
      <c r="D181" s="18"/>
      <c r="E181" s="18">
        <v>331516</v>
      </c>
      <c r="F181" s="18"/>
      <c r="G181" s="31">
        <f t="shared" si="25"/>
        <v>331516</v>
      </c>
      <c r="H181" s="31"/>
      <c r="I181" s="31"/>
      <c r="J181" s="31">
        <v>512.42392473118275</v>
      </c>
      <c r="K181" s="31"/>
      <c r="L181" s="31">
        <f t="shared" si="24"/>
        <v>512.42392473118275</v>
      </c>
    </row>
    <row r="182" spans="1:12" s="40" customFormat="1">
      <c r="A182" s="39"/>
      <c r="B182" s="39" t="s">
        <v>190</v>
      </c>
      <c r="C182" s="18">
        <v>125420</v>
      </c>
      <c r="D182" s="18"/>
      <c r="E182" s="18">
        <v>83684</v>
      </c>
      <c r="F182" s="18">
        <v>12121</v>
      </c>
      <c r="G182" s="31">
        <f t="shared" si="25"/>
        <v>221225</v>
      </c>
      <c r="H182" s="31">
        <v>193.86155913978493</v>
      </c>
      <c r="I182" s="31"/>
      <c r="J182" s="31">
        <v>129.3502688172043</v>
      </c>
      <c r="K182" s="31">
        <v>18.735416666666666</v>
      </c>
      <c r="L182" s="31">
        <f t="shared" si="24"/>
        <v>341.94724462365588</v>
      </c>
    </row>
    <row r="183" spans="1:12" s="40" customFormat="1">
      <c r="A183" s="39"/>
      <c r="B183" s="39" t="s">
        <v>191</v>
      </c>
      <c r="C183" s="18"/>
      <c r="D183" s="18"/>
      <c r="E183" s="18">
        <v>593972</v>
      </c>
      <c r="F183" s="18">
        <v>507152</v>
      </c>
      <c r="G183" s="31">
        <f t="shared" si="25"/>
        <v>1101124</v>
      </c>
      <c r="H183" s="31"/>
      <c r="I183" s="31"/>
      <c r="J183" s="31">
        <v>918.10188172043001</v>
      </c>
      <c r="K183" s="31">
        <v>783.90430107526868</v>
      </c>
      <c r="L183" s="31">
        <f t="shared" si="24"/>
        <v>1702.0061827956988</v>
      </c>
    </row>
    <row r="184" spans="1:12" s="40" customFormat="1">
      <c r="A184" s="39"/>
      <c r="B184" s="39" t="s">
        <v>192</v>
      </c>
      <c r="C184" s="18"/>
      <c r="D184" s="18"/>
      <c r="E184" s="18">
        <v>259398</v>
      </c>
      <c r="F184" s="18">
        <v>13920</v>
      </c>
      <c r="G184" s="31">
        <f t="shared" si="25"/>
        <v>273318</v>
      </c>
      <c r="H184" s="31"/>
      <c r="I184" s="31"/>
      <c r="J184" s="31">
        <v>400.95120967741929</v>
      </c>
      <c r="K184" s="31"/>
      <c r="L184" s="31">
        <f t="shared" si="24"/>
        <v>400.95120967741929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60732</v>
      </c>
      <c r="E185" s="21">
        <v>3707296</v>
      </c>
      <c r="F185" s="21">
        <v>824731</v>
      </c>
      <c r="G185" s="21">
        <f t="shared" si="25"/>
        <v>4592759</v>
      </c>
      <c r="H185" s="22" t="s">
        <v>211</v>
      </c>
      <c r="I185" s="22">
        <v>93.873387096774181</v>
      </c>
      <c r="J185" s="22">
        <v>5730.3634408602147</v>
      </c>
      <c r="K185" s="22">
        <v>1274.7858198924732</v>
      </c>
      <c r="L185" s="22">
        <f t="shared" si="24"/>
        <v>7099.0226478494624</v>
      </c>
    </row>
    <row r="186" spans="1:12" s="40" customFormat="1">
      <c r="A186" s="39"/>
      <c r="B186" s="39" t="s">
        <v>193</v>
      </c>
      <c r="C186" s="18"/>
      <c r="D186" s="18"/>
      <c r="E186" s="18">
        <v>1108355</v>
      </c>
      <c r="F186" s="18">
        <v>370462</v>
      </c>
      <c r="G186" s="31">
        <f t="shared" si="25"/>
        <v>1478817</v>
      </c>
      <c r="H186" s="31"/>
      <c r="I186" s="31"/>
      <c r="J186" s="31">
        <v>1713.1831317204299</v>
      </c>
      <c r="K186" s="31">
        <v>572.62271505376339</v>
      </c>
      <c r="L186" s="31">
        <f t="shared" si="24"/>
        <v>2285.805846774193</v>
      </c>
    </row>
    <row r="187" spans="1:12" s="40" customFormat="1">
      <c r="A187" s="39"/>
      <c r="B187" s="39" t="s">
        <v>194</v>
      </c>
      <c r="C187" s="18"/>
      <c r="D187" s="18"/>
      <c r="E187" s="18">
        <v>876694</v>
      </c>
      <c r="F187" s="18">
        <v>52244</v>
      </c>
      <c r="G187" s="31">
        <f t="shared" si="25"/>
        <v>928938</v>
      </c>
      <c r="H187" s="31"/>
      <c r="I187" s="31"/>
      <c r="J187" s="31">
        <v>1355.1049731182793</v>
      </c>
      <c r="K187" s="31">
        <v>80.753494623655911</v>
      </c>
      <c r="L187" s="31">
        <f t="shared" si="24"/>
        <v>1435.8584677419353</v>
      </c>
    </row>
    <row r="188" spans="1:12" s="40" customFormat="1">
      <c r="A188" s="39"/>
      <c r="B188" s="39" t="s">
        <v>195</v>
      </c>
      <c r="C188" s="18"/>
      <c r="D188" s="18">
        <v>60732</v>
      </c>
      <c r="E188" s="18">
        <v>514039</v>
      </c>
      <c r="F188" s="18">
        <v>167878</v>
      </c>
      <c r="G188" s="31">
        <f t="shared" si="25"/>
        <v>742649</v>
      </c>
      <c r="H188" s="31"/>
      <c r="I188" s="31">
        <v>93.873387096774181</v>
      </c>
      <c r="J188" s="31">
        <v>794.54952956989234</v>
      </c>
      <c r="K188" s="31">
        <v>259.48884408602152</v>
      </c>
      <c r="L188" s="31">
        <f t="shared" si="24"/>
        <v>1147.911760752688</v>
      </c>
    </row>
    <row r="189" spans="1:12" s="40" customFormat="1">
      <c r="A189" s="39"/>
      <c r="B189" s="39" t="s">
        <v>196</v>
      </c>
      <c r="C189" s="18"/>
      <c r="D189" s="18"/>
      <c r="E189" s="18">
        <v>284565</v>
      </c>
      <c r="F189" s="18">
        <v>31901</v>
      </c>
      <c r="G189" s="31">
        <f t="shared" si="25"/>
        <v>316466</v>
      </c>
      <c r="H189" s="31"/>
      <c r="I189" s="31"/>
      <c r="J189" s="31">
        <v>439.85181451612902</v>
      </c>
      <c r="K189" s="31">
        <v>49.309341397849458</v>
      </c>
      <c r="L189" s="31">
        <f t="shared" si="24"/>
        <v>489.16115591397846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12757</v>
      </c>
      <c r="G190" s="31">
        <f t="shared" si="25"/>
        <v>12757</v>
      </c>
      <c r="H190" s="31"/>
      <c r="I190" s="31"/>
      <c r="J190" s="31"/>
      <c r="K190" s="31">
        <v>19.718481182795699</v>
      </c>
      <c r="L190" s="31">
        <f t="shared" si="24"/>
        <v>19.718481182795699</v>
      </c>
    </row>
    <row r="191" spans="1:12" s="40" customFormat="1" ht="30">
      <c r="A191" s="39"/>
      <c r="B191" s="43" t="s">
        <v>198</v>
      </c>
      <c r="C191" s="18"/>
      <c r="D191" s="18"/>
      <c r="E191" s="18">
        <v>170217</v>
      </c>
      <c r="F191" s="18"/>
      <c r="G191" s="31">
        <f t="shared" si="25"/>
        <v>170217</v>
      </c>
      <c r="H191" s="31"/>
      <c r="I191" s="31"/>
      <c r="J191" s="31">
        <v>263.10423387096773</v>
      </c>
      <c r="K191" s="31"/>
      <c r="L191" s="31">
        <f t="shared" si="24"/>
        <v>263.10423387096773</v>
      </c>
    </row>
    <row r="192" spans="1:12" s="40" customFormat="1">
      <c r="A192" s="39"/>
      <c r="B192" s="39" t="s">
        <v>199</v>
      </c>
      <c r="C192" s="18"/>
      <c r="D192" s="18"/>
      <c r="E192" s="18">
        <v>700920</v>
      </c>
      <c r="F192" s="18">
        <v>176685</v>
      </c>
      <c r="G192" s="31">
        <f t="shared" si="25"/>
        <v>877605</v>
      </c>
      <c r="H192" s="31"/>
      <c r="I192" s="31"/>
      <c r="J192" s="31">
        <v>1083.4112903225805</v>
      </c>
      <c r="K192" s="31">
        <v>273.10181451612902</v>
      </c>
      <c r="L192" s="31">
        <f t="shared" si="24"/>
        <v>1356.5131048387095</v>
      </c>
    </row>
    <row r="193" spans="1:13" s="40" customFormat="1">
      <c r="A193" s="39"/>
      <c r="B193" s="39" t="s">
        <v>200</v>
      </c>
      <c r="C193" s="18"/>
      <c r="D193" s="18"/>
      <c r="E193" s="18">
        <v>18807</v>
      </c>
      <c r="F193" s="18"/>
      <c r="G193" s="31">
        <f t="shared" si="25"/>
        <v>18807</v>
      </c>
      <c r="H193" s="31"/>
      <c r="I193" s="31"/>
      <c r="J193" s="31">
        <v>29.069959677419352</v>
      </c>
      <c r="K193" s="31"/>
      <c r="L193" s="31">
        <f t="shared" si="24"/>
        <v>29.069959677419352</v>
      </c>
    </row>
    <row r="194" spans="1:13" s="40" customFormat="1">
      <c r="A194" s="39"/>
      <c r="B194" s="39" t="s">
        <v>201</v>
      </c>
      <c r="C194" s="18"/>
      <c r="D194" s="18"/>
      <c r="E194" s="18">
        <v>33699</v>
      </c>
      <c r="F194" s="18">
        <v>12804</v>
      </c>
      <c r="G194" s="31">
        <f t="shared" si="25"/>
        <v>46503</v>
      </c>
      <c r="H194" s="31"/>
      <c r="I194" s="31"/>
      <c r="J194" s="31">
        <v>52.088508064516127</v>
      </c>
      <c r="K194" s="31">
        <v>19.791129032258063</v>
      </c>
      <c r="L194" s="31">
        <f t="shared" si="24"/>
        <v>71.879637096774189</v>
      </c>
    </row>
    <row r="195" spans="1:13" s="40" customFormat="1">
      <c r="A195" s="50">
        <v>59</v>
      </c>
      <c r="B195" s="51" t="s">
        <v>105</v>
      </c>
      <c r="C195" s="52">
        <v>100770</v>
      </c>
      <c r="D195" s="52">
        <v>0</v>
      </c>
      <c r="E195" s="52">
        <v>3153425</v>
      </c>
      <c r="F195" s="52">
        <v>2198655</v>
      </c>
      <c r="G195" s="52">
        <f t="shared" si="25"/>
        <v>5452850</v>
      </c>
      <c r="H195" s="53">
        <v>155.76008064516128</v>
      </c>
      <c r="I195" s="53" t="s">
        <v>211</v>
      </c>
      <c r="J195" s="53">
        <v>4874.2456317204296</v>
      </c>
      <c r="K195" s="53">
        <v>3398.4586693548385</v>
      </c>
      <c r="L195" s="53">
        <f t="shared" si="24"/>
        <v>8428.4643817204287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2178799</v>
      </c>
      <c r="F196" s="56">
        <v>1464430</v>
      </c>
      <c r="G196" s="56">
        <f t="shared" si="25"/>
        <v>3643229</v>
      </c>
      <c r="H196" s="57"/>
      <c r="I196" s="57" t="s">
        <v>211</v>
      </c>
      <c r="J196" s="57">
        <v>3367.7672715053759</v>
      </c>
      <c r="K196" s="57">
        <v>2263.5678763440856</v>
      </c>
      <c r="L196" s="57">
        <f t="shared" si="24"/>
        <v>5631.3351478494615</v>
      </c>
    </row>
    <row r="197" spans="1:13" s="40" customFormat="1">
      <c r="A197" s="54"/>
      <c r="B197" s="55" t="s">
        <v>203</v>
      </c>
      <c r="C197" s="56">
        <v>100770</v>
      </c>
      <c r="D197" s="56"/>
      <c r="E197" s="56">
        <v>974626</v>
      </c>
      <c r="F197" s="56">
        <v>734225</v>
      </c>
      <c r="G197" s="56">
        <f t="shared" si="25"/>
        <v>1809621</v>
      </c>
      <c r="H197" s="57">
        <v>155.76008064516128</v>
      </c>
      <c r="I197" s="57"/>
      <c r="J197" s="57">
        <v>1506.4783602150537</v>
      </c>
      <c r="K197" s="57">
        <v>1134.8907930107525</v>
      </c>
      <c r="L197" s="57">
        <f t="shared" si="24"/>
        <v>2797.1292338709673</v>
      </c>
    </row>
    <row r="198" spans="1:13" s="40" customFormat="1">
      <c r="A198" s="58">
        <v>60</v>
      </c>
      <c r="B198" s="59" t="s">
        <v>107</v>
      </c>
      <c r="C198" s="60">
        <v>364676</v>
      </c>
      <c r="D198" s="60">
        <v>0</v>
      </c>
      <c r="E198" s="60">
        <v>683957</v>
      </c>
      <c r="F198" s="60">
        <v>718915</v>
      </c>
      <c r="G198" s="60">
        <f t="shared" si="25"/>
        <v>1767548</v>
      </c>
      <c r="H198" s="61">
        <v>563.67930107526877</v>
      </c>
      <c r="I198" s="61" t="s">
        <v>211</v>
      </c>
      <c r="J198" s="61">
        <v>1057.1915994623655</v>
      </c>
      <c r="K198" s="61">
        <v>1111.2261424731182</v>
      </c>
      <c r="L198" s="61">
        <f t="shared" si="24"/>
        <v>2732.0970430107527</v>
      </c>
    </row>
    <row r="199" spans="1:13">
      <c r="A199" s="62"/>
      <c r="B199" s="63" t="s">
        <v>204</v>
      </c>
      <c r="C199" s="64">
        <v>364676</v>
      </c>
      <c r="D199" s="64"/>
      <c r="E199" s="64">
        <v>75235.27</v>
      </c>
      <c r="F199" s="64">
        <v>86269.8</v>
      </c>
      <c r="G199" s="64">
        <f>SUM(C199:F199)</f>
        <v>526181.07000000007</v>
      </c>
      <c r="H199" s="10">
        <v>563.67930107526877</v>
      </c>
      <c r="I199" s="10"/>
      <c r="J199" s="10">
        <v>116.29107594086021</v>
      </c>
      <c r="K199" s="10">
        <v>133.34713709677419</v>
      </c>
      <c r="L199" s="10">
        <f t="shared" si="24"/>
        <v>813.31751411290315</v>
      </c>
      <c r="M199" s="40"/>
    </row>
    <row r="200" spans="1:13">
      <c r="A200" s="65"/>
      <c r="B200" s="63" t="s">
        <v>205</v>
      </c>
      <c r="C200" s="66"/>
      <c r="D200" s="66"/>
      <c r="E200" s="66">
        <v>608721.73</v>
      </c>
      <c r="F200" s="66">
        <v>632645.19999999995</v>
      </c>
      <c r="G200" s="64">
        <f>SUM(C200:F200)</f>
        <v>1241366.93</v>
      </c>
      <c r="H200" s="67"/>
      <c r="I200" s="67"/>
      <c r="J200" s="67">
        <v>940.90052352150531</v>
      </c>
      <c r="K200" s="67">
        <v>977.87900537634391</v>
      </c>
      <c r="L200" s="10">
        <f t="shared" si="24"/>
        <v>1918.7795288978491</v>
      </c>
      <c r="M200" s="40"/>
    </row>
    <row r="201" spans="1:13">
      <c r="A201" s="68">
        <v>61</v>
      </c>
      <c r="B201" s="69" t="s">
        <v>108</v>
      </c>
      <c r="C201" s="70">
        <v>1252370</v>
      </c>
      <c r="D201" s="70">
        <v>0</v>
      </c>
      <c r="E201" s="70">
        <v>2523724</v>
      </c>
      <c r="F201" s="70">
        <v>2026325</v>
      </c>
      <c r="G201" s="70">
        <f>SUM(C201:F201)</f>
        <v>5802419</v>
      </c>
      <c r="H201" s="14">
        <v>1935.7869623655913</v>
      </c>
      <c r="I201" s="14" t="s">
        <v>211</v>
      </c>
      <c r="J201" s="14">
        <v>3900.9174731182793</v>
      </c>
      <c r="K201" s="14">
        <v>3132.088373655914</v>
      </c>
      <c r="L201" s="14">
        <f t="shared" si="24"/>
        <v>8968.7928091397844</v>
      </c>
    </row>
    <row r="202" spans="1:13">
      <c r="A202" s="71"/>
      <c r="B202" s="72" t="s">
        <v>206</v>
      </c>
      <c r="C202" s="73">
        <v>1252370</v>
      </c>
      <c r="D202" s="73">
        <v>0</v>
      </c>
      <c r="E202" s="73">
        <v>2523724</v>
      </c>
      <c r="F202" s="73">
        <v>2026325</v>
      </c>
      <c r="G202" s="73">
        <f>SUM(C202:F202)</f>
        <v>5802419</v>
      </c>
      <c r="H202" s="35">
        <v>1935.7869623655913</v>
      </c>
      <c r="I202" s="35" t="s">
        <v>211</v>
      </c>
      <c r="J202" s="35">
        <v>3900.9174731182793</v>
      </c>
      <c r="K202" s="35">
        <v>3132.088373655914</v>
      </c>
      <c r="L202" s="35">
        <f t="shared" si="24"/>
        <v>8968.7928091397844</v>
      </c>
    </row>
    <row r="203" spans="1:13">
      <c r="B203" s="74" t="s">
        <v>110</v>
      </c>
      <c r="C203" s="75">
        <f>C7+C9+C11+C16+C18+C21+C26+C32+C34+C36+C38+C40+C43+C45+C47+C54+C56+C58+C60+C64+C66+C69+C72+C74+C77+C79+C86+C93+C95+C98+C100+C102+C104+C108+C110+C112+C115+C117+C119+C127+C129+C131+C133+C136+C138+C145+C149+C151+C153+C162+C164+C166+C168+C170+C174+C176+C185+C195+C198+C201+C106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21107393</v>
      </c>
      <c r="D203" s="75">
        <f t="shared" ref="D203:L203" si="26">D7+D9+D11+D16+D18+D21+D26+D32+D34+D36+D38+D40+D43+D45+D47+D54+D56+D58+D60+D64+D66+D69+D72+D74+D77+D79+D86+D93+D95+D98+D100+D102+D104+D108+D110+D112+D115+D117+D119+D127+D129+D131+D133+D136+D138+D145+D149+D151+D153+D162+D164+D166+D168+D170+D174+D176+D185+D195+D198+D201+D106</f>
        <v>2887931</v>
      </c>
      <c r="E203" s="75">
        <f t="shared" si="26"/>
        <v>131618142</v>
      </c>
      <c r="F203" s="75">
        <f t="shared" si="26"/>
        <v>71318218</v>
      </c>
      <c r="G203" s="75">
        <f t="shared" si="26"/>
        <v>226931684</v>
      </c>
      <c r="H203" s="75">
        <f t="shared" si="26"/>
        <v>32625.674663978494</v>
      </c>
      <c r="I203" s="75">
        <f t="shared" si="26"/>
        <v>4463.8718413978495</v>
      </c>
      <c r="J203" s="75">
        <f t="shared" si="26"/>
        <v>203442.02056451616</v>
      </c>
      <c r="K203" s="75">
        <f t="shared" si="26"/>
        <v>110236.49287634407</v>
      </c>
      <c r="L203" s="75">
        <f t="shared" si="26"/>
        <v>350768.05994623661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10" sqref="N10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3"/>
    </row>
    <row r="2" spans="1:13" ht="15.75">
      <c r="B2" s="90" t="s">
        <v>224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91" t="s">
        <v>2</v>
      </c>
      <c r="B4" s="92" t="s">
        <v>3</v>
      </c>
      <c r="C4" s="89" t="s">
        <v>4</v>
      </c>
      <c r="D4" s="89"/>
      <c r="E4" s="89"/>
      <c r="F4" s="89"/>
      <c r="G4" s="89"/>
      <c r="H4" s="89" t="s">
        <v>5</v>
      </c>
      <c r="I4" s="89"/>
      <c r="J4" s="89"/>
      <c r="K4" s="89"/>
      <c r="L4" s="89"/>
    </row>
    <row r="5" spans="1:13">
      <c r="A5" s="91"/>
      <c r="B5" s="92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3">
      <c r="A6" s="91"/>
      <c r="B6" s="92"/>
      <c r="C6" s="9" t="s">
        <v>6</v>
      </c>
      <c r="D6" s="9" t="s">
        <v>7</v>
      </c>
      <c r="E6" s="9" t="s">
        <v>8</v>
      </c>
      <c r="F6" s="9" t="s">
        <v>9</v>
      </c>
      <c r="G6" s="88" t="s">
        <v>10</v>
      </c>
      <c r="H6" s="88" t="s">
        <v>6</v>
      </c>
      <c r="I6" s="88" t="s">
        <v>7</v>
      </c>
      <c r="J6" s="88" t="s">
        <v>8</v>
      </c>
      <c r="K6" s="88" t="s">
        <v>9</v>
      </c>
      <c r="L6" s="88" t="s">
        <v>10</v>
      </c>
    </row>
    <row r="7" spans="1:13" s="15" customFormat="1">
      <c r="A7" s="11">
        <v>1</v>
      </c>
      <c r="B7" s="12" t="s">
        <v>209</v>
      </c>
      <c r="C7" s="13">
        <v>0</v>
      </c>
      <c r="D7" s="13">
        <v>0</v>
      </c>
      <c r="E7" s="13">
        <v>155802</v>
      </c>
      <c r="F7" s="13">
        <v>0</v>
      </c>
      <c r="G7" s="13">
        <f>SUM(C7:F7)</f>
        <v>155802</v>
      </c>
      <c r="H7" s="14" t="s">
        <v>211</v>
      </c>
      <c r="I7" s="14" t="s">
        <v>211</v>
      </c>
      <c r="J7" s="14">
        <v>240.8229838709677</v>
      </c>
      <c r="K7" s="14" t="s">
        <v>211</v>
      </c>
      <c r="L7" s="14">
        <f>H7+I7+J7+K7</f>
        <v>240.8229838709677</v>
      </c>
    </row>
    <row r="8" spans="1:13" s="15" customFormat="1">
      <c r="A8" s="16"/>
      <c r="B8" s="17" t="s">
        <v>210</v>
      </c>
      <c r="C8" s="18">
        <v>0</v>
      </c>
      <c r="D8" s="18">
        <v>0</v>
      </c>
      <c r="E8" s="18">
        <v>155802</v>
      </c>
      <c r="F8" s="18">
        <v>0</v>
      </c>
      <c r="G8" s="18">
        <f t="shared" ref="G8:L10" si="0">G7</f>
        <v>155802</v>
      </c>
      <c r="H8" s="35" t="s">
        <v>211</v>
      </c>
      <c r="I8" s="35"/>
      <c r="J8" s="35">
        <v>240.8229838709677</v>
      </c>
      <c r="K8" s="35" t="s">
        <v>211</v>
      </c>
      <c r="L8" s="18">
        <f t="shared" si="0"/>
        <v>240.8229838709677</v>
      </c>
    </row>
    <row r="9" spans="1:13" s="15" customFormat="1">
      <c r="A9" s="11">
        <v>2</v>
      </c>
      <c r="B9" s="12" t="s">
        <v>11</v>
      </c>
      <c r="C9" s="13">
        <v>529858</v>
      </c>
      <c r="D9" s="13">
        <v>189127</v>
      </c>
      <c r="E9" s="13">
        <v>1905627</v>
      </c>
      <c r="F9" s="13">
        <v>574281</v>
      </c>
      <c r="G9" s="13">
        <f>SUM(C9:F9)</f>
        <v>3198893</v>
      </c>
      <c r="H9" s="14">
        <v>819.00094086021488</v>
      </c>
      <c r="I9" s="14">
        <v>292.33340053763436</v>
      </c>
      <c r="J9" s="14">
        <v>2945.5256048387096</v>
      </c>
      <c r="K9" s="14">
        <v>887.66552419354832</v>
      </c>
      <c r="L9" s="14">
        <f>H9+I9+J9+K9</f>
        <v>4944.5254704301069</v>
      </c>
    </row>
    <row r="10" spans="1:13" s="15" customFormat="1">
      <c r="A10" s="16"/>
      <c r="B10" s="17" t="s">
        <v>13</v>
      </c>
      <c r="C10" s="18">
        <v>529858</v>
      </c>
      <c r="D10" s="18">
        <v>189127</v>
      </c>
      <c r="E10" s="18">
        <v>1905627</v>
      </c>
      <c r="F10" s="18">
        <v>574281</v>
      </c>
      <c r="G10" s="18">
        <f t="shared" si="0"/>
        <v>3198893</v>
      </c>
      <c r="H10" s="18">
        <v>819.00094086021488</v>
      </c>
      <c r="I10" s="18"/>
      <c r="J10" s="18">
        <v>2945.5256048387096</v>
      </c>
      <c r="K10" s="18">
        <v>887.66552419354832</v>
      </c>
      <c r="L10" s="18">
        <f t="shared" si="0"/>
        <v>4944.5254704301069</v>
      </c>
    </row>
    <row r="11" spans="1:13" s="15" customFormat="1">
      <c r="A11" s="19">
        <v>3</v>
      </c>
      <c r="B11" s="20" t="s">
        <v>12</v>
      </c>
      <c r="C11" s="21">
        <v>0</v>
      </c>
      <c r="D11" s="21">
        <v>0</v>
      </c>
      <c r="E11" s="21">
        <v>500447</v>
      </c>
      <c r="F11" s="21">
        <v>835811</v>
      </c>
      <c r="G11" s="21">
        <f>SUM(C11:F11)</f>
        <v>1336258</v>
      </c>
      <c r="H11" s="22" t="s">
        <v>211</v>
      </c>
      <c r="I11" s="22" t="s">
        <v>211</v>
      </c>
      <c r="J11" s="22">
        <v>773.54038978494611</v>
      </c>
      <c r="K11" s="22">
        <v>1291.9121639784944</v>
      </c>
      <c r="L11" s="22">
        <f t="shared" ref="L11:L32" si="1">H11+I11+J11+K11</f>
        <v>2065.4525537634404</v>
      </c>
    </row>
    <row r="12" spans="1:13" s="15" customFormat="1">
      <c r="A12" s="17"/>
      <c r="B12" s="17" t="s">
        <v>16</v>
      </c>
      <c r="C12" s="18"/>
      <c r="D12" s="18"/>
      <c r="E12" s="18">
        <v>27524.584999999999</v>
      </c>
      <c r="F12" s="18">
        <v>417905.5</v>
      </c>
      <c r="G12" s="18">
        <f>E12+F12</f>
        <v>445430.08500000002</v>
      </c>
      <c r="H12" s="18"/>
      <c r="I12" s="18"/>
      <c r="J12" s="18">
        <v>42.544721438172033</v>
      </c>
      <c r="K12" s="18">
        <v>645.9560819892472</v>
      </c>
      <c r="L12" s="18">
        <f t="shared" si="1"/>
        <v>688.50080342741921</v>
      </c>
    </row>
    <row r="13" spans="1:13" s="15" customFormat="1">
      <c r="A13" s="17"/>
      <c r="B13" s="17" t="s">
        <v>18</v>
      </c>
      <c r="C13" s="18"/>
      <c r="D13" s="18"/>
      <c r="E13" s="18">
        <v>290259.25999999995</v>
      </c>
      <c r="F13" s="18">
        <v>409547.39</v>
      </c>
      <c r="G13" s="18">
        <f>E13+F13</f>
        <v>699806.64999999991</v>
      </c>
      <c r="H13" s="18"/>
      <c r="I13" s="18"/>
      <c r="J13" s="18">
        <v>448.65342607526873</v>
      </c>
      <c r="K13" s="18">
        <v>633.03696034946233</v>
      </c>
      <c r="L13" s="18">
        <f t="shared" si="1"/>
        <v>1081.6903864247311</v>
      </c>
    </row>
    <row r="14" spans="1:13" s="15" customFormat="1">
      <c r="A14" s="17"/>
      <c r="B14" s="17" t="s">
        <v>20</v>
      </c>
      <c r="C14" s="18"/>
      <c r="D14" s="18"/>
      <c r="E14" s="18">
        <v>55049.17</v>
      </c>
      <c r="F14" s="18">
        <v>8358.11</v>
      </c>
      <c r="G14" s="18">
        <f>E14+F14</f>
        <v>63407.28</v>
      </c>
      <c r="H14" s="18"/>
      <c r="I14" s="18"/>
      <c r="J14" s="18">
        <v>85.089442876344066</v>
      </c>
      <c r="K14" s="18">
        <v>12.919121639784946</v>
      </c>
      <c r="L14" s="18">
        <f t="shared" si="1"/>
        <v>98.008564516129013</v>
      </c>
    </row>
    <row r="15" spans="1:13" s="15" customFormat="1">
      <c r="A15" s="23"/>
      <c r="B15" s="23" t="s">
        <v>22</v>
      </c>
      <c r="C15" s="18"/>
      <c r="D15" s="18"/>
      <c r="E15" s="18">
        <v>127613.985</v>
      </c>
      <c r="F15" s="18"/>
      <c r="G15" s="18">
        <f>E15+F15</f>
        <v>127613.985</v>
      </c>
      <c r="H15" s="18"/>
      <c r="I15" s="18"/>
      <c r="J15" s="18">
        <v>197.25279939516128</v>
      </c>
      <c r="K15" s="18"/>
      <c r="L15" s="18">
        <f t="shared" si="1"/>
        <v>197.25279939516128</v>
      </c>
    </row>
    <row r="16" spans="1:13" s="15" customFormat="1">
      <c r="A16" s="24">
        <v>4</v>
      </c>
      <c r="B16" s="25" t="s">
        <v>14</v>
      </c>
      <c r="C16" s="26">
        <v>5349</v>
      </c>
      <c r="D16" s="26">
        <v>0</v>
      </c>
      <c r="E16" s="26">
        <v>1274391</v>
      </c>
      <c r="F16" s="26">
        <v>1343506</v>
      </c>
      <c r="G16" s="26">
        <f>SUM(C16:F16)</f>
        <v>2623246</v>
      </c>
      <c r="H16" s="27">
        <v>8.2679435483870964</v>
      </c>
      <c r="I16" s="27" t="s">
        <v>211</v>
      </c>
      <c r="J16" s="27">
        <v>1969.8247983870965</v>
      </c>
      <c r="K16" s="27">
        <v>2076.6557795698923</v>
      </c>
      <c r="L16" s="27">
        <f t="shared" si="1"/>
        <v>4054.7485215053757</v>
      </c>
    </row>
    <row r="17" spans="1:12" s="15" customFormat="1">
      <c r="A17" s="17"/>
      <c r="B17" s="17" t="s">
        <v>25</v>
      </c>
      <c r="C17" s="18"/>
      <c r="D17" s="18"/>
      <c r="E17" s="18">
        <v>1274391</v>
      </c>
      <c r="F17" s="18">
        <v>1343506</v>
      </c>
      <c r="G17" s="18">
        <f>F17+E17</f>
        <v>2617897</v>
      </c>
      <c r="H17" s="18"/>
      <c r="I17" s="18"/>
      <c r="J17" s="18">
        <v>1969.8247983870965</v>
      </c>
      <c r="K17" s="18">
        <v>2076.6557795698923</v>
      </c>
      <c r="L17" s="18">
        <f t="shared" si="1"/>
        <v>4046.4805779569888</v>
      </c>
    </row>
    <row r="18" spans="1:12" s="15" customFormat="1">
      <c r="A18" s="24">
        <v>5</v>
      </c>
      <c r="B18" s="25" t="s">
        <v>15</v>
      </c>
      <c r="C18" s="26">
        <v>686567</v>
      </c>
      <c r="D18" s="26">
        <v>20324</v>
      </c>
      <c r="E18" s="26">
        <v>2533486</v>
      </c>
      <c r="F18" s="26">
        <v>908230</v>
      </c>
      <c r="G18" s="26">
        <f>SUM(C18:F18)</f>
        <v>4148607</v>
      </c>
      <c r="H18" s="27">
        <v>1061.2258736559138</v>
      </c>
      <c r="I18" s="27">
        <v>31.414784946236555</v>
      </c>
      <c r="J18" s="27">
        <v>3916.006586021505</v>
      </c>
      <c r="K18" s="27">
        <v>1403.8501344086021</v>
      </c>
      <c r="L18" s="27">
        <f t="shared" si="1"/>
        <v>6412.4973790322565</v>
      </c>
    </row>
    <row r="19" spans="1:12" s="15" customFormat="1">
      <c r="A19" s="17"/>
      <c r="B19" s="17" t="s">
        <v>28</v>
      </c>
      <c r="C19" s="18">
        <v>686567</v>
      </c>
      <c r="D19" s="18">
        <v>20324</v>
      </c>
      <c r="E19" s="18">
        <v>1374021</v>
      </c>
      <c r="F19" s="18">
        <v>140311</v>
      </c>
      <c r="G19" s="18">
        <f>SUM(C19:F19)</f>
        <v>2221223</v>
      </c>
      <c r="H19" s="18">
        <v>1061.2258736559138</v>
      </c>
      <c r="I19" s="18"/>
      <c r="J19" s="18">
        <v>2123.8227822580643</v>
      </c>
      <c r="K19" s="18">
        <v>216.87856182795699</v>
      </c>
      <c r="L19" s="18">
        <f t="shared" si="1"/>
        <v>3401.9272177419352</v>
      </c>
    </row>
    <row r="20" spans="1:12" s="15" customFormat="1">
      <c r="A20" s="17"/>
      <c r="B20" s="17" t="s">
        <v>30</v>
      </c>
      <c r="C20" s="18"/>
      <c r="D20" s="18"/>
      <c r="E20" s="18">
        <v>1159465</v>
      </c>
      <c r="F20" s="18">
        <v>767919</v>
      </c>
      <c r="G20" s="18">
        <f t="shared" ref="G20:G32" si="2">SUM(C20:F20)</f>
        <v>1927384</v>
      </c>
      <c r="H20" s="18"/>
      <c r="I20" s="18"/>
      <c r="J20" s="18">
        <v>1792.1838037634407</v>
      </c>
      <c r="K20" s="18">
        <v>1186.971572580645</v>
      </c>
      <c r="L20" s="18">
        <f t="shared" si="1"/>
        <v>2979.1553763440857</v>
      </c>
    </row>
    <row r="21" spans="1:12" s="15" customFormat="1">
      <c r="A21" s="24">
        <v>6</v>
      </c>
      <c r="B21" s="25" t="s">
        <v>17</v>
      </c>
      <c r="C21" s="26">
        <v>342689</v>
      </c>
      <c r="D21" s="26">
        <v>114078</v>
      </c>
      <c r="E21" s="26">
        <v>4761764</v>
      </c>
      <c r="F21" s="26">
        <v>2289850</v>
      </c>
      <c r="G21" s="26">
        <f t="shared" si="2"/>
        <v>7508381</v>
      </c>
      <c r="H21" s="27">
        <v>529.69401881720432</v>
      </c>
      <c r="I21" s="27">
        <v>176.33024193548388</v>
      </c>
      <c r="J21" s="27">
        <v>7360.2534946236556</v>
      </c>
      <c r="K21" s="27">
        <v>3539.4186827956987</v>
      </c>
      <c r="L21" s="27">
        <f t="shared" si="1"/>
        <v>11605.696438172043</v>
      </c>
    </row>
    <row r="22" spans="1:12" s="15" customFormat="1">
      <c r="A22" s="17"/>
      <c r="B22" s="17" t="s">
        <v>33</v>
      </c>
      <c r="C22" s="18">
        <v>342689</v>
      </c>
      <c r="D22" s="18">
        <v>114078</v>
      </c>
      <c r="E22" s="18">
        <v>1523764</v>
      </c>
      <c r="F22" s="18">
        <v>137390</v>
      </c>
      <c r="G22" s="18">
        <f t="shared" si="2"/>
        <v>2117921</v>
      </c>
      <c r="H22" s="18">
        <v>529.69401881720432</v>
      </c>
      <c r="I22" s="18">
        <v>176.33024193548388</v>
      </c>
      <c r="J22" s="18">
        <v>2355.2803763440857</v>
      </c>
      <c r="K22" s="18">
        <v>212.36357526881719</v>
      </c>
      <c r="L22" s="18">
        <f t="shared" si="1"/>
        <v>3273.6682123655914</v>
      </c>
    </row>
    <row r="23" spans="1:12" s="15" customFormat="1">
      <c r="A23" s="17"/>
      <c r="B23" s="17" t="s">
        <v>35</v>
      </c>
      <c r="C23" s="18"/>
      <c r="D23" s="18"/>
      <c r="E23" s="18">
        <v>1380912</v>
      </c>
      <c r="F23" s="18">
        <v>1190722</v>
      </c>
      <c r="G23" s="18">
        <f t="shared" si="2"/>
        <v>2571634</v>
      </c>
      <c r="H23" s="18"/>
      <c r="I23" s="18"/>
      <c r="J23" s="18">
        <v>2134.4741935483867</v>
      </c>
      <c r="K23" s="18">
        <v>1840.4977150537634</v>
      </c>
      <c r="L23" s="18">
        <f t="shared" si="1"/>
        <v>3974.9719086021501</v>
      </c>
    </row>
    <row r="24" spans="1:12" s="15" customFormat="1">
      <c r="A24" s="17"/>
      <c r="B24" s="17" t="s">
        <v>37</v>
      </c>
      <c r="C24" s="18"/>
      <c r="D24" s="18"/>
      <c r="E24" s="18">
        <v>1571382</v>
      </c>
      <c r="F24" s="18">
        <v>618260</v>
      </c>
      <c r="G24" s="18">
        <f t="shared" si="2"/>
        <v>2189642</v>
      </c>
      <c r="H24" s="18"/>
      <c r="I24" s="18"/>
      <c r="J24" s="18">
        <v>2428.8834677419354</v>
      </c>
      <c r="K24" s="18">
        <v>955.64381720430106</v>
      </c>
      <c r="L24" s="18">
        <f t="shared" si="1"/>
        <v>3384.5272849462363</v>
      </c>
    </row>
    <row r="25" spans="1:12" s="15" customFormat="1" ht="15.75" customHeight="1">
      <c r="A25" s="17"/>
      <c r="B25" s="17" t="s">
        <v>39</v>
      </c>
      <c r="C25" s="18"/>
      <c r="D25" s="18"/>
      <c r="E25" s="18">
        <v>285706</v>
      </c>
      <c r="F25" s="18">
        <v>343478</v>
      </c>
      <c r="G25" s="18">
        <f t="shared" si="2"/>
        <v>629184</v>
      </c>
      <c r="H25" s="18"/>
      <c r="I25" s="18"/>
      <c r="J25" s="18">
        <v>441.61545698924726</v>
      </c>
      <c r="K25" s="18">
        <v>530.91357526881723</v>
      </c>
      <c r="L25" s="18">
        <f t="shared" si="1"/>
        <v>972.52903225806449</v>
      </c>
    </row>
    <row r="26" spans="1:12" s="15" customFormat="1">
      <c r="A26" s="24">
        <v>7</v>
      </c>
      <c r="B26" s="25" t="s">
        <v>19</v>
      </c>
      <c r="C26" s="26">
        <v>10969</v>
      </c>
      <c r="D26" s="26">
        <v>0</v>
      </c>
      <c r="E26" s="26">
        <v>1116634</v>
      </c>
      <c r="F26" s="26">
        <v>1106968</v>
      </c>
      <c r="G26" s="26">
        <f t="shared" si="2"/>
        <v>2234571</v>
      </c>
      <c r="H26" s="27">
        <v>16.954771505376343</v>
      </c>
      <c r="I26" s="27" t="s">
        <v>211</v>
      </c>
      <c r="J26" s="27">
        <v>1725.9799731182793</v>
      </c>
      <c r="K26" s="27">
        <v>1711.0392473118277</v>
      </c>
      <c r="L26" s="27">
        <f t="shared" si="1"/>
        <v>3453.9739919354834</v>
      </c>
    </row>
    <row r="27" spans="1:12" s="15" customFormat="1">
      <c r="A27" s="17"/>
      <c r="B27" s="17" t="s">
        <v>42</v>
      </c>
      <c r="C27" s="18">
        <v>10969</v>
      </c>
      <c r="D27" s="18"/>
      <c r="E27" s="18">
        <v>52481.798000000003</v>
      </c>
      <c r="F27" s="18">
        <v>77487.760000000009</v>
      </c>
      <c r="G27" s="18">
        <f t="shared" si="2"/>
        <v>140938.55800000002</v>
      </c>
      <c r="H27" s="18">
        <v>16.954771505376343</v>
      </c>
      <c r="I27" s="18"/>
      <c r="J27" s="18">
        <v>81.121058736559135</v>
      </c>
      <c r="K27" s="18">
        <v>119.77274731182796</v>
      </c>
      <c r="L27" s="18">
        <f t="shared" si="1"/>
        <v>217.84857755376345</v>
      </c>
    </row>
    <row r="28" spans="1:12" s="15" customFormat="1">
      <c r="A28" s="17"/>
      <c r="B28" s="17" t="s">
        <v>44</v>
      </c>
      <c r="C28" s="18"/>
      <c r="D28" s="18"/>
      <c r="E28" s="18">
        <v>376305.658</v>
      </c>
      <c r="F28" s="18">
        <v>296667.424</v>
      </c>
      <c r="G28" s="18">
        <f t="shared" si="2"/>
        <v>672973.08199999994</v>
      </c>
      <c r="H28" s="18"/>
      <c r="I28" s="18"/>
      <c r="J28" s="18">
        <v>581.65525094086013</v>
      </c>
      <c r="K28" s="18">
        <v>458.55851827956985</v>
      </c>
      <c r="L28" s="18">
        <f t="shared" si="1"/>
        <v>1040.2137692204301</v>
      </c>
    </row>
    <row r="29" spans="1:12" s="15" customFormat="1">
      <c r="A29" s="17"/>
      <c r="B29" s="17" t="s">
        <v>46</v>
      </c>
      <c r="C29" s="18"/>
      <c r="D29" s="18"/>
      <c r="E29" s="18">
        <v>62531.504000000001</v>
      </c>
      <c r="F29" s="18">
        <v>37636.912000000004</v>
      </c>
      <c r="G29" s="18">
        <f t="shared" si="2"/>
        <v>100168.416</v>
      </c>
      <c r="H29" s="18"/>
      <c r="I29" s="18"/>
      <c r="J29" s="18">
        <v>96.654878494623659</v>
      </c>
      <c r="K29" s="18">
        <v>58.175334408602154</v>
      </c>
      <c r="L29" s="18">
        <f t="shared" si="1"/>
        <v>154.8302129032258</v>
      </c>
    </row>
    <row r="30" spans="1:12" s="15" customFormat="1">
      <c r="A30" s="17"/>
      <c r="B30" s="17" t="s">
        <v>48</v>
      </c>
      <c r="C30" s="18"/>
      <c r="D30" s="18"/>
      <c r="E30" s="18">
        <v>18982.778000000002</v>
      </c>
      <c r="F30" s="18">
        <v>26567.232</v>
      </c>
      <c r="G30" s="18">
        <f t="shared" si="2"/>
        <v>45550.01</v>
      </c>
      <c r="H30" s="18"/>
      <c r="I30" s="18"/>
      <c r="J30" s="18">
        <v>29.341659543010753</v>
      </c>
      <c r="K30" s="18">
        <v>41.064941935483866</v>
      </c>
      <c r="L30" s="18">
        <f t="shared" si="1"/>
        <v>70.406601478494622</v>
      </c>
    </row>
    <row r="31" spans="1:12" s="15" customFormat="1">
      <c r="A31" s="17"/>
      <c r="B31" s="17" t="s">
        <v>50</v>
      </c>
      <c r="C31" s="18"/>
      <c r="D31" s="18"/>
      <c r="E31" s="18">
        <v>606332.26199999999</v>
      </c>
      <c r="F31" s="18">
        <v>668608.67200000002</v>
      </c>
      <c r="G31" s="18">
        <f t="shared" si="2"/>
        <v>1274940.9339999999</v>
      </c>
      <c r="H31" s="18"/>
      <c r="I31" s="18"/>
      <c r="J31" s="18">
        <v>937.20712540322563</v>
      </c>
      <c r="K31" s="18">
        <v>1033.4677053763439</v>
      </c>
      <c r="L31" s="18">
        <f t="shared" si="1"/>
        <v>1970.6748307795697</v>
      </c>
    </row>
    <row r="32" spans="1:12" s="15" customFormat="1">
      <c r="A32" s="24">
        <v>8</v>
      </c>
      <c r="B32" s="25" t="s">
        <v>21</v>
      </c>
      <c r="C32" s="26">
        <v>782362</v>
      </c>
      <c r="D32" s="26">
        <v>0</v>
      </c>
      <c r="E32" s="26">
        <v>1869802</v>
      </c>
      <c r="F32" s="26">
        <v>1995230</v>
      </c>
      <c r="G32" s="26">
        <f t="shared" si="2"/>
        <v>4647394</v>
      </c>
      <c r="H32" s="27">
        <v>1209.2961021505375</v>
      </c>
      <c r="I32" s="27" t="s">
        <v>211</v>
      </c>
      <c r="J32" s="27">
        <v>2890.1509408602151</v>
      </c>
      <c r="K32" s="27">
        <v>3084.0248655913974</v>
      </c>
      <c r="L32" s="27">
        <f t="shared" si="1"/>
        <v>7183.4719086021496</v>
      </c>
    </row>
    <row r="33" spans="1:12" s="15" customFormat="1" ht="14.25" customHeight="1">
      <c r="A33" s="17"/>
      <c r="B33" s="17" t="s">
        <v>53</v>
      </c>
      <c r="C33" s="18">
        <v>782362</v>
      </c>
      <c r="D33" s="18">
        <v>0</v>
      </c>
      <c r="E33" s="18">
        <v>1869802</v>
      </c>
      <c r="F33" s="18">
        <v>1995230</v>
      </c>
      <c r="G33" s="18">
        <f t="shared" ref="G33:L33" si="3">G32</f>
        <v>4647394</v>
      </c>
      <c r="H33" s="18">
        <v>1209.2961021505375</v>
      </c>
      <c r="I33" s="18"/>
      <c r="J33" s="18">
        <v>2890.1509408602151</v>
      </c>
      <c r="K33" s="18">
        <v>3084.0248655913974</v>
      </c>
      <c r="L33" s="18">
        <f t="shared" si="3"/>
        <v>7183.4719086021496</v>
      </c>
    </row>
    <row r="34" spans="1:12" s="15" customFormat="1">
      <c r="A34" s="24">
        <v>9</v>
      </c>
      <c r="B34" s="25" t="s">
        <v>23</v>
      </c>
      <c r="C34" s="26">
        <v>0</v>
      </c>
      <c r="D34" s="26">
        <v>0</v>
      </c>
      <c r="E34" s="26">
        <v>2185491</v>
      </c>
      <c r="F34" s="26">
        <v>860719</v>
      </c>
      <c r="G34" s="26">
        <f>SUM(C34:F34)</f>
        <v>3046210</v>
      </c>
      <c r="H34" s="27" t="s">
        <v>211</v>
      </c>
      <c r="I34" s="27" t="s">
        <v>211</v>
      </c>
      <c r="J34" s="27">
        <v>3378.111088709677</v>
      </c>
      <c r="K34" s="27">
        <v>1330.4124327956988</v>
      </c>
      <c r="L34" s="27">
        <f>H34+I34+J34+K34</f>
        <v>4708.5235215053763</v>
      </c>
    </row>
    <row r="35" spans="1:12" s="15" customFormat="1">
      <c r="A35" s="17"/>
      <c r="B35" s="17" t="s">
        <v>56</v>
      </c>
      <c r="C35" s="18"/>
      <c r="D35" s="18"/>
      <c r="E35" s="18">
        <v>2185491</v>
      </c>
      <c r="F35" s="18">
        <v>860719</v>
      </c>
      <c r="G35" s="18">
        <f>G34</f>
        <v>3046210</v>
      </c>
      <c r="H35" s="18"/>
      <c r="I35" s="18"/>
      <c r="J35" s="18">
        <v>3378.111088709677</v>
      </c>
      <c r="K35" s="18">
        <v>1330.4124327956988</v>
      </c>
      <c r="L35" s="18">
        <f>K35+J35</f>
        <v>4708.5235215053763</v>
      </c>
    </row>
    <row r="36" spans="1:12" s="15" customFormat="1">
      <c r="A36" s="24">
        <v>10</v>
      </c>
      <c r="B36" s="25" t="s">
        <v>24</v>
      </c>
      <c r="C36" s="26">
        <v>3067644</v>
      </c>
      <c r="D36" s="26">
        <v>515479</v>
      </c>
      <c r="E36" s="26">
        <v>2433480</v>
      </c>
      <c r="F36" s="26">
        <v>1355603</v>
      </c>
      <c r="G36" s="26">
        <f t="shared" ref="G36" si="4">SUM(C36:F36)</f>
        <v>7372206</v>
      </c>
      <c r="H36" s="27">
        <v>4741.654032258064</v>
      </c>
      <c r="I36" s="27">
        <v>796.77533602150538</v>
      </c>
      <c r="J36" s="27">
        <v>3761.4274193548385</v>
      </c>
      <c r="K36" s="27">
        <v>2095.3540994623654</v>
      </c>
      <c r="L36" s="27">
        <f t="shared" ref="L36:L43" si="5">H36+I36+J36+K36</f>
        <v>11395.210887096773</v>
      </c>
    </row>
    <row r="37" spans="1:12" s="15" customFormat="1">
      <c r="A37" s="17"/>
      <c r="B37" s="17" t="s">
        <v>59</v>
      </c>
      <c r="C37" s="18">
        <v>3067644</v>
      </c>
      <c r="D37" s="18">
        <v>515479</v>
      </c>
      <c r="E37" s="18">
        <v>2433480</v>
      </c>
      <c r="F37" s="18">
        <v>1355603</v>
      </c>
      <c r="G37" s="18">
        <f>SUM(C37:F37)</f>
        <v>7372206</v>
      </c>
      <c r="H37" s="18"/>
      <c r="I37" s="18"/>
      <c r="J37" s="18">
        <v>3761.4274193548385</v>
      </c>
      <c r="K37" s="18">
        <v>2095.3540994623654</v>
      </c>
      <c r="L37" s="18">
        <f t="shared" si="5"/>
        <v>5856.7815188172044</v>
      </c>
    </row>
    <row r="38" spans="1:12" s="15" customFormat="1">
      <c r="A38" s="24">
        <v>11</v>
      </c>
      <c r="B38" s="25" t="s">
        <v>26</v>
      </c>
      <c r="C38" s="26">
        <v>0</v>
      </c>
      <c r="D38" s="26">
        <v>10937</v>
      </c>
      <c r="E38" s="26">
        <v>1142335</v>
      </c>
      <c r="F38" s="26">
        <v>1664985</v>
      </c>
      <c r="G38" s="26">
        <f>SUM(C38:F38)</f>
        <v>2818257</v>
      </c>
      <c r="H38" s="27" t="s">
        <v>211</v>
      </c>
      <c r="I38" s="27">
        <v>16.905309139784947</v>
      </c>
      <c r="J38" s="27">
        <v>1765.7059811827955</v>
      </c>
      <c r="K38" s="27">
        <v>2573.5655241935483</v>
      </c>
      <c r="L38" s="27">
        <f t="shared" si="5"/>
        <v>4356.1768145161286</v>
      </c>
    </row>
    <row r="39" spans="1:12" s="15" customFormat="1">
      <c r="A39" s="17"/>
      <c r="B39" s="17" t="s">
        <v>73</v>
      </c>
      <c r="C39" s="18">
        <v>0</v>
      </c>
      <c r="D39" s="18">
        <v>10937</v>
      </c>
      <c r="E39" s="18">
        <v>1142335</v>
      </c>
      <c r="F39" s="18">
        <v>1664985</v>
      </c>
      <c r="G39" s="18">
        <f>C39+D39+E39+F39</f>
        <v>2818257</v>
      </c>
      <c r="H39" s="18"/>
      <c r="I39" s="18">
        <v>16.905309139784947</v>
      </c>
      <c r="J39" s="18">
        <v>1765.7059811827955</v>
      </c>
      <c r="K39" s="18">
        <v>2573.5655241935483</v>
      </c>
      <c r="L39" s="18">
        <f t="shared" si="5"/>
        <v>4356.1768145161286</v>
      </c>
    </row>
    <row r="40" spans="1:12" s="15" customFormat="1">
      <c r="A40" s="24">
        <v>12</v>
      </c>
      <c r="B40" s="25" t="s">
        <v>27</v>
      </c>
      <c r="C40" s="26">
        <v>6187906</v>
      </c>
      <c r="D40" s="26">
        <v>1256359</v>
      </c>
      <c r="E40" s="26">
        <v>20518483</v>
      </c>
      <c r="F40" s="26">
        <v>4315826</v>
      </c>
      <c r="G40" s="26">
        <f t="shared" ref="G40:G42" si="6">SUM(C40:F40)</f>
        <v>32278574</v>
      </c>
      <c r="H40" s="32">
        <v>9564.6396505376342</v>
      </c>
      <c r="I40" s="32">
        <v>1941.9527553763439</v>
      </c>
      <c r="J40" s="27">
        <v>31715.39711021505</v>
      </c>
      <c r="K40" s="27">
        <v>6670.9676075268817</v>
      </c>
      <c r="L40" s="27">
        <f t="shared" si="5"/>
        <v>49892.957123655906</v>
      </c>
    </row>
    <row r="41" spans="1:12" s="15" customFormat="1">
      <c r="A41" s="23"/>
      <c r="B41" s="23" t="s">
        <v>76</v>
      </c>
      <c r="C41" s="18">
        <v>6187906</v>
      </c>
      <c r="D41" s="18">
        <v>1256359</v>
      </c>
      <c r="E41" s="18">
        <v>20518483</v>
      </c>
      <c r="F41" s="18">
        <v>4315826</v>
      </c>
      <c r="G41" s="18">
        <f>G40-G42</f>
        <v>32278574</v>
      </c>
      <c r="H41" s="18">
        <v>9564.6396505376342</v>
      </c>
      <c r="I41" s="18">
        <v>1941.9527553763439</v>
      </c>
      <c r="J41" s="18">
        <v>31715.39711021505</v>
      </c>
      <c r="K41" s="18">
        <v>6670.9676075268817</v>
      </c>
      <c r="L41" s="18">
        <f t="shared" si="5"/>
        <v>49892.957123655906</v>
      </c>
    </row>
    <row r="42" spans="1:12" s="15" customFormat="1">
      <c r="A42" s="23"/>
      <c r="B42" s="23" t="s">
        <v>78</v>
      </c>
      <c r="C42" s="18"/>
      <c r="D42" s="18"/>
      <c r="E42" s="34"/>
      <c r="F42" s="34"/>
      <c r="G42" s="18">
        <f t="shared" si="6"/>
        <v>0</v>
      </c>
      <c r="H42" s="35"/>
      <c r="I42" s="35"/>
      <c r="J42" s="35"/>
      <c r="K42" s="35"/>
      <c r="L42" s="35">
        <f t="shared" si="5"/>
        <v>0</v>
      </c>
    </row>
    <row r="43" spans="1:12" s="15" customFormat="1">
      <c r="A43" s="24">
        <v>13</v>
      </c>
      <c r="B43" s="25" t="s">
        <v>29</v>
      </c>
      <c r="C43" s="36">
        <v>0</v>
      </c>
      <c r="D43" s="36">
        <v>0</v>
      </c>
      <c r="E43" s="36">
        <v>104584</v>
      </c>
      <c r="F43" s="36">
        <v>18555</v>
      </c>
      <c r="G43" s="36">
        <f>SUM(C43:F43)</f>
        <v>123139</v>
      </c>
      <c r="H43" s="37" t="s">
        <v>211</v>
      </c>
      <c r="I43" s="37" t="s">
        <v>211</v>
      </c>
      <c r="J43" s="37">
        <v>161.65537634408599</v>
      </c>
      <c r="K43" s="37">
        <v>28.680443548387096</v>
      </c>
      <c r="L43" s="37">
        <f t="shared" si="5"/>
        <v>190.3358198924731</v>
      </c>
    </row>
    <row r="44" spans="1:12" s="15" customFormat="1">
      <c r="A44" s="23"/>
      <c r="B44" s="23" t="s">
        <v>81</v>
      </c>
      <c r="C44" s="18"/>
      <c r="D44" s="18"/>
      <c r="E44" s="18"/>
      <c r="F44" s="18">
        <v>18555</v>
      </c>
      <c r="G44" s="18">
        <f>G43</f>
        <v>123139</v>
      </c>
      <c r="H44" s="18"/>
      <c r="I44" s="18"/>
      <c r="J44" s="18"/>
      <c r="K44" s="18"/>
      <c r="L44" s="18"/>
    </row>
    <row r="45" spans="1:12" s="15" customFormat="1">
      <c r="A45" s="24">
        <v>14</v>
      </c>
      <c r="B45" s="25" t="s">
        <v>31</v>
      </c>
      <c r="C45" s="26">
        <v>0</v>
      </c>
      <c r="D45" s="26">
        <v>0</v>
      </c>
      <c r="E45" s="26">
        <v>1073184</v>
      </c>
      <c r="F45" s="26">
        <v>741095</v>
      </c>
      <c r="G45" s="26">
        <f>SUM(C45:F45)</f>
        <v>1814279</v>
      </c>
      <c r="H45" s="32" t="s">
        <v>211</v>
      </c>
      <c r="I45" s="32" t="s">
        <v>211</v>
      </c>
      <c r="J45" s="27">
        <v>1658.8193548387096</v>
      </c>
      <c r="K45" s="27">
        <v>1145.5097446236559</v>
      </c>
      <c r="L45" s="27">
        <f t="shared" ref="L45:L67" si="7">H45+I45+J45+K45</f>
        <v>2804.3290994623658</v>
      </c>
    </row>
    <row r="46" spans="1:12" s="15" customFormat="1">
      <c r="A46" s="23"/>
      <c r="B46" s="23" t="s">
        <v>84</v>
      </c>
      <c r="C46" s="18"/>
      <c r="D46" s="18"/>
      <c r="E46" s="18">
        <v>1073184</v>
      </c>
      <c r="F46" s="18">
        <v>741095</v>
      </c>
      <c r="G46" s="18">
        <f t="shared" ref="G46" si="8">G45</f>
        <v>1814279</v>
      </c>
      <c r="H46" s="18"/>
      <c r="I46" s="18"/>
      <c r="J46" s="18">
        <v>1658.8193548387096</v>
      </c>
      <c r="K46" s="18">
        <v>1145.5097446236559</v>
      </c>
      <c r="L46" s="18">
        <f t="shared" si="7"/>
        <v>2804.3290994623658</v>
      </c>
    </row>
    <row r="47" spans="1:12" s="33" customFormat="1" ht="16.5" customHeight="1">
      <c r="A47" s="24">
        <v>15</v>
      </c>
      <c r="B47" s="25" t="s">
        <v>32</v>
      </c>
      <c r="C47" s="26">
        <v>0</v>
      </c>
      <c r="D47" s="26">
        <v>0</v>
      </c>
      <c r="E47" s="26">
        <v>2326443</v>
      </c>
      <c r="F47" s="26">
        <v>626506</v>
      </c>
      <c r="G47" s="26">
        <f t="shared" ref="G47:G54" si="9">SUM(C47:F47)</f>
        <v>2952949</v>
      </c>
      <c r="H47" s="27" t="s">
        <v>211</v>
      </c>
      <c r="I47" s="27" t="s">
        <v>211</v>
      </c>
      <c r="J47" s="27">
        <v>3595.9804435483866</v>
      </c>
      <c r="K47" s="27">
        <v>968.38965053763434</v>
      </c>
      <c r="L47" s="27">
        <f t="shared" si="7"/>
        <v>4564.3700940860208</v>
      </c>
    </row>
    <row r="48" spans="1:12" s="15" customFormat="1">
      <c r="A48" s="23"/>
      <c r="B48" s="23" t="s">
        <v>87</v>
      </c>
      <c r="C48" s="18"/>
      <c r="D48" s="18"/>
      <c r="E48" s="18">
        <v>930578</v>
      </c>
      <c r="F48" s="18">
        <v>18795</v>
      </c>
      <c r="G48" s="18">
        <f t="shared" si="9"/>
        <v>949373</v>
      </c>
      <c r="H48" s="18"/>
      <c r="I48" s="18"/>
      <c r="J48" s="18">
        <v>1438.3934139784944</v>
      </c>
      <c r="K48" s="18">
        <v>29.051411290322577</v>
      </c>
      <c r="L48" s="18">
        <f t="shared" si="7"/>
        <v>1467.4448252688171</v>
      </c>
    </row>
    <row r="49" spans="1:12" s="15" customFormat="1">
      <c r="A49" s="23"/>
      <c r="B49" s="23" t="s">
        <v>89</v>
      </c>
      <c r="C49" s="18"/>
      <c r="D49" s="18"/>
      <c r="E49" s="18">
        <v>232644</v>
      </c>
      <c r="F49" s="18">
        <v>438554</v>
      </c>
      <c r="G49" s="18">
        <f t="shared" si="9"/>
        <v>671198</v>
      </c>
      <c r="H49" s="18"/>
      <c r="I49" s="18"/>
      <c r="J49" s="18">
        <v>360</v>
      </c>
      <c r="K49" s="18">
        <v>678.33823924731178</v>
      </c>
      <c r="L49" s="18">
        <f t="shared" si="7"/>
        <v>1038.3382392473118</v>
      </c>
    </row>
    <row r="50" spans="1:12" s="15" customFormat="1">
      <c r="A50" s="23"/>
      <c r="B50" s="23" t="s">
        <v>91</v>
      </c>
      <c r="C50" s="18"/>
      <c r="D50" s="18"/>
      <c r="E50" s="18">
        <v>186115</v>
      </c>
      <c r="F50" s="18">
        <v>169157</v>
      </c>
      <c r="G50" s="18">
        <f t="shared" si="9"/>
        <v>355272</v>
      </c>
      <c r="H50" s="18"/>
      <c r="I50" s="18"/>
      <c r="J50" s="18">
        <v>288</v>
      </c>
      <c r="K50" s="18">
        <v>261</v>
      </c>
      <c r="L50" s="18">
        <f t="shared" si="7"/>
        <v>549</v>
      </c>
    </row>
    <row r="51" spans="1:12" s="15" customFormat="1">
      <c r="A51" s="23"/>
      <c r="B51" s="23" t="s">
        <v>93</v>
      </c>
      <c r="C51" s="18"/>
      <c r="D51" s="18"/>
      <c r="E51" s="18">
        <v>697933</v>
      </c>
      <c r="F51" s="18">
        <v>0</v>
      </c>
      <c r="G51" s="18">
        <f t="shared" si="9"/>
        <v>697933</v>
      </c>
      <c r="H51" s="18"/>
      <c r="I51" s="18"/>
      <c r="J51" s="18">
        <v>1079</v>
      </c>
      <c r="K51" s="18">
        <v>0</v>
      </c>
      <c r="L51" s="18">
        <f t="shared" si="7"/>
        <v>1079</v>
      </c>
    </row>
    <row r="52" spans="1:12" s="15" customFormat="1">
      <c r="A52" s="23"/>
      <c r="B52" s="23" t="s">
        <v>95</v>
      </c>
      <c r="C52" s="18"/>
      <c r="D52" s="18"/>
      <c r="E52" s="18">
        <v>116322</v>
      </c>
      <c r="F52" s="18">
        <v>0</v>
      </c>
      <c r="G52" s="18">
        <f t="shared" si="9"/>
        <v>116322</v>
      </c>
      <c r="H52" s="18"/>
      <c r="I52" s="18"/>
      <c r="J52" s="18">
        <v>180</v>
      </c>
      <c r="K52" s="18">
        <v>0</v>
      </c>
      <c r="L52" s="18">
        <f t="shared" si="7"/>
        <v>180</v>
      </c>
    </row>
    <row r="53" spans="1:12" s="15" customFormat="1">
      <c r="A53" s="23"/>
      <c r="B53" s="23" t="s">
        <v>97</v>
      </c>
      <c r="C53" s="18"/>
      <c r="D53" s="18"/>
      <c r="E53" s="18">
        <v>162851</v>
      </c>
      <c r="F53" s="18">
        <v>0</v>
      </c>
      <c r="G53" s="18">
        <f t="shared" si="9"/>
        <v>162851</v>
      </c>
      <c r="H53" s="18"/>
      <c r="I53" s="18"/>
      <c r="J53" s="18">
        <v>252</v>
      </c>
      <c r="K53" s="18">
        <v>0</v>
      </c>
      <c r="L53" s="18">
        <f t="shared" si="7"/>
        <v>252</v>
      </c>
    </row>
    <row r="54" spans="1:12" s="15" customFormat="1">
      <c r="A54" s="19">
        <v>16</v>
      </c>
      <c r="B54" s="20" t="s">
        <v>34</v>
      </c>
      <c r="C54" s="21">
        <v>0</v>
      </c>
      <c r="D54" s="21">
        <v>0</v>
      </c>
      <c r="E54" s="21">
        <v>187339</v>
      </c>
      <c r="F54" s="21">
        <v>384988</v>
      </c>
      <c r="G54" s="21">
        <f t="shared" si="9"/>
        <v>572327</v>
      </c>
      <c r="H54" s="22" t="s">
        <v>211</v>
      </c>
      <c r="I54" s="22" t="s">
        <v>211</v>
      </c>
      <c r="J54" s="22">
        <v>289.56969086021502</v>
      </c>
      <c r="K54" s="22">
        <v>595.07553763440865</v>
      </c>
      <c r="L54" s="38">
        <f t="shared" si="7"/>
        <v>884.64522849462367</v>
      </c>
    </row>
    <row r="55" spans="1:12" s="15" customFormat="1" ht="14.25" customHeight="1">
      <c r="A55" s="23"/>
      <c r="B55" s="23" t="s">
        <v>100</v>
      </c>
      <c r="C55" s="18"/>
      <c r="D55" s="18"/>
      <c r="E55" s="18">
        <v>187339</v>
      </c>
      <c r="F55" s="18">
        <v>384988</v>
      </c>
      <c r="G55" s="18">
        <f>G54</f>
        <v>572327</v>
      </c>
      <c r="H55" s="18"/>
      <c r="I55" s="18"/>
      <c r="J55" s="18">
        <v>289.56969086021502</v>
      </c>
      <c r="K55" s="18">
        <v>595.07553763440865</v>
      </c>
      <c r="L55" s="18">
        <f t="shared" si="7"/>
        <v>884.64522849462367</v>
      </c>
    </row>
    <row r="56" spans="1:12" s="15" customFormat="1">
      <c r="A56" s="24">
        <v>17</v>
      </c>
      <c r="B56" s="25" t="s">
        <v>36</v>
      </c>
      <c r="C56" s="26">
        <v>0</v>
      </c>
      <c r="D56" s="26">
        <v>0</v>
      </c>
      <c r="E56" s="26">
        <v>778094</v>
      </c>
      <c r="F56" s="26">
        <v>451556</v>
      </c>
      <c r="G56" s="26">
        <f>SUM(C56:F56)</f>
        <v>1229650</v>
      </c>
      <c r="H56" s="27" t="s">
        <v>211</v>
      </c>
      <c r="I56" s="27" t="s">
        <v>211</v>
      </c>
      <c r="J56" s="27">
        <v>1202.6990591397848</v>
      </c>
      <c r="K56" s="27">
        <v>697.96962365591389</v>
      </c>
      <c r="L56" s="27">
        <f t="shared" si="7"/>
        <v>1900.6686827956987</v>
      </c>
    </row>
    <row r="57" spans="1:12" s="15" customFormat="1">
      <c r="A57" s="23"/>
      <c r="B57" s="17" t="s">
        <v>103</v>
      </c>
      <c r="C57" s="18"/>
      <c r="D57" s="18"/>
      <c r="E57" s="18">
        <v>778094</v>
      </c>
      <c r="F57" s="18">
        <v>451556</v>
      </c>
      <c r="G57" s="18">
        <f>G56</f>
        <v>1229650</v>
      </c>
      <c r="H57" s="18"/>
      <c r="I57" s="18"/>
      <c r="J57" s="18">
        <v>1202.6990591397848</v>
      </c>
      <c r="K57" s="18">
        <v>697.96962365591389</v>
      </c>
      <c r="L57" s="18">
        <f t="shared" si="7"/>
        <v>1900.6686827956987</v>
      </c>
    </row>
    <row r="58" spans="1:12" s="15" customFormat="1">
      <c r="A58" s="24">
        <v>18</v>
      </c>
      <c r="B58" s="25" t="s">
        <v>38</v>
      </c>
      <c r="C58" s="26">
        <v>0</v>
      </c>
      <c r="D58" s="26">
        <v>0</v>
      </c>
      <c r="E58" s="26">
        <v>589317</v>
      </c>
      <c r="F58" s="26">
        <v>683949</v>
      </c>
      <c r="G58" s="26">
        <f>SUM(C58:F58)</f>
        <v>1273266</v>
      </c>
      <c r="H58" s="27" t="s">
        <v>211</v>
      </c>
      <c r="I58" s="27" t="s">
        <v>211</v>
      </c>
      <c r="J58" s="27">
        <v>910.90665322580639</v>
      </c>
      <c r="K58" s="27">
        <v>1057.1792338709677</v>
      </c>
      <c r="L58" s="27">
        <f t="shared" si="7"/>
        <v>1968.0858870967741</v>
      </c>
    </row>
    <row r="59" spans="1:12" s="15" customFormat="1">
      <c r="A59" s="23"/>
      <c r="B59" s="23" t="s">
        <v>106</v>
      </c>
      <c r="C59" s="18"/>
      <c r="D59" s="18"/>
      <c r="E59" s="18">
        <v>589317</v>
      </c>
      <c r="F59" s="18">
        <v>683949</v>
      </c>
      <c r="G59" s="18">
        <f>G58</f>
        <v>1273266</v>
      </c>
      <c r="H59" s="18"/>
      <c r="I59" s="18"/>
      <c r="J59" s="18">
        <v>910.90665322580639</v>
      </c>
      <c r="K59" s="18">
        <v>1057.1792338709677</v>
      </c>
      <c r="L59" s="18">
        <f t="shared" si="7"/>
        <v>1968.0858870967741</v>
      </c>
    </row>
    <row r="60" spans="1:12" s="15" customFormat="1">
      <c r="A60" s="24">
        <v>19</v>
      </c>
      <c r="B60" s="25" t="s">
        <v>40</v>
      </c>
      <c r="C60" s="26">
        <v>0</v>
      </c>
      <c r="D60" s="26">
        <v>0</v>
      </c>
      <c r="E60" s="26">
        <v>3369094</v>
      </c>
      <c r="F60" s="26">
        <v>5024478</v>
      </c>
      <c r="G60" s="26">
        <f>SUM(C60:F60)</f>
        <v>8393572</v>
      </c>
      <c r="H60" s="27" t="s">
        <v>211</v>
      </c>
      <c r="I60" s="27" t="s">
        <v>211</v>
      </c>
      <c r="J60" s="27">
        <v>5207.6049731182793</v>
      </c>
      <c r="K60" s="27">
        <v>7766.3302419354841</v>
      </c>
      <c r="L60" s="27">
        <f t="shared" si="7"/>
        <v>12973.935215053763</v>
      </c>
    </row>
    <row r="61" spans="1:12" s="15" customFormat="1">
      <c r="A61" s="39"/>
      <c r="B61" s="39" t="s">
        <v>109</v>
      </c>
      <c r="C61" s="18"/>
      <c r="D61" s="18"/>
      <c r="E61" s="18">
        <v>649561</v>
      </c>
      <c r="F61" s="18">
        <v>968720</v>
      </c>
      <c r="G61" s="31">
        <f>SUM(C61:F61)</f>
        <v>1618281</v>
      </c>
      <c r="H61" s="31"/>
      <c r="I61" s="31"/>
      <c r="J61" s="31">
        <v>1004.0257392473118</v>
      </c>
      <c r="K61" s="31">
        <v>1497.3494623655913</v>
      </c>
      <c r="L61" s="31">
        <f t="shared" si="7"/>
        <v>2501.3752016129029</v>
      </c>
    </row>
    <row r="62" spans="1:12" s="15" customFormat="1">
      <c r="A62" s="39"/>
      <c r="B62" s="39" t="s">
        <v>111</v>
      </c>
      <c r="C62" s="18"/>
      <c r="D62" s="18"/>
      <c r="E62" s="18">
        <v>1418389</v>
      </c>
      <c r="F62" s="18">
        <v>2115305</v>
      </c>
      <c r="G62" s="31">
        <f>SUM(C62:F62)</f>
        <v>3533694</v>
      </c>
      <c r="H62" s="31"/>
      <c r="I62" s="31"/>
      <c r="J62" s="31">
        <v>2192.4023521505374</v>
      </c>
      <c r="K62" s="31">
        <v>3269.6246639784945</v>
      </c>
      <c r="L62" s="31">
        <f t="shared" si="7"/>
        <v>5462.0270161290318</v>
      </c>
    </row>
    <row r="63" spans="1:12" s="15" customFormat="1">
      <c r="A63" s="39"/>
      <c r="B63" s="39" t="s">
        <v>112</v>
      </c>
      <c r="C63" s="18"/>
      <c r="D63" s="18"/>
      <c r="E63" s="18">
        <v>1301144</v>
      </c>
      <c r="F63" s="18">
        <v>1940453</v>
      </c>
      <c r="G63" s="31">
        <f>SUM(C63:F63)</f>
        <v>3241597</v>
      </c>
      <c r="H63" s="31"/>
      <c r="I63" s="31"/>
      <c r="J63" s="31">
        <v>2011.1768817204299</v>
      </c>
      <c r="K63" s="31">
        <v>2999.3561155913976</v>
      </c>
      <c r="L63" s="31">
        <f t="shared" si="7"/>
        <v>5010.5329973118278</v>
      </c>
    </row>
    <row r="64" spans="1:12" s="15" customFormat="1">
      <c r="A64" s="24">
        <v>20</v>
      </c>
      <c r="B64" s="25" t="s">
        <v>41</v>
      </c>
      <c r="C64" s="26">
        <v>233299</v>
      </c>
      <c r="D64" s="26">
        <v>9742</v>
      </c>
      <c r="E64" s="26">
        <v>711821</v>
      </c>
      <c r="F64" s="26">
        <v>764751</v>
      </c>
      <c r="G64" s="26">
        <f>SUM(C64:F64)</f>
        <v>1719613</v>
      </c>
      <c r="H64" s="27">
        <v>360.6100134408602</v>
      </c>
      <c r="I64" s="27">
        <v>15.058198924731181</v>
      </c>
      <c r="J64" s="27">
        <v>1100.2609543010751</v>
      </c>
      <c r="K64" s="27">
        <v>1182.0747983870967</v>
      </c>
      <c r="L64" s="27">
        <f t="shared" si="7"/>
        <v>2658.0039650537633</v>
      </c>
    </row>
    <row r="65" spans="1:13" s="15" customFormat="1">
      <c r="A65" s="39"/>
      <c r="B65" s="39" t="s">
        <v>113</v>
      </c>
      <c r="C65" s="18">
        <v>233299</v>
      </c>
      <c r="D65" s="18">
        <v>9742</v>
      </c>
      <c r="E65" s="18">
        <v>711821</v>
      </c>
      <c r="F65" s="18">
        <v>764751</v>
      </c>
      <c r="G65" s="18">
        <f t="shared" ref="G65" si="10">G64</f>
        <v>1719613</v>
      </c>
      <c r="H65" s="18">
        <v>360.6100134408602</v>
      </c>
      <c r="I65" s="18">
        <v>15.058198924731181</v>
      </c>
      <c r="J65" s="18">
        <v>1100.2609543010751</v>
      </c>
      <c r="K65" s="18">
        <v>1182.0747983870967</v>
      </c>
      <c r="L65" s="18">
        <f t="shared" si="7"/>
        <v>2658.0039650537633</v>
      </c>
    </row>
    <row r="66" spans="1:13" s="15" customFormat="1" ht="15" customHeight="1">
      <c r="A66" s="24">
        <v>21</v>
      </c>
      <c r="B66" s="25" t="s">
        <v>43</v>
      </c>
      <c r="C66" s="26">
        <v>15462</v>
      </c>
      <c r="D66" s="26">
        <v>0</v>
      </c>
      <c r="E66" s="26">
        <v>6374739</v>
      </c>
      <c r="F66" s="26">
        <v>3869705</v>
      </c>
      <c r="G66" s="26">
        <f>SUM(C66:F66)</f>
        <v>10259906</v>
      </c>
      <c r="H66" s="27">
        <v>23.899596774193544</v>
      </c>
      <c r="I66" s="27" t="s">
        <v>211</v>
      </c>
      <c r="J66" s="27">
        <v>9853.4272177419352</v>
      </c>
      <c r="K66" s="27">
        <v>5981.3988575268813</v>
      </c>
      <c r="L66" s="27">
        <f t="shared" si="7"/>
        <v>15858.72567204301</v>
      </c>
    </row>
    <row r="67" spans="1:13" s="15" customFormat="1">
      <c r="A67" s="39"/>
      <c r="B67" s="39" t="s">
        <v>114</v>
      </c>
      <c r="C67" s="18"/>
      <c r="D67" s="18"/>
      <c r="E67" s="18">
        <v>6374739</v>
      </c>
      <c r="F67" s="18">
        <v>3854226.18</v>
      </c>
      <c r="G67" s="31">
        <f>F67+E67</f>
        <v>10228965.18</v>
      </c>
      <c r="H67" s="31"/>
      <c r="I67" s="31"/>
      <c r="J67" s="31">
        <v>9853.4272177419352</v>
      </c>
      <c r="K67" s="31">
        <v>5981.3988575268813</v>
      </c>
      <c r="L67" s="31">
        <f t="shared" si="7"/>
        <v>15834.826075268817</v>
      </c>
    </row>
    <row r="68" spans="1:13" s="15" customFormat="1">
      <c r="A68" s="39"/>
      <c r="B68" s="39" t="s">
        <v>115</v>
      </c>
      <c r="C68" s="18"/>
      <c r="D68" s="18"/>
      <c r="E68" s="18"/>
      <c r="F68" s="18">
        <v>15478.82</v>
      </c>
      <c r="G68" s="31">
        <f>F68+E68</f>
        <v>15478.82</v>
      </c>
      <c r="H68" s="31"/>
      <c r="I68" s="31"/>
      <c r="J68" s="31"/>
      <c r="K68" s="31"/>
      <c r="L68" s="31"/>
    </row>
    <row r="69" spans="1:13" s="15" customFormat="1">
      <c r="A69" s="24">
        <v>22</v>
      </c>
      <c r="B69" s="25" t="s">
        <v>45</v>
      </c>
      <c r="C69" s="26">
        <v>0</v>
      </c>
      <c r="D69" s="26">
        <v>452175</v>
      </c>
      <c r="E69" s="26">
        <v>963444</v>
      </c>
      <c r="F69" s="26">
        <v>721848</v>
      </c>
      <c r="G69" s="26">
        <f>SUM(C69:F69)</f>
        <v>2137467</v>
      </c>
      <c r="H69" s="27" t="s">
        <v>211</v>
      </c>
      <c r="I69" s="27">
        <v>698.92641129032256</v>
      </c>
      <c r="J69" s="27">
        <v>1489.1943548387096</v>
      </c>
      <c r="K69" s="27">
        <v>1115.7596774193548</v>
      </c>
      <c r="L69" s="27">
        <f>H69+I69+J69+K69</f>
        <v>3303.8804435483871</v>
      </c>
    </row>
    <row r="70" spans="1:13" s="40" customFormat="1">
      <c r="A70" s="39"/>
      <c r="B70" s="39" t="s">
        <v>116</v>
      </c>
      <c r="C70" s="18"/>
      <c r="D70" s="18"/>
      <c r="E70" s="18">
        <v>963444</v>
      </c>
      <c r="F70" s="18">
        <v>317613.12</v>
      </c>
      <c r="G70" s="31">
        <f>E70+F70</f>
        <v>1281057.1200000001</v>
      </c>
      <c r="H70" s="31"/>
      <c r="I70" s="31"/>
      <c r="J70" s="31">
        <v>1489.1943548387096</v>
      </c>
      <c r="K70" s="31">
        <v>490.93425806451609</v>
      </c>
      <c r="L70" s="31">
        <f>H70+I70+J70+K70</f>
        <v>1980.1286129032258</v>
      </c>
      <c r="M70" s="15"/>
    </row>
    <row r="71" spans="1:13" s="40" customFormat="1">
      <c r="A71" s="39"/>
      <c r="B71" s="39" t="s">
        <v>114</v>
      </c>
      <c r="C71" s="18"/>
      <c r="D71" s="18"/>
      <c r="E71" s="18">
        <v>0</v>
      </c>
      <c r="F71" s="18">
        <v>404234.88000000006</v>
      </c>
      <c r="G71" s="31">
        <f>E71+F71</f>
        <v>404234.88000000006</v>
      </c>
      <c r="H71" s="31"/>
      <c r="I71" s="31"/>
      <c r="J71" s="31"/>
      <c r="K71" s="31">
        <v>624.82541935483869</v>
      </c>
      <c r="L71" s="31">
        <f>H71+I71+J71+K71</f>
        <v>624.82541935483869</v>
      </c>
      <c r="M71" s="15"/>
    </row>
    <row r="72" spans="1:13" s="40" customFormat="1" ht="15" customHeight="1">
      <c r="A72" s="19">
        <v>23</v>
      </c>
      <c r="B72" s="20" t="s">
        <v>47</v>
      </c>
      <c r="C72" s="21">
        <v>12798</v>
      </c>
      <c r="D72" s="21">
        <v>0</v>
      </c>
      <c r="E72" s="21">
        <v>2474002</v>
      </c>
      <c r="F72" s="21">
        <v>992227</v>
      </c>
      <c r="G72" s="21">
        <f>SUM(C72:F72)</f>
        <v>3479027</v>
      </c>
      <c r="H72" s="22">
        <v>19.781854838709677</v>
      </c>
      <c r="I72" s="22" t="s">
        <v>211</v>
      </c>
      <c r="J72" s="22">
        <v>3824.0622311827956</v>
      </c>
      <c r="K72" s="22">
        <v>1533.6842069892473</v>
      </c>
      <c r="L72" s="22">
        <f>H72+I72+J72+K72</f>
        <v>5377.5282930107523</v>
      </c>
      <c r="M72" s="15"/>
    </row>
    <row r="73" spans="1:13" s="40" customFormat="1">
      <c r="A73" s="39"/>
      <c r="B73" s="39" t="s">
        <v>117</v>
      </c>
      <c r="C73" s="18">
        <v>12798</v>
      </c>
      <c r="D73" s="18">
        <v>0</v>
      </c>
      <c r="E73" s="18">
        <v>2474002</v>
      </c>
      <c r="F73" s="18">
        <v>992227</v>
      </c>
      <c r="G73" s="31">
        <f>F73+E73+C73</f>
        <v>3479027</v>
      </c>
      <c r="H73" s="31">
        <v>19.781854838709677</v>
      </c>
      <c r="I73" s="31"/>
      <c r="J73" s="31">
        <v>3824.0622311827956</v>
      </c>
      <c r="K73" s="31">
        <v>1533.6842069892473</v>
      </c>
      <c r="L73" s="31">
        <f>L72</f>
        <v>5377.5282930107523</v>
      </c>
    </row>
    <row r="74" spans="1:13" s="40" customFormat="1">
      <c r="A74" s="24">
        <v>24</v>
      </c>
      <c r="B74" s="25" t="s">
        <v>49</v>
      </c>
      <c r="C74" s="26">
        <v>776480</v>
      </c>
      <c r="D74" s="26">
        <v>11196</v>
      </c>
      <c r="E74" s="26">
        <v>609609</v>
      </c>
      <c r="F74" s="26">
        <v>582819</v>
      </c>
      <c r="G74" s="26">
        <f>SUM(C74:F74)</f>
        <v>1980104</v>
      </c>
      <c r="H74" s="27">
        <v>1200.2043010752689</v>
      </c>
      <c r="I74" s="27">
        <v>17.305645161290322</v>
      </c>
      <c r="J74" s="27">
        <v>942.27197580645156</v>
      </c>
      <c r="K74" s="27">
        <v>900.86270161290315</v>
      </c>
      <c r="L74" s="27">
        <f>H74+I74+J74+K74</f>
        <v>3060.6446236559141</v>
      </c>
    </row>
    <row r="75" spans="1:13" s="40" customFormat="1">
      <c r="A75" s="39"/>
      <c r="B75" s="39" t="s">
        <v>118</v>
      </c>
      <c r="C75" s="18">
        <v>776480</v>
      </c>
      <c r="D75" s="18">
        <v>11196</v>
      </c>
      <c r="E75" s="18">
        <v>109729.62</v>
      </c>
      <c r="F75" s="18">
        <v>50122.433999999994</v>
      </c>
      <c r="G75" s="31">
        <f>C75+D75+E75+F75</f>
        <v>947528.054</v>
      </c>
      <c r="H75" s="31">
        <v>1200.2043010752689</v>
      </c>
      <c r="I75" s="31">
        <v>17.305645161290322</v>
      </c>
      <c r="J75" s="31">
        <v>169.60895564516125</v>
      </c>
      <c r="K75" s="31">
        <v>77.47419233870967</v>
      </c>
      <c r="L75" s="31">
        <f>SUM(H75:K75)</f>
        <v>1464.59309422043</v>
      </c>
    </row>
    <row r="76" spans="1:13" s="40" customFormat="1">
      <c r="A76" s="39"/>
      <c r="B76" s="39" t="s">
        <v>119</v>
      </c>
      <c r="C76" s="18"/>
      <c r="D76" s="18"/>
      <c r="E76" s="18">
        <v>499879.37999999995</v>
      </c>
      <c r="F76" s="18">
        <v>532696.56599999999</v>
      </c>
      <c r="G76" s="31">
        <f>C76+D76+E76+F76</f>
        <v>1032575.946</v>
      </c>
      <c r="H76" s="31"/>
      <c r="I76" s="31"/>
      <c r="J76" s="31">
        <v>772.66302016129021</v>
      </c>
      <c r="K76" s="31">
        <v>823.38850927419344</v>
      </c>
      <c r="L76" s="31">
        <f>SUM(H76:K76)</f>
        <v>1596.0515294354836</v>
      </c>
    </row>
    <row r="77" spans="1:13" s="40" customFormat="1">
      <c r="A77" s="24">
        <v>25</v>
      </c>
      <c r="B77" s="25" t="s">
        <v>51</v>
      </c>
      <c r="C77" s="26">
        <v>15378</v>
      </c>
      <c r="D77" s="26">
        <v>0</v>
      </c>
      <c r="E77" s="26">
        <v>946346</v>
      </c>
      <c r="F77" s="26">
        <v>741481</v>
      </c>
      <c r="G77" s="26">
        <f>SUM(C77:F77)</f>
        <v>1703205</v>
      </c>
      <c r="H77" s="27">
        <v>23.769758064516125</v>
      </c>
      <c r="I77" s="27" t="s">
        <v>211</v>
      </c>
      <c r="J77" s="27">
        <v>1462.7659946236558</v>
      </c>
      <c r="K77" s="27">
        <v>1146.106384408602</v>
      </c>
      <c r="L77" s="27">
        <f t="shared" ref="L77:L92" si="11">H77+I77+J77+K77</f>
        <v>2632.6421370967737</v>
      </c>
    </row>
    <row r="78" spans="1:13" s="40" customFormat="1">
      <c r="A78" s="39"/>
      <c r="B78" s="39" t="s">
        <v>120</v>
      </c>
      <c r="C78" s="18"/>
      <c r="D78" s="18"/>
      <c r="E78" s="18">
        <v>946346</v>
      </c>
      <c r="F78" s="18">
        <v>741481</v>
      </c>
      <c r="G78" s="18">
        <f>SUM(C78:F78)</f>
        <v>1687827</v>
      </c>
      <c r="H78" s="31"/>
      <c r="I78" s="31"/>
      <c r="J78" s="31">
        <v>1462.7659946236558</v>
      </c>
      <c r="K78" s="31">
        <v>1146.106384408602</v>
      </c>
      <c r="L78" s="31">
        <f t="shared" si="11"/>
        <v>2608.8723790322579</v>
      </c>
    </row>
    <row r="79" spans="1:13" s="40" customFormat="1">
      <c r="A79" s="24">
        <v>26</v>
      </c>
      <c r="B79" s="25" t="s">
        <v>52</v>
      </c>
      <c r="C79" s="26">
        <v>310308</v>
      </c>
      <c r="D79" s="26">
        <v>0</v>
      </c>
      <c r="E79" s="26">
        <v>2425593.3550000004</v>
      </c>
      <c r="F79" s="26">
        <v>1252229.6200000001</v>
      </c>
      <c r="G79" s="26">
        <f t="shared" ref="G79:G86" si="12">SUM(C79:F79)</f>
        <v>3988130.9750000006</v>
      </c>
      <c r="H79" s="27">
        <v>479.6427419354838</v>
      </c>
      <c r="I79" s="27" t="s">
        <v>211</v>
      </c>
      <c r="J79" s="27">
        <v>3749.2370406586024</v>
      </c>
      <c r="K79" s="27">
        <v>1935.5699771505376</v>
      </c>
      <c r="L79" s="27">
        <f t="shared" si="11"/>
        <v>6164.4497597446243</v>
      </c>
    </row>
    <row r="80" spans="1:13" s="40" customFormat="1">
      <c r="A80" s="39"/>
      <c r="B80" s="39" t="s">
        <v>121</v>
      </c>
      <c r="C80" s="18">
        <v>310308</v>
      </c>
      <c r="D80" s="18"/>
      <c r="E80" s="18">
        <v>443884</v>
      </c>
      <c r="F80" s="18">
        <v>641142</v>
      </c>
      <c r="G80" s="31">
        <f t="shared" si="12"/>
        <v>1395334</v>
      </c>
      <c r="H80" s="31">
        <v>479.6427419354838</v>
      </c>
      <c r="I80" s="31"/>
      <c r="J80" s="31">
        <v>686.11102150537624</v>
      </c>
      <c r="K80" s="31">
        <v>991.01249999999993</v>
      </c>
      <c r="L80" s="31">
        <f t="shared" si="11"/>
        <v>2156.7662634408598</v>
      </c>
    </row>
    <row r="81" spans="1:12" s="40" customFormat="1">
      <c r="A81" s="39"/>
      <c r="B81" s="39" t="s">
        <v>122</v>
      </c>
      <c r="C81" s="18"/>
      <c r="D81" s="18"/>
      <c r="E81" s="18">
        <v>1414120.3550000004</v>
      </c>
      <c r="F81" s="18">
        <v>611087.62000000011</v>
      </c>
      <c r="G81" s="31">
        <f t="shared" si="12"/>
        <v>2025207.9750000006</v>
      </c>
      <c r="H81" s="31"/>
      <c r="I81" s="31"/>
      <c r="J81" s="31">
        <v>2185.8043121639789</v>
      </c>
      <c r="K81" s="31">
        <v>944.55747715053781</v>
      </c>
      <c r="L81" s="31">
        <f t="shared" si="11"/>
        <v>3130.3617893145165</v>
      </c>
    </row>
    <row r="82" spans="1:12" s="40" customFormat="1">
      <c r="A82" s="39"/>
      <c r="B82" s="39" t="s">
        <v>123</v>
      </c>
      <c r="C82" s="18"/>
      <c r="D82" s="18"/>
      <c r="E82" s="18">
        <v>29107</v>
      </c>
      <c r="F82" s="18"/>
      <c r="G82" s="31">
        <f t="shared" si="12"/>
        <v>29107</v>
      </c>
      <c r="H82" s="31"/>
      <c r="I82" s="31"/>
      <c r="J82" s="31">
        <v>44.990658602150539</v>
      </c>
      <c r="K82" s="31"/>
      <c r="L82" s="31">
        <f t="shared" si="11"/>
        <v>44.990658602150539</v>
      </c>
    </row>
    <row r="83" spans="1:12" s="40" customFormat="1">
      <c r="A83" s="39"/>
      <c r="B83" s="39" t="s">
        <v>124</v>
      </c>
      <c r="C83" s="18"/>
      <c r="D83" s="18"/>
      <c r="E83" s="18">
        <v>523928</v>
      </c>
      <c r="F83" s="18"/>
      <c r="G83" s="31">
        <f t="shared" si="12"/>
        <v>523928</v>
      </c>
      <c r="H83" s="31"/>
      <c r="I83" s="31"/>
      <c r="J83" s="31">
        <v>809.83494623655918</v>
      </c>
      <c r="K83" s="31"/>
      <c r="L83" s="31">
        <f t="shared" si="11"/>
        <v>809.83494623655918</v>
      </c>
    </row>
    <row r="84" spans="1:12" s="40" customFormat="1">
      <c r="A84" s="39"/>
      <c r="B84" s="39" t="s">
        <v>125</v>
      </c>
      <c r="C84" s="18"/>
      <c r="D84" s="18"/>
      <c r="E84" s="18">
        <v>12128</v>
      </c>
      <c r="F84" s="18"/>
      <c r="G84" s="31">
        <f t="shared" si="12"/>
        <v>12128</v>
      </c>
      <c r="H84" s="31"/>
      <c r="I84" s="31"/>
      <c r="J84" s="31">
        <v>18.746236559139785</v>
      </c>
      <c r="K84" s="31"/>
      <c r="L84" s="31">
        <f t="shared" si="11"/>
        <v>18.746236559139785</v>
      </c>
    </row>
    <row r="85" spans="1:12" s="40" customFormat="1">
      <c r="A85" s="39"/>
      <c r="B85" s="39" t="s">
        <v>126</v>
      </c>
      <c r="C85" s="18"/>
      <c r="D85" s="18"/>
      <c r="E85" s="18">
        <v>2426</v>
      </c>
      <c r="F85" s="18"/>
      <c r="G85" s="31"/>
      <c r="H85" s="31"/>
      <c r="I85" s="31"/>
      <c r="J85" s="31">
        <v>3.7498655913978491</v>
      </c>
      <c r="K85" s="31"/>
      <c r="L85" s="31">
        <f t="shared" si="11"/>
        <v>3.7498655913978491</v>
      </c>
    </row>
    <row r="86" spans="1:12" s="40" customFormat="1">
      <c r="A86" s="24">
        <v>27</v>
      </c>
      <c r="B86" s="25" t="s">
        <v>54</v>
      </c>
      <c r="C86" s="26">
        <v>771215</v>
      </c>
      <c r="D86" s="26">
        <v>0</v>
      </c>
      <c r="E86" s="26">
        <v>2923324</v>
      </c>
      <c r="F86" s="26">
        <v>922384</v>
      </c>
      <c r="G86" s="26">
        <f t="shared" si="12"/>
        <v>4616923</v>
      </c>
      <c r="H86" s="27">
        <v>1192.0661962365591</v>
      </c>
      <c r="I86" s="27" t="s">
        <v>211</v>
      </c>
      <c r="J86" s="27">
        <v>4518.5787634408598</v>
      </c>
      <c r="K86" s="27">
        <v>1425.7279569892471</v>
      </c>
      <c r="L86" s="27">
        <f t="shared" si="11"/>
        <v>7136.3729166666662</v>
      </c>
    </row>
    <row r="87" spans="1:12" s="40" customFormat="1">
      <c r="A87" s="39"/>
      <c r="B87" s="39" t="s">
        <v>127</v>
      </c>
      <c r="C87" s="18"/>
      <c r="D87" s="18"/>
      <c r="E87" s="18">
        <v>1468094</v>
      </c>
      <c r="F87" s="18">
        <v>599734</v>
      </c>
      <c r="G87" s="31">
        <f t="shared" ref="G87:G93" si="13">SUM(C87:F87)</f>
        <v>2067828</v>
      </c>
      <c r="H87" s="31"/>
      <c r="I87" s="31"/>
      <c r="J87" s="31">
        <v>2269.2313172043009</v>
      </c>
      <c r="K87" s="31">
        <v>927.00819892473112</v>
      </c>
      <c r="L87" s="31">
        <f t="shared" si="11"/>
        <v>3196.2395161290319</v>
      </c>
    </row>
    <row r="88" spans="1:12" s="40" customFormat="1">
      <c r="A88" s="39"/>
      <c r="B88" s="39" t="s">
        <v>128</v>
      </c>
      <c r="C88" s="18"/>
      <c r="D88" s="18"/>
      <c r="E88" s="18">
        <v>1001238</v>
      </c>
      <c r="F88" s="18">
        <v>250888</v>
      </c>
      <c r="G88" s="31">
        <f t="shared" si="13"/>
        <v>1252126</v>
      </c>
      <c r="H88" s="31"/>
      <c r="I88" s="31"/>
      <c r="J88" s="31">
        <v>1547.6125</v>
      </c>
      <c r="K88" s="31">
        <v>387.79731182795695</v>
      </c>
      <c r="L88" s="31">
        <f t="shared" si="11"/>
        <v>1935.4098118279569</v>
      </c>
    </row>
    <row r="89" spans="1:12" s="40" customFormat="1">
      <c r="A89" s="39"/>
      <c r="B89" s="39" t="s">
        <v>129</v>
      </c>
      <c r="C89" s="18"/>
      <c r="D89" s="18"/>
      <c r="E89" s="18">
        <v>306364</v>
      </c>
      <c r="F89" s="18">
        <v>2583</v>
      </c>
      <c r="G89" s="31">
        <f t="shared" si="13"/>
        <v>308947</v>
      </c>
      <c r="H89" s="31"/>
      <c r="I89" s="31"/>
      <c r="J89" s="31">
        <v>473.54650537634404</v>
      </c>
      <c r="K89" s="31">
        <v>3.9925403225806448</v>
      </c>
      <c r="L89" s="31">
        <f t="shared" si="11"/>
        <v>477.53904569892467</v>
      </c>
    </row>
    <row r="90" spans="1:12" s="40" customFormat="1">
      <c r="A90" s="39"/>
      <c r="B90" s="39" t="s">
        <v>130</v>
      </c>
      <c r="C90" s="18"/>
      <c r="D90" s="18"/>
      <c r="E90" s="18">
        <v>25433</v>
      </c>
      <c r="F90" s="18"/>
      <c r="G90" s="31">
        <f t="shared" si="13"/>
        <v>25433</v>
      </c>
      <c r="H90" s="31"/>
      <c r="I90" s="31"/>
      <c r="J90" s="31">
        <v>39.311760752688173</v>
      </c>
      <c r="K90" s="31"/>
      <c r="L90" s="31">
        <f t="shared" si="11"/>
        <v>39.311760752688173</v>
      </c>
    </row>
    <row r="91" spans="1:12" s="40" customFormat="1">
      <c r="A91" s="39"/>
      <c r="B91" s="39" t="s">
        <v>131</v>
      </c>
      <c r="C91" s="18"/>
      <c r="D91" s="18"/>
      <c r="E91" s="18">
        <v>45019</v>
      </c>
      <c r="F91" s="18">
        <v>37541</v>
      </c>
      <c r="G91" s="31">
        <f t="shared" si="13"/>
        <v>82560</v>
      </c>
      <c r="H91" s="31"/>
      <c r="I91" s="31"/>
      <c r="J91" s="31">
        <v>69.585819892473111</v>
      </c>
      <c r="K91" s="31">
        <v>58.02708333333333</v>
      </c>
      <c r="L91" s="31">
        <f t="shared" si="11"/>
        <v>127.61290322580643</v>
      </c>
    </row>
    <row r="92" spans="1:12" s="40" customFormat="1">
      <c r="A92" s="39"/>
      <c r="B92" s="39" t="s">
        <v>132</v>
      </c>
      <c r="C92" s="18"/>
      <c r="D92" s="18"/>
      <c r="E92" s="18">
        <v>77176</v>
      </c>
      <c r="F92" s="18">
        <v>31638</v>
      </c>
      <c r="G92" s="31">
        <f t="shared" si="13"/>
        <v>108814</v>
      </c>
      <c r="H92" s="31"/>
      <c r="I92" s="31"/>
      <c r="J92" s="31">
        <v>119.29086021505375</v>
      </c>
      <c r="K92" s="31">
        <v>48.902822580645157</v>
      </c>
      <c r="L92" s="31">
        <f t="shared" si="11"/>
        <v>168.19368279569892</v>
      </c>
    </row>
    <row r="93" spans="1:12" s="40" customFormat="1">
      <c r="A93" s="24">
        <v>28</v>
      </c>
      <c r="B93" s="25" t="s">
        <v>55</v>
      </c>
      <c r="C93" s="26">
        <v>985888</v>
      </c>
      <c r="D93" s="26">
        <v>0</v>
      </c>
      <c r="E93" s="26">
        <v>589802</v>
      </c>
      <c r="F93" s="26">
        <v>472092</v>
      </c>
      <c r="G93" s="26">
        <f t="shared" si="13"/>
        <v>2047782</v>
      </c>
      <c r="H93" s="27">
        <v>1523.886021505376</v>
      </c>
      <c r="I93" s="27" t="s">
        <v>211</v>
      </c>
      <c r="J93" s="27">
        <v>911.65631720430099</v>
      </c>
      <c r="K93" s="27">
        <v>729.71209677419347</v>
      </c>
      <c r="L93" s="27">
        <f>H93+I93+J93+K93</f>
        <v>3165.2544354838706</v>
      </c>
    </row>
    <row r="94" spans="1:12" s="40" customFormat="1">
      <c r="A94" s="39"/>
      <c r="B94" s="39" t="s">
        <v>133</v>
      </c>
      <c r="C94" s="18">
        <v>985888</v>
      </c>
      <c r="D94" s="18">
        <v>0</v>
      </c>
      <c r="E94" s="18">
        <v>589802</v>
      </c>
      <c r="F94" s="18">
        <v>472092</v>
      </c>
      <c r="G94" s="31">
        <f>C94+D94+E94+F94</f>
        <v>2047782</v>
      </c>
      <c r="H94" s="31">
        <v>1523.886021505376</v>
      </c>
      <c r="I94" s="31"/>
      <c r="J94" s="31">
        <v>911.65631720430099</v>
      </c>
      <c r="K94" s="31">
        <v>729.71209677419347</v>
      </c>
      <c r="L94" s="31">
        <f>H94+I94+J94+K94</f>
        <v>3165.2544354838706</v>
      </c>
    </row>
    <row r="95" spans="1:12" s="40" customFormat="1">
      <c r="A95" s="24">
        <v>29</v>
      </c>
      <c r="B95" s="25" t="s">
        <v>57</v>
      </c>
      <c r="C95" s="26">
        <v>218785</v>
      </c>
      <c r="D95" s="26">
        <v>0</v>
      </c>
      <c r="E95" s="26">
        <v>1282630</v>
      </c>
      <c r="F95" s="26">
        <v>637871</v>
      </c>
      <c r="G95" s="26">
        <f>SUM(C95:F95)</f>
        <v>2139286</v>
      </c>
      <c r="H95" s="27">
        <v>338.17573924731181</v>
      </c>
      <c r="I95" s="27" t="s">
        <v>211</v>
      </c>
      <c r="J95" s="27">
        <v>1982.5598118279568</v>
      </c>
      <c r="K95" s="27">
        <v>985.95651881720426</v>
      </c>
      <c r="L95" s="27">
        <f>H95+I95+J95+K95</f>
        <v>3306.6920698924728</v>
      </c>
    </row>
    <row r="96" spans="1:12" s="40" customFormat="1">
      <c r="A96" s="39"/>
      <c r="B96" s="39" t="s">
        <v>134</v>
      </c>
      <c r="C96" s="18">
        <v>218785</v>
      </c>
      <c r="D96" s="18"/>
      <c r="E96" s="18">
        <v>1201824</v>
      </c>
      <c r="F96" s="18">
        <v>637871</v>
      </c>
      <c r="G96" s="31">
        <f>SUM(C96:F96)</f>
        <v>2058480</v>
      </c>
      <c r="H96" s="31">
        <v>338.17573924731181</v>
      </c>
      <c r="I96" s="31"/>
      <c r="J96" s="31">
        <v>1857.6580645161289</v>
      </c>
      <c r="K96" s="31">
        <v>985.95651881720426</v>
      </c>
      <c r="L96" s="31">
        <f t="shared" ref="L96:L114" si="14">H96+I96+J96+K96</f>
        <v>3181.7903225806449</v>
      </c>
    </row>
    <row r="97" spans="1:12" s="40" customFormat="1">
      <c r="A97" s="39"/>
      <c r="B97" s="39" t="s">
        <v>78</v>
      </c>
      <c r="C97" s="18"/>
      <c r="D97" s="18"/>
      <c r="E97" s="18">
        <v>80806</v>
      </c>
      <c r="F97" s="18"/>
      <c r="G97" s="31">
        <f>SUM(C97:F97)</f>
        <v>80806</v>
      </c>
      <c r="H97" s="31"/>
      <c r="I97" s="31"/>
      <c r="J97" s="31">
        <v>124.90174731182795</v>
      </c>
      <c r="K97" s="31"/>
      <c r="L97" s="31">
        <f t="shared" si="14"/>
        <v>124.90174731182795</v>
      </c>
    </row>
    <row r="98" spans="1:12" s="40" customFormat="1">
      <c r="A98" s="24">
        <v>30</v>
      </c>
      <c r="B98" s="25" t="s">
        <v>58</v>
      </c>
      <c r="C98" s="26">
        <v>26882</v>
      </c>
      <c r="D98" s="26">
        <v>0</v>
      </c>
      <c r="E98" s="26">
        <v>3789603</v>
      </c>
      <c r="F98" s="26">
        <v>2053733</v>
      </c>
      <c r="G98" s="26">
        <f>SUM(C98:F98)</f>
        <v>5870218</v>
      </c>
      <c r="H98" s="27">
        <v>41.551478494623652</v>
      </c>
      <c r="I98" s="27" t="s">
        <v>211</v>
      </c>
      <c r="J98" s="27">
        <v>5857.5852822580646</v>
      </c>
      <c r="K98" s="27">
        <v>3174.4528897849464</v>
      </c>
      <c r="L98" s="27">
        <f>H98+I98+J98+K98</f>
        <v>9073.589650537635</v>
      </c>
    </row>
    <row r="99" spans="1:12" s="40" customFormat="1">
      <c r="A99" s="39"/>
      <c r="B99" s="39" t="s">
        <v>135</v>
      </c>
      <c r="C99" s="18"/>
      <c r="D99" s="18"/>
      <c r="E99" s="18">
        <v>3789603</v>
      </c>
      <c r="F99" s="18">
        <v>2053733</v>
      </c>
      <c r="G99" s="18">
        <f>G98</f>
        <v>5870218</v>
      </c>
      <c r="H99" s="31"/>
      <c r="I99" s="31"/>
      <c r="J99" s="31">
        <v>5857.5852822580646</v>
      </c>
      <c r="K99" s="31">
        <v>3174.4528897849464</v>
      </c>
      <c r="L99" s="31">
        <f t="shared" si="14"/>
        <v>9032.0381720430105</v>
      </c>
    </row>
    <row r="100" spans="1:12" s="40" customFormat="1">
      <c r="A100" s="24">
        <v>31</v>
      </c>
      <c r="B100" s="25" t="s">
        <v>60</v>
      </c>
      <c r="C100" s="26">
        <v>7896</v>
      </c>
      <c r="D100" s="26">
        <v>0</v>
      </c>
      <c r="E100" s="26">
        <v>820815</v>
      </c>
      <c r="F100" s="41">
        <v>698078</v>
      </c>
      <c r="G100" s="26">
        <f>SUM(C100:F100)</f>
        <v>1526789</v>
      </c>
      <c r="H100" s="27">
        <v>12.20483870967742</v>
      </c>
      <c r="I100" s="27" t="s">
        <v>211</v>
      </c>
      <c r="J100" s="27">
        <v>1268.7328629032256</v>
      </c>
      <c r="K100" s="27">
        <v>1079.0184139784944</v>
      </c>
      <c r="L100" s="27">
        <f t="shared" si="14"/>
        <v>2359.9561155913975</v>
      </c>
    </row>
    <row r="101" spans="1:12" s="40" customFormat="1">
      <c r="A101" s="39"/>
      <c r="B101" s="39" t="s">
        <v>136</v>
      </c>
      <c r="C101" s="18"/>
      <c r="D101" s="18"/>
      <c r="E101" s="18">
        <v>820815</v>
      </c>
      <c r="F101" s="18">
        <v>698078</v>
      </c>
      <c r="G101" s="31">
        <f>E101+F101</f>
        <v>1518893</v>
      </c>
      <c r="H101" s="31"/>
      <c r="I101" s="31"/>
      <c r="J101" s="31">
        <v>1268.7328629032256</v>
      </c>
      <c r="K101" s="31">
        <v>1079.0184139784944</v>
      </c>
      <c r="L101" s="31">
        <f t="shared" si="14"/>
        <v>2347.7512768817201</v>
      </c>
    </row>
    <row r="102" spans="1:12" s="40" customFormat="1">
      <c r="A102" s="19">
        <v>32</v>
      </c>
      <c r="B102" s="20" t="s">
        <v>64</v>
      </c>
      <c r="C102" s="21">
        <v>0</v>
      </c>
      <c r="D102" s="21">
        <v>0</v>
      </c>
      <c r="E102" s="21">
        <v>12440</v>
      </c>
      <c r="F102" s="21">
        <v>18764</v>
      </c>
      <c r="G102" s="21">
        <f>SUM(C102:F102)</f>
        <v>31204</v>
      </c>
      <c r="H102" s="22" t="s">
        <v>211</v>
      </c>
      <c r="I102" s="22" t="s">
        <v>211</v>
      </c>
      <c r="J102" s="22">
        <v>19.228494623655912</v>
      </c>
      <c r="K102" s="22">
        <v>29.003494623655911</v>
      </c>
      <c r="L102" s="22">
        <f t="shared" si="14"/>
        <v>48.231989247311823</v>
      </c>
    </row>
    <row r="103" spans="1:12" s="40" customFormat="1">
      <c r="A103" s="39"/>
      <c r="B103" s="39" t="s">
        <v>137</v>
      </c>
      <c r="C103" s="18">
        <v>0</v>
      </c>
      <c r="D103" s="18">
        <v>0</v>
      </c>
      <c r="E103" s="18">
        <v>12440</v>
      </c>
      <c r="F103" s="18">
        <v>18764</v>
      </c>
      <c r="G103" s="31">
        <f>C103+D103+E103+F103</f>
        <v>31204</v>
      </c>
      <c r="H103" s="81" t="s">
        <v>211</v>
      </c>
      <c r="I103" s="31"/>
      <c r="J103" s="31">
        <v>19.228494623655912</v>
      </c>
      <c r="K103" s="31">
        <v>29.003494623655911</v>
      </c>
      <c r="L103" s="31">
        <f t="shared" si="14"/>
        <v>48.231989247311823</v>
      </c>
    </row>
    <row r="104" spans="1:12" s="40" customFormat="1">
      <c r="A104" s="19">
        <v>33</v>
      </c>
      <c r="B104" s="20" t="s">
        <v>62</v>
      </c>
      <c r="C104" s="21">
        <v>579537</v>
      </c>
      <c r="D104" s="21">
        <v>80070</v>
      </c>
      <c r="E104" s="21">
        <v>5073572</v>
      </c>
      <c r="F104" s="21">
        <v>2170652</v>
      </c>
      <c r="G104" s="21">
        <f>SUM(C104:F104)</f>
        <v>7903831</v>
      </c>
      <c r="H104" s="22">
        <v>895.78971774193542</v>
      </c>
      <c r="I104" s="22">
        <v>123.76411290322581</v>
      </c>
      <c r="J104" s="22">
        <v>7842.2147849462363</v>
      </c>
      <c r="K104" s="22">
        <v>3355.1744623655909</v>
      </c>
      <c r="L104" s="22">
        <f t="shared" si="14"/>
        <v>12216.943077956988</v>
      </c>
    </row>
    <row r="105" spans="1:12" s="40" customFormat="1">
      <c r="A105" s="39"/>
      <c r="B105" s="39" t="s">
        <v>138</v>
      </c>
      <c r="C105" s="18">
        <v>579537</v>
      </c>
      <c r="D105" s="18">
        <v>80070</v>
      </c>
      <c r="E105" s="18">
        <v>5073572</v>
      </c>
      <c r="F105" s="18">
        <v>2170652</v>
      </c>
      <c r="G105" s="31">
        <f>C105+D105+E105+F105</f>
        <v>7903831</v>
      </c>
      <c r="H105" s="31">
        <v>895.78971774193542</v>
      </c>
      <c r="I105" s="31"/>
      <c r="J105" s="31">
        <v>7842.2147849462363</v>
      </c>
      <c r="K105" s="31">
        <v>3355.1744623655909</v>
      </c>
      <c r="L105" s="31">
        <f t="shared" si="14"/>
        <v>12093.178965053761</v>
      </c>
    </row>
    <row r="106" spans="1:12" s="40" customFormat="1">
      <c r="A106" s="19">
        <v>34</v>
      </c>
      <c r="B106" s="85" t="s">
        <v>216</v>
      </c>
      <c r="C106" s="21">
        <v>0</v>
      </c>
      <c r="D106" s="21">
        <v>0</v>
      </c>
      <c r="E106" s="21">
        <v>0</v>
      </c>
      <c r="F106" s="21">
        <v>30817</v>
      </c>
      <c r="G106" s="21">
        <f>SUM(C106:F106)</f>
        <v>30817</v>
      </c>
      <c r="H106" s="21" t="s">
        <v>211</v>
      </c>
      <c r="I106" s="21" t="s">
        <v>211</v>
      </c>
      <c r="J106" s="21" t="s">
        <v>211</v>
      </c>
      <c r="K106" s="21">
        <v>47.633803763440859</v>
      </c>
      <c r="L106" s="21">
        <f t="shared" si="14"/>
        <v>47.633803763440859</v>
      </c>
    </row>
    <row r="107" spans="1:12" s="40" customFormat="1">
      <c r="A107" s="39"/>
      <c r="B107" s="39" t="s">
        <v>218</v>
      </c>
      <c r="C107" s="18">
        <v>0</v>
      </c>
      <c r="D107" s="18">
        <v>0</v>
      </c>
      <c r="E107" s="18">
        <v>0</v>
      </c>
      <c r="F107" s="18">
        <v>30817</v>
      </c>
      <c r="G107" s="31">
        <f>C107+D107+E107+F107</f>
        <v>30817</v>
      </c>
      <c r="H107" s="81" t="s">
        <v>211</v>
      </c>
      <c r="I107" s="81"/>
      <c r="J107" s="81" t="s">
        <v>211</v>
      </c>
      <c r="K107" s="81">
        <v>47.633803763440859</v>
      </c>
      <c r="L107" s="81">
        <f t="shared" si="14"/>
        <v>47.633803763440859</v>
      </c>
    </row>
    <row r="108" spans="1:12" s="40" customFormat="1">
      <c r="A108" s="19">
        <v>35</v>
      </c>
      <c r="B108" s="20" t="s">
        <v>66</v>
      </c>
      <c r="C108" s="21">
        <v>0</v>
      </c>
      <c r="D108" s="21">
        <v>0</v>
      </c>
      <c r="E108" s="21">
        <v>406236</v>
      </c>
      <c r="F108" s="86">
        <v>69532</v>
      </c>
      <c r="G108" s="21">
        <f>SUM(C108:F108)</f>
        <v>475768</v>
      </c>
      <c r="H108" s="22" t="s">
        <v>211</v>
      </c>
      <c r="I108" s="22" t="s">
        <v>211</v>
      </c>
      <c r="J108" s="22">
        <v>627.91854838709673</v>
      </c>
      <c r="K108" s="22">
        <v>107.4755376344086</v>
      </c>
      <c r="L108" s="22">
        <f t="shared" si="14"/>
        <v>735.39408602150536</v>
      </c>
    </row>
    <row r="109" spans="1:12" s="40" customFormat="1" ht="30">
      <c r="A109" s="39"/>
      <c r="B109" s="43" t="s">
        <v>139</v>
      </c>
      <c r="C109" s="18"/>
      <c r="D109" s="18"/>
      <c r="E109" s="18">
        <v>406236</v>
      </c>
      <c r="F109" s="18">
        <v>69532</v>
      </c>
      <c r="G109" s="31">
        <f>SUM(C109:F109)</f>
        <v>475768</v>
      </c>
      <c r="H109" s="31"/>
      <c r="I109" s="31"/>
      <c r="J109" s="31">
        <v>627.91854838709673</v>
      </c>
      <c r="K109" s="31">
        <v>107.4755376344086</v>
      </c>
      <c r="L109" s="31">
        <f t="shared" si="14"/>
        <v>735.39408602150536</v>
      </c>
    </row>
    <row r="110" spans="1:12" s="40" customFormat="1">
      <c r="A110" s="19">
        <v>36</v>
      </c>
      <c r="B110" s="20" t="s">
        <v>67</v>
      </c>
      <c r="C110" s="21">
        <v>186752</v>
      </c>
      <c r="D110" s="21">
        <v>0</v>
      </c>
      <c r="E110" s="21">
        <v>101579</v>
      </c>
      <c r="F110" s="21">
        <v>97730</v>
      </c>
      <c r="G110" s="21">
        <f>SUM(C110:F110)</f>
        <v>386061</v>
      </c>
      <c r="H110" s="22">
        <v>288.66236559139782</v>
      </c>
      <c r="I110" s="22" t="s">
        <v>211</v>
      </c>
      <c r="J110" s="22">
        <v>157.01055107526881</v>
      </c>
      <c r="K110" s="22">
        <v>151.06115591397847</v>
      </c>
      <c r="L110" s="22">
        <f t="shared" si="14"/>
        <v>596.73407258064515</v>
      </c>
    </row>
    <row r="111" spans="1:12" s="40" customFormat="1">
      <c r="A111" s="39"/>
      <c r="B111" s="39" t="s">
        <v>140</v>
      </c>
      <c r="C111" s="18">
        <v>186752</v>
      </c>
      <c r="D111" s="18"/>
      <c r="E111" s="18">
        <v>101579</v>
      </c>
      <c r="F111" s="18">
        <v>97730</v>
      </c>
      <c r="G111" s="31">
        <f t="shared" ref="G111" si="15">G110</f>
        <v>386061</v>
      </c>
      <c r="H111" s="31">
        <v>288.66236559139782</v>
      </c>
      <c r="I111" s="31"/>
      <c r="J111" s="31">
        <v>157.01055107526881</v>
      </c>
      <c r="K111" s="31">
        <v>151.06115591397847</v>
      </c>
      <c r="L111" s="31">
        <f t="shared" si="14"/>
        <v>596.73407258064515</v>
      </c>
    </row>
    <row r="112" spans="1:12" s="40" customFormat="1">
      <c r="A112" s="24">
        <v>37</v>
      </c>
      <c r="B112" s="25" t="s">
        <v>69</v>
      </c>
      <c r="C112" s="26">
        <v>0</v>
      </c>
      <c r="D112" s="26">
        <v>0</v>
      </c>
      <c r="E112" s="26">
        <v>225552</v>
      </c>
      <c r="F112" s="26">
        <v>51699</v>
      </c>
      <c r="G112" s="26">
        <f t="shared" ref="G112:G117" si="16">SUM(C112:F112)</f>
        <v>277251</v>
      </c>
      <c r="H112" s="27" t="s">
        <v>211</v>
      </c>
      <c r="I112" s="27" t="s">
        <v>211</v>
      </c>
      <c r="J112" s="27">
        <v>348.63548387096773</v>
      </c>
      <c r="K112" s="27">
        <v>79.911088709677415</v>
      </c>
      <c r="L112" s="27">
        <f t="shared" si="14"/>
        <v>428.54657258064515</v>
      </c>
    </row>
    <row r="113" spans="1:12" s="40" customFormat="1" ht="30">
      <c r="A113" s="39"/>
      <c r="B113" s="43" t="s">
        <v>141</v>
      </c>
      <c r="C113" s="18"/>
      <c r="D113" s="18"/>
      <c r="E113" s="18">
        <v>54132.479999999996</v>
      </c>
      <c r="F113" s="18">
        <v>3153.6390000000001</v>
      </c>
      <c r="G113" s="31">
        <f t="shared" si="16"/>
        <v>57286.118999999999</v>
      </c>
      <c r="H113" s="31"/>
      <c r="I113" s="31"/>
      <c r="J113" s="31">
        <v>83.672516129032246</v>
      </c>
      <c r="K113" s="31">
        <v>4.874576411290322</v>
      </c>
      <c r="L113" s="31">
        <f t="shared" si="14"/>
        <v>88.547092540322566</v>
      </c>
    </row>
    <row r="114" spans="1:12" s="40" customFormat="1">
      <c r="A114" s="39"/>
      <c r="B114" s="39" t="s">
        <v>142</v>
      </c>
      <c r="C114" s="18"/>
      <c r="D114" s="18"/>
      <c r="E114" s="18">
        <v>171419.52000000002</v>
      </c>
      <c r="F114" s="18">
        <v>48545.360999999997</v>
      </c>
      <c r="G114" s="31">
        <f t="shared" si="16"/>
        <v>219964.88100000002</v>
      </c>
      <c r="H114" s="31"/>
      <c r="I114" s="31"/>
      <c r="J114" s="31">
        <v>264.96296774193547</v>
      </c>
      <c r="K114" s="31">
        <v>75.03651229838708</v>
      </c>
      <c r="L114" s="31">
        <f t="shared" si="14"/>
        <v>339.99948004032257</v>
      </c>
    </row>
    <row r="115" spans="1:12" s="40" customFormat="1">
      <c r="A115" s="24">
        <v>38</v>
      </c>
      <c r="B115" s="25" t="s">
        <v>71</v>
      </c>
      <c r="C115" s="26">
        <v>0</v>
      </c>
      <c r="D115" s="26">
        <v>151191</v>
      </c>
      <c r="E115" s="26">
        <v>1092066</v>
      </c>
      <c r="F115" s="26">
        <v>1351621</v>
      </c>
      <c r="G115" s="26">
        <f t="shared" si="16"/>
        <v>2594878</v>
      </c>
      <c r="H115" s="27" t="s">
        <v>211</v>
      </c>
      <c r="I115" s="27">
        <v>233.69576612903225</v>
      </c>
      <c r="J115" s="27">
        <v>1688.0052419354836</v>
      </c>
      <c r="K115" s="27">
        <v>2089.1991263440859</v>
      </c>
      <c r="L115" s="27">
        <f>H115+I115+J115+K115</f>
        <v>4010.9001344086018</v>
      </c>
    </row>
    <row r="116" spans="1:12" s="40" customFormat="1">
      <c r="A116" s="39"/>
      <c r="B116" s="39" t="s">
        <v>143</v>
      </c>
      <c r="C116" s="18"/>
      <c r="D116" s="18">
        <v>151191</v>
      </c>
      <c r="E116" s="18">
        <v>1092066</v>
      </c>
      <c r="F116" s="18">
        <v>1351621</v>
      </c>
      <c r="G116" s="31">
        <f t="shared" si="16"/>
        <v>2594878</v>
      </c>
      <c r="H116" s="31"/>
      <c r="I116" s="31">
        <v>233.69576612903225</v>
      </c>
      <c r="J116" s="31">
        <v>1688.0052419354836</v>
      </c>
      <c r="K116" s="31">
        <v>2089.1991263440859</v>
      </c>
      <c r="L116" s="31">
        <f>H116+I116+J116+K116</f>
        <v>4010.9001344086018</v>
      </c>
    </row>
    <row r="117" spans="1:12" s="40" customFormat="1">
      <c r="A117" s="24">
        <v>39</v>
      </c>
      <c r="B117" s="25" t="s">
        <v>72</v>
      </c>
      <c r="C117" s="26">
        <v>0</v>
      </c>
      <c r="D117" s="26">
        <v>0</v>
      </c>
      <c r="E117" s="26">
        <v>470472</v>
      </c>
      <c r="F117" s="26">
        <v>605577</v>
      </c>
      <c r="G117" s="26">
        <f t="shared" si="16"/>
        <v>1076049</v>
      </c>
      <c r="H117" s="27" t="s">
        <v>211</v>
      </c>
      <c r="I117" s="27" t="s">
        <v>211</v>
      </c>
      <c r="J117" s="27">
        <v>727.20806451612896</v>
      </c>
      <c r="K117" s="27">
        <v>936.03971774193542</v>
      </c>
      <c r="L117" s="27">
        <f>H117+I117+J117+K117</f>
        <v>1663.2477822580645</v>
      </c>
    </row>
    <row r="118" spans="1:12" s="40" customFormat="1">
      <c r="A118" s="39"/>
      <c r="B118" s="39" t="s">
        <v>144</v>
      </c>
      <c r="C118" s="18"/>
      <c r="D118" s="18"/>
      <c r="E118" s="18">
        <v>470472</v>
      </c>
      <c r="F118" s="18">
        <v>605577</v>
      </c>
      <c r="G118" s="31">
        <f>SUM(C118:F118)</f>
        <v>1076049</v>
      </c>
      <c r="H118" s="31"/>
      <c r="I118" s="31"/>
      <c r="J118" s="31">
        <v>727.20806451612896</v>
      </c>
      <c r="K118" s="31">
        <v>936.03971774193542</v>
      </c>
      <c r="L118" s="31">
        <f>SUM(H118:K118)</f>
        <v>1663.2477822580645</v>
      </c>
    </row>
    <row r="119" spans="1:12" s="40" customFormat="1">
      <c r="A119" s="24">
        <v>40</v>
      </c>
      <c r="B119" s="25" t="s">
        <v>74</v>
      </c>
      <c r="C119" s="26">
        <v>141347</v>
      </c>
      <c r="D119" s="26">
        <v>0</v>
      </c>
      <c r="E119" s="26">
        <v>1291671</v>
      </c>
      <c r="F119" s="26">
        <v>384940</v>
      </c>
      <c r="G119" s="26">
        <f t="shared" ref="G119:G129" si="17">SUM(C119:F119)</f>
        <v>1817958</v>
      </c>
      <c r="H119" s="27">
        <v>218.47990591397846</v>
      </c>
      <c r="I119" s="27" t="s">
        <v>211</v>
      </c>
      <c r="J119" s="27">
        <v>1996.5344758064514</v>
      </c>
      <c r="K119" s="27">
        <v>595.00134408602139</v>
      </c>
      <c r="L119" s="27">
        <f>H119+I119+J119+K119</f>
        <v>2810.015725806451</v>
      </c>
    </row>
    <row r="120" spans="1:12" s="40" customFormat="1">
      <c r="A120" s="39"/>
      <c r="B120" s="39" t="s">
        <v>145</v>
      </c>
      <c r="C120" s="18">
        <v>141347</v>
      </c>
      <c r="D120" s="18"/>
      <c r="E120" s="18">
        <v>379622</v>
      </c>
      <c r="F120" s="18">
        <v>100084</v>
      </c>
      <c r="G120" s="31">
        <f>SUM(C120:F120)</f>
        <v>621053</v>
      </c>
      <c r="H120" s="31">
        <v>218.47990591397846</v>
      </c>
      <c r="I120" s="31"/>
      <c r="J120" s="31">
        <v>586.78131720430099</v>
      </c>
      <c r="K120" s="31">
        <v>154.69973118279569</v>
      </c>
      <c r="L120" s="31">
        <f t="shared" ref="L120:L126" si="18">H120+I120+J120+K120</f>
        <v>959.96095430107516</v>
      </c>
    </row>
    <row r="121" spans="1:12" s="40" customFormat="1" ht="30" customHeight="1">
      <c r="A121" s="39"/>
      <c r="B121" s="39" t="s">
        <v>146</v>
      </c>
      <c r="C121" s="18"/>
      <c r="D121" s="18"/>
      <c r="E121" s="18">
        <v>123742</v>
      </c>
      <c r="F121" s="18"/>
      <c r="G121" s="31">
        <f t="shared" si="17"/>
        <v>123742</v>
      </c>
      <c r="H121" s="31"/>
      <c r="I121" s="31"/>
      <c r="J121" s="31">
        <v>191.26787634408601</v>
      </c>
      <c r="K121" s="31"/>
      <c r="L121" s="31">
        <f t="shared" si="18"/>
        <v>191.26787634408601</v>
      </c>
    </row>
    <row r="122" spans="1:12" s="40" customFormat="1">
      <c r="A122" s="39"/>
      <c r="B122" s="39" t="s">
        <v>147</v>
      </c>
      <c r="C122" s="18"/>
      <c r="D122" s="18"/>
      <c r="E122" s="18">
        <v>18600</v>
      </c>
      <c r="F122" s="18"/>
      <c r="G122" s="31">
        <f t="shared" si="17"/>
        <v>18600</v>
      </c>
      <c r="H122" s="31"/>
      <c r="I122" s="31"/>
      <c r="J122" s="31">
        <v>28.749999999999996</v>
      </c>
      <c r="K122" s="31"/>
      <c r="L122" s="31">
        <f t="shared" si="18"/>
        <v>28.749999999999996</v>
      </c>
    </row>
    <row r="123" spans="1:12" s="40" customFormat="1">
      <c r="A123" s="39"/>
      <c r="B123" s="39" t="s">
        <v>148</v>
      </c>
      <c r="C123" s="18"/>
      <c r="D123" s="18"/>
      <c r="E123" s="18">
        <v>46758</v>
      </c>
      <c r="F123" s="18">
        <v>31604</v>
      </c>
      <c r="G123" s="31">
        <f t="shared" si="17"/>
        <v>78362</v>
      </c>
      <c r="H123" s="31"/>
      <c r="I123" s="31"/>
      <c r="J123" s="31">
        <v>72.273790322580638</v>
      </c>
      <c r="K123" s="31">
        <v>48.850268817204295</v>
      </c>
      <c r="L123" s="31">
        <f t="shared" si="18"/>
        <v>121.12405913978493</v>
      </c>
    </row>
    <row r="124" spans="1:12" s="40" customFormat="1">
      <c r="A124" s="39"/>
      <c r="B124" s="39" t="s">
        <v>149</v>
      </c>
      <c r="C124" s="18"/>
      <c r="D124" s="18"/>
      <c r="E124" s="18">
        <v>39526</v>
      </c>
      <c r="F124" s="18">
        <v>48118</v>
      </c>
      <c r="G124" s="31">
        <f t="shared" si="17"/>
        <v>87644</v>
      </c>
      <c r="H124" s="31"/>
      <c r="I124" s="31"/>
      <c r="J124" s="31">
        <v>61.095295698924723</v>
      </c>
      <c r="K124" s="31">
        <v>74.375940860215039</v>
      </c>
      <c r="L124" s="31">
        <f t="shared" si="18"/>
        <v>135.47123655913975</v>
      </c>
    </row>
    <row r="125" spans="1:12" s="40" customFormat="1">
      <c r="A125" s="39"/>
      <c r="B125" s="39" t="s">
        <v>150</v>
      </c>
      <c r="C125" s="18"/>
      <c r="D125" s="18"/>
      <c r="E125" s="18">
        <v>76338</v>
      </c>
      <c r="F125" s="18">
        <v>124913</v>
      </c>
      <c r="G125" s="31">
        <f t="shared" si="17"/>
        <v>201251</v>
      </c>
      <c r="H125" s="31"/>
      <c r="I125" s="31"/>
      <c r="J125" s="31">
        <v>117.99556451612902</v>
      </c>
      <c r="K125" s="31">
        <v>193.07788978494622</v>
      </c>
      <c r="L125" s="31">
        <f t="shared" si="18"/>
        <v>311.07345430107523</v>
      </c>
    </row>
    <row r="126" spans="1:12" s="40" customFormat="1">
      <c r="A126" s="39"/>
      <c r="B126" s="39" t="s">
        <v>151</v>
      </c>
      <c r="C126" s="18"/>
      <c r="D126" s="18"/>
      <c r="E126" s="18">
        <v>607085</v>
      </c>
      <c r="F126" s="18">
        <v>80221</v>
      </c>
      <c r="G126" s="31">
        <f t="shared" si="17"/>
        <v>687306</v>
      </c>
      <c r="H126" s="31"/>
      <c r="I126" s="31"/>
      <c r="J126" s="31">
        <v>938.37063172043008</v>
      </c>
      <c r="K126" s="31">
        <v>123.9975134408602</v>
      </c>
      <c r="L126" s="31">
        <f t="shared" si="18"/>
        <v>1062.3681451612904</v>
      </c>
    </row>
    <row r="127" spans="1:12" s="40" customFormat="1">
      <c r="A127" s="24">
        <v>41</v>
      </c>
      <c r="B127" s="44" t="s">
        <v>75</v>
      </c>
      <c r="C127" s="45">
        <v>0</v>
      </c>
      <c r="D127" s="45">
        <v>0</v>
      </c>
      <c r="E127" s="45">
        <v>504305</v>
      </c>
      <c r="F127" s="45">
        <v>92841</v>
      </c>
      <c r="G127" s="26">
        <f t="shared" si="17"/>
        <v>597146</v>
      </c>
      <c r="H127" s="46" t="s">
        <v>211</v>
      </c>
      <c r="I127" s="46" t="s">
        <v>211</v>
      </c>
      <c r="J127" s="27">
        <v>779.50369623655911</v>
      </c>
      <c r="K127" s="27">
        <v>143.50423387096774</v>
      </c>
      <c r="L127" s="27">
        <f>H127+I127+J127+K127</f>
        <v>923.00793010752682</v>
      </c>
    </row>
    <row r="128" spans="1:12" s="40" customFormat="1" ht="30">
      <c r="A128" s="39"/>
      <c r="B128" s="43" t="s">
        <v>152</v>
      </c>
      <c r="C128" s="18"/>
      <c r="D128" s="18"/>
      <c r="E128" s="18">
        <v>504305</v>
      </c>
      <c r="F128" s="18">
        <v>92841</v>
      </c>
      <c r="G128" s="31">
        <f t="shared" si="17"/>
        <v>597146</v>
      </c>
      <c r="H128" s="31"/>
      <c r="I128" s="31"/>
      <c r="J128" s="31">
        <v>779.50369623655911</v>
      </c>
      <c r="K128" s="31">
        <v>143.50423387096774</v>
      </c>
      <c r="L128" s="31">
        <f>SUM(H128:K128)</f>
        <v>923.00793010752682</v>
      </c>
    </row>
    <row r="129" spans="1:12" s="40" customFormat="1">
      <c r="A129" s="24">
        <v>42</v>
      </c>
      <c r="B129" s="25" t="s">
        <v>77</v>
      </c>
      <c r="C129" s="26">
        <v>16680</v>
      </c>
      <c r="D129" s="26">
        <v>0</v>
      </c>
      <c r="E129" s="26">
        <v>3880843</v>
      </c>
      <c r="F129" s="26">
        <v>3358462</v>
      </c>
      <c r="G129" s="26">
        <f t="shared" si="17"/>
        <v>7255985</v>
      </c>
      <c r="H129" s="27">
        <v>25.782258064516125</v>
      </c>
      <c r="I129" s="27" t="s">
        <v>211</v>
      </c>
      <c r="J129" s="27">
        <v>5998.6148521505365</v>
      </c>
      <c r="K129" s="27">
        <v>5191.1711021505371</v>
      </c>
      <c r="L129" s="27">
        <f>H129+I129+J129+K129</f>
        <v>11215.56821236559</v>
      </c>
    </row>
    <row r="130" spans="1:12" s="40" customFormat="1">
      <c r="A130" s="39"/>
      <c r="B130" s="39" t="s">
        <v>153</v>
      </c>
      <c r="C130" s="18">
        <v>16680</v>
      </c>
      <c r="D130" s="18">
        <v>0</v>
      </c>
      <c r="E130" s="18">
        <v>3880843</v>
      </c>
      <c r="F130" s="18">
        <v>3358462</v>
      </c>
      <c r="G130" s="31">
        <f>C130+D130+E130+F130</f>
        <v>7255985</v>
      </c>
      <c r="H130" s="31">
        <v>25.782258064516125</v>
      </c>
      <c r="I130" s="31"/>
      <c r="J130" s="31">
        <v>5998.6148521505365</v>
      </c>
      <c r="K130" s="31">
        <v>5191.1711021505371</v>
      </c>
      <c r="L130" s="31">
        <f>H130+I130+J130+K130</f>
        <v>11215.56821236559</v>
      </c>
    </row>
    <row r="131" spans="1:12" s="40" customFormat="1">
      <c r="A131" s="24">
        <v>43</v>
      </c>
      <c r="B131" s="25" t="s">
        <v>79</v>
      </c>
      <c r="C131" s="26">
        <v>0</v>
      </c>
      <c r="D131" s="26">
        <v>0</v>
      </c>
      <c r="E131" s="26">
        <v>208370</v>
      </c>
      <c r="F131" s="26">
        <v>0</v>
      </c>
      <c r="G131" s="26">
        <f t="shared" ref="G131:G132" si="19">SUM(C131:F131)</f>
        <v>208370</v>
      </c>
      <c r="H131" s="27" t="s">
        <v>211</v>
      </c>
      <c r="I131" s="27" t="s">
        <v>211</v>
      </c>
      <c r="J131" s="27">
        <v>322.07728494623655</v>
      </c>
      <c r="K131" s="27" t="s">
        <v>211</v>
      </c>
      <c r="L131" s="27">
        <f>H131+I131+J131+K131</f>
        <v>322.07728494623655</v>
      </c>
    </row>
    <row r="132" spans="1:12" s="40" customFormat="1">
      <c r="A132" s="39"/>
      <c r="B132" s="39" t="s">
        <v>154</v>
      </c>
      <c r="C132" s="18"/>
      <c r="D132" s="18"/>
      <c r="E132" s="18">
        <v>208370</v>
      </c>
      <c r="F132" s="18"/>
      <c r="G132" s="31">
        <f t="shared" si="19"/>
        <v>208370</v>
      </c>
      <c r="H132" s="31"/>
      <c r="I132" s="31"/>
      <c r="J132" s="31">
        <v>322.07728494623655</v>
      </c>
      <c r="K132" s="31"/>
      <c r="L132" s="31">
        <f>H132+I132+J132+K132</f>
        <v>322.07728494623655</v>
      </c>
    </row>
    <row r="133" spans="1:12" s="40" customFormat="1">
      <c r="A133" s="24">
        <v>44</v>
      </c>
      <c r="B133" s="25" t="s">
        <v>80</v>
      </c>
      <c r="C133" s="26">
        <v>751366</v>
      </c>
      <c r="D133" s="26">
        <v>0</v>
      </c>
      <c r="E133" s="26">
        <v>8537464</v>
      </c>
      <c r="F133" s="26">
        <v>4135238</v>
      </c>
      <c r="G133" s="26">
        <f>SUM(C133:F133)</f>
        <v>13424068</v>
      </c>
      <c r="H133" s="27">
        <v>1161.3856182795698</v>
      </c>
      <c r="I133" s="27" t="s">
        <v>211</v>
      </c>
      <c r="J133" s="27">
        <v>13196.348924731181</v>
      </c>
      <c r="K133" s="27">
        <v>6391.8329301075264</v>
      </c>
      <c r="L133" s="27">
        <f>H133+I133+J133+K133</f>
        <v>20749.567473118277</v>
      </c>
    </row>
    <row r="134" spans="1:12" s="40" customFormat="1">
      <c r="A134" s="39"/>
      <c r="B134" s="39" t="s">
        <v>155</v>
      </c>
      <c r="C134" s="18">
        <v>751366</v>
      </c>
      <c r="D134" s="18"/>
      <c r="E134" s="18">
        <v>3500360.2399999998</v>
      </c>
      <c r="F134" s="18">
        <v>1364628.54</v>
      </c>
      <c r="G134" s="31">
        <f>SUM(C134:F134)</f>
        <v>5616354.7800000003</v>
      </c>
      <c r="H134" s="31">
        <v>1161.3856182795698</v>
      </c>
      <c r="I134" s="31"/>
      <c r="J134" s="31">
        <v>5410.5030591397845</v>
      </c>
      <c r="K134" s="31">
        <v>2109.3048669354839</v>
      </c>
      <c r="L134" s="31">
        <f>SUM(H134:K134)</f>
        <v>8681.1935443548391</v>
      </c>
    </row>
    <row r="135" spans="1:12" s="40" customFormat="1">
      <c r="A135" s="39"/>
      <c r="B135" s="39" t="s">
        <v>156</v>
      </c>
      <c r="C135" s="18"/>
      <c r="D135" s="18"/>
      <c r="E135" s="18">
        <v>5037103.76</v>
      </c>
      <c r="F135" s="18">
        <v>2770609.46</v>
      </c>
      <c r="G135" s="31">
        <f>SUM(C135:F135)</f>
        <v>7807713.2199999997</v>
      </c>
      <c r="H135" s="31"/>
      <c r="I135" s="31"/>
      <c r="J135" s="31">
        <v>7785.8458655913973</v>
      </c>
      <c r="K135" s="31">
        <v>4282.5280631720425</v>
      </c>
      <c r="L135" s="31">
        <f>SUM(H135:K135)</f>
        <v>12068.37392876344</v>
      </c>
    </row>
    <row r="136" spans="1:12" s="40" customFormat="1">
      <c r="A136" s="24">
        <v>45</v>
      </c>
      <c r="B136" s="25" t="s">
        <v>82</v>
      </c>
      <c r="C136" s="26">
        <v>11722</v>
      </c>
      <c r="D136" s="26">
        <v>0</v>
      </c>
      <c r="E136" s="26">
        <v>1329316</v>
      </c>
      <c r="F136" s="26">
        <v>839823</v>
      </c>
      <c r="G136" s="26">
        <f>SUM(C136:F136)</f>
        <v>2180861</v>
      </c>
      <c r="H136" s="27">
        <v>18.118682795698923</v>
      </c>
      <c r="I136" s="27" t="s">
        <v>211</v>
      </c>
      <c r="J136" s="27">
        <v>2054.7223118279567</v>
      </c>
      <c r="K136" s="27">
        <v>1298.1135080645161</v>
      </c>
      <c r="L136" s="27">
        <f>H136+I136+J136+K136</f>
        <v>3370.9545026881715</v>
      </c>
    </row>
    <row r="137" spans="1:12" s="40" customFormat="1">
      <c r="A137" s="39"/>
      <c r="B137" s="39" t="s">
        <v>157</v>
      </c>
      <c r="C137" s="18"/>
      <c r="D137" s="18"/>
      <c r="E137" s="18">
        <v>1329316</v>
      </c>
      <c r="F137" s="18">
        <v>839823</v>
      </c>
      <c r="G137" s="31">
        <f>F137+E137</f>
        <v>2169139</v>
      </c>
      <c r="H137" s="31"/>
      <c r="I137" s="31"/>
      <c r="J137" s="31">
        <v>2054.7223118279567</v>
      </c>
      <c r="K137" s="31">
        <v>1298.1135080645161</v>
      </c>
      <c r="L137" s="31">
        <f>H137+I137+J137+K137</f>
        <v>3352.8358198924725</v>
      </c>
    </row>
    <row r="138" spans="1:12" s="40" customFormat="1">
      <c r="A138" s="24">
        <v>46</v>
      </c>
      <c r="B138" s="25" t="s">
        <v>83</v>
      </c>
      <c r="C138" s="47">
        <v>487375</v>
      </c>
      <c r="D138" s="26"/>
      <c r="E138" s="47">
        <v>3100896</v>
      </c>
      <c r="F138" s="47">
        <v>3000099</v>
      </c>
      <c r="G138" s="26">
        <f>SUM(C138:F138)</f>
        <v>6588370</v>
      </c>
      <c r="H138" s="27">
        <v>753.33501344086017</v>
      </c>
      <c r="I138" s="27" t="s">
        <v>211</v>
      </c>
      <c r="J138" s="27">
        <v>4793.0516129032258</v>
      </c>
      <c r="K138" s="27">
        <v>4637.2497983870962</v>
      </c>
      <c r="L138" s="27">
        <f>H138+I138+J138+K138</f>
        <v>10183.636424731183</v>
      </c>
    </row>
    <row r="139" spans="1:12" s="40" customFormat="1">
      <c r="A139" s="39"/>
      <c r="B139" s="39" t="s">
        <v>158</v>
      </c>
      <c r="C139" s="18">
        <v>487375</v>
      </c>
      <c r="D139" s="18"/>
      <c r="E139" s="18">
        <v>277220</v>
      </c>
      <c r="F139" s="18">
        <v>508817</v>
      </c>
      <c r="G139" s="31">
        <f t="shared" ref="G139:G144" si="20">SUM(C139:F139)</f>
        <v>1273412</v>
      </c>
      <c r="H139" s="31">
        <v>753.33501344086017</v>
      </c>
      <c r="I139" s="31"/>
      <c r="J139" s="31">
        <v>428.4986559139785</v>
      </c>
      <c r="K139" s="31">
        <v>786.47788978494611</v>
      </c>
      <c r="L139" s="31">
        <f t="shared" ref="L139:L144" si="21">SUM(H139:K139)</f>
        <v>1968.3115591397845</v>
      </c>
    </row>
    <row r="140" spans="1:12" s="40" customFormat="1">
      <c r="A140" s="39"/>
      <c r="B140" s="39" t="s">
        <v>159</v>
      </c>
      <c r="C140" s="18"/>
      <c r="D140" s="18"/>
      <c r="E140" s="18">
        <v>1334626</v>
      </c>
      <c r="F140" s="18">
        <v>1427147</v>
      </c>
      <c r="G140" s="31">
        <f t="shared" si="20"/>
        <v>2761773</v>
      </c>
      <c r="H140" s="31"/>
      <c r="I140" s="31"/>
      <c r="J140" s="31">
        <v>2062.9299731182791</v>
      </c>
      <c r="K140" s="31">
        <v>2205.9395833333333</v>
      </c>
      <c r="L140" s="31">
        <f t="shared" si="21"/>
        <v>4268.8695564516129</v>
      </c>
    </row>
    <row r="141" spans="1:12" s="40" customFormat="1">
      <c r="A141" s="39"/>
      <c r="B141" s="39" t="s">
        <v>160</v>
      </c>
      <c r="C141" s="18"/>
      <c r="D141" s="18"/>
      <c r="E141" s="18">
        <v>671344</v>
      </c>
      <c r="F141" s="18"/>
      <c r="G141" s="31">
        <f t="shared" si="20"/>
        <v>671344</v>
      </c>
      <c r="H141" s="31"/>
      <c r="I141" s="31"/>
      <c r="J141" s="31">
        <v>1037.6956989247312</v>
      </c>
      <c r="K141" s="31"/>
      <c r="L141" s="31">
        <f t="shared" si="21"/>
        <v>1037.6956989247312</v>
      </c>
    </row>
    <row r="142" spans="1:12" s="40" customFormat="1">
      <c r="A142" s="39"/>
      <c r="B142" s="39" t="s">
        <v>161</v>
      </c>
      <c r="C142" s="18"/>
      <c r="D142" s="18"/>
      <c r="E142" s="18">
        <v>447459</v>
      </c>
      <c r="F142" s="18">
        <v>908730</v>
      </c>
      <c r="G142" s="31">
        <f t="shared" si="20"/>
        <v>1356189</v>
      </c>
      <c r="H142" s="31"/>
      <c r="I142" s="31"/>
      <c r="J142" s="31">
        <v>691.63689516129023</v>
      </c>
      <c r="K142" s="31">
        <v>1404.6229838709678</v>
      </c>
      <c r="L142" s="31">
        <f t="shared" si="21"/>
        <v>2096.2598790322581</v>
      </c>
    </row>
    <row r="143" spans="1:12" s="40" customFormat="1">
      <c r="A143" s="39"/>
      <c r="B143" s="39" t="s">
        <v>162</v>
      </c>
      <c r="C143" s="18"/>
      <c r="D143" s="18"/>
      <c r="E143" s="18">
        <v>64499</v>
      </c>
      <c r="F143" s="18">
        <v>155405</v>
      </c>
      <c r="G143" s="31">
        <f t="shared" si="20"/>
        <v>219904</v>
      </c>
      <c r="H143" s="31"/>
      <c r="I143" s="31"/>
      <c r="J143" s="31">
        <v>99.696034946236551</v>
      </c>
      <c r="K143" s="31">
        <v>240.20934139784944</v>
      </c>
      <c r="L143" s="31">
        <f t="shared" si="21"/>
        <v>339.90537634408599</v>
      </c>
    </row>
    <row r="144" spans="1:12" s="40" customFormat="1">
      <c r="A144" s="39"/>
      <c r="B144" s="39" t="s">
        <v>163</v>
      </c>
      <c r="C144" s="18"/>
      <c r="D144" s="18"/>
      <c r="E144" s="18">
        <v>305748</v>
      </c>
      <c r="F144" s="18"/>
      <c r="G144" s="31">
        <f t="shared" si="20"/>
        <v>305748</v>
      </c>
      <c r="H144" s="31"/>
      <c r="I144" s="31"/>
      <c r="J144" s="31">
        <v>472.59435483870965</v>
      </c>
      <c r="K144" s="31"/>
      <c r="L144" s="31">
        <f t="shared" si="21"/>
        <v>472.59435483870965</v>
      </c>
    </row>
    <row r="145" spans="1:12" s="40" customFormat="1">
      <c r="A145" s="24">
        <v>47</v>
      </c>
      <c r="B145" s="25" t="s">
        <v>85</v>
      </c>
      <c r="C145" s="26">
        <v>1028968</v>
      </c>
      <c r="D145" s="26">
        <v>134281</v>
      </c>
      <c r="E145" s="47">
        <v>4294052</v>
      </c>
      <c r="F145" s="26">
        <v>1298015</v>
      </c>
      <c r="G145" s="26">
        <f>SUM(C145:F145)</f>
        <v>6755316</v>
      </c>
      <c r="H145" s="27">
        <v>1590.4747311827955</v>
      </c>
      <c r="I145" s="27">
        <v>207.55799731182796</v>
      </c>
      <c r="J145" s="27">
        <v>6637.3115591397845</v>
      </c>
      <c r="K145" s="27">
        <v>2006.340389784946</v>
      </c>
      <c r="L145" s="27">
        <f>H145+I145+J145+K145</f>
        <v>10441.684677419355</v>
      </c>
    </row>
    <row r="146" spans="1:12" s="40" customFormat="1">
      <c r="A146" s="39"/>
      <c r="B146" s="39" t="s">
        <v>164</v>
      </c>
      <c r="C146" s="18">
        <v>1028968</v>
      </c>
      <c r="D146" s="18">
        <v>134281</v>
      </c>
      <c r="E146" s="18">
        <v>2368284</v>
      </c>
      <c r="F146" s="18">
        <v>908080</v>
      </c>
      <c r="G146" s="31">
        <f>C146+D146+E146+F146</f>
        <v>4439613</v>
      </c>
      <c r="H146" s="31">
        <v>1590.4747311827955</v>
      </c>
      <c r="I146" s="31">
        <v>207.55799731182796</v>
      </c>
      <c r="J146" s="31">
        <v>3660.654032258064</v>
      </c>
      <c r="K146" s="31">
        <v>1403.6182795698924</v>
      </c>
      <c r="L146" s="31">
        <f>H146+I146+J146+K146</f>
        <v>6862.3050403225798</v>
      </c>
    </row>
    <row r="147" spans="1:12" s="40" customFormat="1">
      <c r="A147" s="39"/>
      <c r="B147" s="39" t="s">
        <v>165</v>
      </c>
      <c r="C147" s="18"/>
      <c r="D147" s="18"/>
      <c r="E147" s="18">
        <v>1882018</v>
      </c>
      <c r="F147" s="18">
        <v>373087</v>
      </c>
      <c r="G147" s="31">
        <f>C147+D147+E147+F147</f>
        <v>2255105</v>
      </c>
      <c r="H147" s="31"/>
      <c r="I147" s="31"/>
      <c r="J147" s="31">
        <v>2909.0331989247311</v>
      </c>
      <c r="K147" s="31">
        <v>576.68017473118277</v>
      </c>
      <c r="L147" s="31">
        <f>H147+I147+J147+K147</f>
        <v>3485.713373655914</v>
      </c>
    </row>
    <row r="148" spans="1:12" s="40" customFormat="1">
      <c r="A148" s="39"/>
      <c r="B148" s="39" t="s">
        <v>166</v>
      </c>
      <c r="C148" s="18"/>
      <c r="D148" s="18"/>
      <c r="E148" s="18">
        <v>43750</v>
      </c>
      <c r="F148" s="18">
        <v>16848</v>
      </c>
      <c r="G148" s="31">
        <f>C148+D148+E148+F148</f>
        <v>60598</v>
      </c>
      <c r="H148" s="31"/>
      <c r="I148" s="31"/>
      <c r="J148" s="31">
        <v>67.624327956989248</v>
      </c>
      <c r="K148" s="31">
        <v>26.041935483870965</v>
      </c>
      <c r="L148" s="31">
        <f>H148+I148+J148+K148</f>
        <v>93.666263440860206</v>
      </c>
    </row>
    <row r="149" spans="1:12" s="40" customFormat="1">
      <c r="A149" s="24">
        <v>48</v>
      </c>
      <c r="B149" s="25" t="s">
        <v>86</v>
      </c>
      <c r="C149" s="26">
        <v>205205</v>
      </c>
      <c r="D149" s="26">
        <v>11190</v>
      </c>
      <c r="E149" s="48">
        <v>6459160</v>
      </c>
      <c r="F149" s="46">
        <v>4943950</v>
      </c>
      <c r="G149" s="26">
        <f>SUM(C149:F149)</f>
        <v>11619505</v>
      </c>
      <c r="H149" s="27">
        <v>317.18514784946234</v>
      </c>
      <c r="I149" s="27">
        <v>17.296370967741936</v>
      </c>
      <c r="J149" s="27">
        <v>9983.9166666666661</v>
      </c>
      <c r="K149" s="27">
        <v>7641.8581989247305</v>
      </c>
      <c r="L149" s="27">
        <f>H149+I149+J149+K149</f>
        <v>17960.256384408603</v>
      </c>
    </row>
    <row r="150" spans="1:12" s="40" customFormat="1">
      <c r="A150" s="39"/>
      <c r="B150" s="39" t="s">
        <v>167</v>
      </c>
      <c r="C150" s="18">
        <v>205205</v>
      </c>
      <c r="D150" s="18">
        <v>11190</v>
      </c>
      <c r="E150" s="18">
        <v>6459160</v>
      </c>
      <c r="F150" s="18">
        <v>4943950</v>
      </c>
      <c r="G150" s="18">
        <f>G149</f>
        <v>11619505</v>
      </c>
      <c r="H150" s="31"/>
      <c r="I150" s="31">
        <v>17.296370967741936</v>
      </c>
      <c r="J150" s="31">
        <v>9983.9166666666661</v>
      </c>
      <c r="K150" s="31">
        <v>7641.8581989247305</v>
      </c>
      <c r="L150" s="31">
        <f t="shared" ref="L150:L161" si="22">H150+I150+J150+K150</f>
        <v>17643.071236559139</v>
      </c>
    </row>
    <row r="151" spans="1:12" s="40" customFormat="1">
      <c r="A151" s="24">
        <v>49</v>
      </c>
      <c r="B151" s="25" t="s">
        <v>88</v>
      </c>
      <c r="C151" s="26">
        <v>15358</v>
      </c>
      <c r="D151" s="26">
        <v>0</v>
      </c>
      <c r="E151" s="47">
        <v>888894</v>
      </c>
      <c r="F151" s="26">
        <v>1132577</v>
      </c>
      <c r="G151" s="26">
        <f t="shared" ref="G151:G162" si="23">SUM(C151:F151)</f>
        <v>2036829</v>
      </c>
      <c r="H151" s="27">
        <v>23.738844086021501</v>
      </c>
      <c r="I151" s="27" t="s">
        <v>211</v>
      </c>
      <c r="J151" s="27">
        <v>1373.9624999999999</v>
      </c>
      <c r="K151" s="27">
        <v>1750.6230510752687</v>
      </c>
      <c r="L151" s="27">
        <f t="shared" si="22"/>
        <v>3148.3243951612903</v>
      </c>
    </row>
    <row r="152" spans="1:12" s="40" customFormat="1">
      <c r="A152" s="39"/>
      <c r="B152" s="39" t="s">
        <v>168</v>
      </c>
      <c r="C152" s="18">
        <v>15358</v>
      </c>
      <c r="D152" s="18"/>
      <c r="E152" s="18">
        <v>888894</v>
      </c>
      <c r="F152" s="18">
        <v>1132577</v>
      </c>
      <c r="G152" s="31">
        <f t="shared" si="23"/>
        <v>2036829</v>
      </c>
      <c r="H152" s="31">
        <v>23.738844086021501</v>
      </c>
      <c r="I152" s="31"/>
      <c r="J152" s="31">
        <v>1373.9624999999999</v>
      </c>
      <c r="K152" s="31">
        <v>1750.6230510752687</v>
      </c>
      <c r="L152" s="31">
        <f t="shared" si="22"/>
        <v>3148.3243951612903</v>
      </c>
    </row>
    <row r="153" spans="1:12" s="40" customFormat="1">
      <c r="A153" s="24">
        <v>50</v>
      </c>
      <c r="B153" s="25" t="s">
        <v>90</v>
      </c>
      <c r="C153" s="26">
        <v>98666</v>
      </c>
      <c r="D153" s="26">
        <v>0</v>
      </c>
      <c r="E153" s="26">
        <v>2729506</v>
      </c>
      <c r="F153" s="26">
        <v>999383</v>
      </c>
      <c r="G153" s="26">
        <f t="shared" si="23"/>
        <v>3827555</v>
      </c>
      <c r="H153" s="27">
        <v>152.50793010752687</v>
      </c>
      <c r="I153" s="27" t="s">
        <v>211</v>
      </c>
      <c r="J153" s="27">
        <v>4218.9944892473113</v>
      </c>
      <c r="K153" s="27">
        <v>1544.7452284946237</v>
      </c>
      <c r="L153" s="27">
        <f t="shared" si="22"/>
        <v>5916.2476478494618</v>
      </c>
    </row>
    <row r="154" spans="1:12" s="40" customFormat="1">
      <c r="A154" s="39"/>
      <c r="B154" s="39" t="s">
        <v>169</v>
      </c>
      <c r="C154" s="18">
        <v>98666</v>
      </c>
      <c r="D154" s="18"/>
      <c r="E154" s="18">
        <v>177417.89</v>
      </c>
      <c r="F154" s="18">
        <v>118926.57699999999</v>
      </c>
      <c r="G154" s="31">
        <f t="shared" si="23"/>
        <v>395010.467</v>
      </c>
      <c r="H154" s="31">
        <v>152.50793010752687</v>
      </c>
      <c r="I154" s="31"/>
      <c r="J154" s="31">
        <v>274.23464180107527</v>
      </c>
      <c r="K154" s="31">
        <v>183.82468219086019</v>
      </c>
      <c r="L154" s="31">
        <f t="shared" si="22"/>
        <v>610.56725409946239</v>
      </c>
    </row>
    <row r="155" spans="1:12" s="40" customFormat="1">
      <c r="A155" s="39"/>
      <c r="B155" s="39" t="s">
        <v>170</v>
      </c>
      <c r="C155" s="18"/>
      <c r="D155" s="18"/>
      <c r="E155" s="18">
        <v>70967.156000000003</v>
      </c>
      <c r="F155" s="18"/>
      <c r="G155" s="31">
        <f t="shared" si="23"/>
        <v>70967.156000000003</v>
      </c>
      <c r="H155" s="31"/>
      <c r="I155" s="31"/>
      <c r="J155" s="31">
        <v>109.69385672043009</v>
      </c>
      <c r="K155" s="31"/>
      <c r="L155" s="31">
        <f t="shared" si="22"/>
        <v>109.69385672043009</v>
      </c>
    </row>
    <row r="156" spans="1:12" s="40" customFormat="1">
      <c r="A156" s="39"/>
      <c r="B156" s="39" t="s">
        <v>171</v>
      </c>
      <c r="C156" s="18"/>
      <c r="D156" s="18"/>
      <c r="E156" s="18">
        <v>218360.48</v>
      </c>
      <c r="F156" s="18">
        <v>41974.086000000003</v>
      </c>
      <c r="G156" s="31">
        <f t="shared" si="23"/>
        <v>260334.56600000002</v>
      </c>
      <c r="H156" s="31"/>
      <c r="I156" s="31"/>
      <c r="J156" s="31">
        <v>337.51955913978492</v>
      </c>
      <c r="K156" s="31">
        <v>64.879299596774189</v>
      </c>
      <c r="L156" s="31">
        <f t="shared" si="22"/>
        <v>402.39885873655908</v>
      </c>
    </row>
    <row r="157" spans="1:12" s="40" customFormat="1">
      <c r="A157" s="39"/>
      <c r="B157" s="39" t="s">
        <v>172</v>
      </c>
      <c r="C157" s="18"/>
      <c r="D157" s="18"/>
      <c r="E157" s="18">
        <v>917114.01600000006</v>
      </c>
      <c r="F157" s="18">
        <v>220863.64300000001</v>
      </c>
      <c r="G157" s="31">
        <f t="shared" si="23"/>
        <v>1137977.659</v>
      </c>
      <c r="H157" s="31"/>
      <c r="I157" s="31"/>
      <c r="J157" s="31">
        <v>1417.5821483870966</v>
      </c>
      <c r="K157" s="31">
        <v>341.3886954973118</v>
      </c>
      <c r="L157" s="31">
        <f t="shared" si="22"/>
        <v>1758.9708438844084</v>
      </c>
    </row>
    <row r="158" spans="1:12" s="40" customFormat="1">
      <c r="A158" s="39"/>
      <c r="B158" s="39" t="s">
        <v>173</v>
      </c>
      <c r="C158" s="18"/>
      <c r="D158" s="18"/>
      <c r="E158" s="18">
        <v>960786.11200000008</v>
      </c>
      <c r="F158" s="18">
        <v>405749.49799999991</v>
      </c>
      <c r="G158" s="31">
        <f t="shared" si="23"/>
        <v>1366535.6099999999</v>
      </c>
      <c r="H158" s="31"/>
      <c r="I158" s="31"/>
      <c r="J158" s="31">
        <v>1485.0860602150537</v>
      </c>
      <c r="K158" s="31">
        <v>627.16656276881702</v>
      </c>
      <c r="L158" s="31">
        <f t="shared" si="22"/>
        <v>2112.2526229838709</v>
      </c>
    </row>
    <row r="159" spans="1:12" s="40" customFormat="1">
      <c r="A159" s="39"/>
      <c r="B159" s="39" t="s">
        <v>174</v>
      </c>
      <c r="C159" s="18"/>
      <c r="D159" s="18"/>
      <c r="E159" s="18">
        <v>152852.33600000001</v>
      </c>
      <c r="F159" s="18">
        <v>74953.724999999991</v>
      </c>
      <c r="G159" s="31">
        <f t="shared" si="23"/>
        <v>227806.06099999999</v>
      </c>
      <c r="H159" s="31"/>
      <c r="I159" s="31"/>
      <c r="J159" s="31">
        <v>236.26369139784947</v>
      </c>
      <c r="K159" s="31">
        <v>115.85589213709676</v>
      </c>
      <c r="L159" s="31">
        <f t="shared" si="22"/>
        <v>352.11958353494623</v>
      </c>
    </row>
    <row r="160" spans="1:12" s="40" customFormat="1">
      <c r="A160" s="39"/>
      <c r="B160" s="39" t="s">
        <v>175</v>
      </c>
      <c r="C160" s="18"/>
      <c r="D160" s="18"/>
      <c r="E160" s="18">
        <v>139204.80599999998</v>
      </c>
      <c r="F160" s="18">
        <v>48969.767</v>
      </c>
      <c r="G160" s="31">
        <f t="shared" si="23"/>
        <v>188174.57299999997</v>
      </c>
      <c r="H160" s="31"/>
      <c r="I160" s="31"/>
      <c r="J160" s="31">
        <v>215.16871895161287</v>
      </c>
      <c r="K160" s="31">
        <v>75.692516196236554</v>
      </c>
      <c r="L160" s="31">
        <f t="shared" si="22"/>
        <v>290.86123514784941</v>
      </c>
    </row>
    <row r="161" spans="1:12" s="40" customFormat="1">
      <c r="A161" s="39"/>
      <c r="B161" s="39" t="s">
        <v>176</v>
      </c>
      <c r="C161" s="18"/>
      <c r="D161" s="18"/>
      <c r="E161" s="18">
        <v>92803.204000000012</v>
      </c>
      <c r="F161" s="18">
        <v>87945.703999999998</v>
      </c>
      <c r="G161" s="31">
        <f t="shared" si="23"/>
        <v>180748.908</v>
      </c>
      <c r="H161" s="31"/>
      <c r="I161" s="31"/>
      <c r="J161" s="31">
        <v>143.44581263440861</v>
      </c>
      <c r="K161" s="31">
        <v>135.93758010752688</v>
      </c>
      <c r="L161" s="31">
        <f t="shared" si="22"/>
        <v>279.38339274193549</v>
      </c>
    </row>
    <row r="162" spans="1:12" s="40" customFormat="1">
      <c r="A162" s="24">
        <v>51</v>
      </c>
      <c r="B162" s="25" t="s">
        <v>92</v>
      </c>
      <c r="C162" s="26">
        <v>295093</v>
      </c>
      <c r="D162" s="26">
        <v>0</v>
      </c>
      <c r="E162" s="47">
        <v>1547022</v>
      </c>
      <c r="F162" s="26">
        <v>692542</v>
      </c>
      <c r="G162" s="26">
        <f t="shared" si="23"/>
        <v>2534657</v>
      </c>
      <c r="H162" s="27">
        <v>456.1249327956989</v>
      </c>
      <c r="I162" s="27" t="s">
        <v>211</v>
      </c>
      <c r="J162" s="27">
        <v>2391.2302419354837</v>
      </c>
      <c r="K162" s="27">
        <v>1070.4614247311827</v>
      </c>
      <c r="L162" s="27">
        <f>H162+I162+J162+K162</f>
        <v>3917.816599462365</v>
      </c>
    </row>
    <row r="163" spans="1:12" s="40" customFormat="1">
      <c r="A163" s="39"/>
      <c r="B163" s="39" t="s">
        <v>177</v>
      </c>
      <c r="C163" s="18">
        <v>295093</v>
      </c>
      <c r="D163" s="18">
        <v>0</v>
      </c>
      <c r="E163" s="18">
        <v>1547022</v>
      </c>
      <c r="F163" s="18">
        <v>692542</v>
      </c>
      <c r="G163" s="31">
        <f>G162*100%</f>
        <v>2534657</v>
      </c>
      <c r="H163" s="31">
        <v>456.1249327956989</v>
      </c>
      <c r="I163" s="31"/>
      <c r="J163" s="31">
        <v>2391.2302419354837</v>
      </c>
      <c r="K163" s="31">
        <v>1070.4614247311827</v>
      </c>
      <c r="L163" s="31">
        <f>SUM(H163:K163)</f>
        <v>3917.816599462365</v>
      </c>
    </row>
    <row r="164" spans="1:12" s="40" customFormat="1">
      <c r="A164" s="24">
        <v>52</v>
      </c>
      <c r="B164" s="25" t="s">
        <v>94</v>
      </c>
      <c r="C164" s="26">
        <v>12548</v>
      </c>
      <c r="D164" s="26">
        <v>19539</v>
      </c>
      <c r="E164" s="47">
        <v>2143681</v>
      </c>
      <c r="F164" s="26">
        <v>1048206</v>
      </c>
      <c r="G164" s="26">
        <f>SUM(C164:F164)</f>
        <v>3223974</v>
      </c>
      <c r="H164" s="27">
        <v>19.395430107526881</v>
      </c>
      <c r="I164" s="27">
        <v>30.201411290322579</v>
      </c>
      <c r="J164" s="27">
        <v>3313.4854166666664</v>
      </c>
      <c r="K164" s="27">
        <v>1620.2108870967743</v>
      </c>
      <c r="L164" s="27">
        <f t="shared" ref="L164:L202" si="24">SUM(H164:K164)</f>
        <v>4983.2931451612903</v>
      </c>
    </row>
    <row r="165" spans="1:12" s="40" customFormat="1">
      <c r="A165" s="39"/>
      <c r="B165" s="39" t="s">
        <v>178</v>
      </c>
      <c r="C165" s="18"/>
      <c r="D165" s="18">
        <v>19539</v>
      </c>
      <c r="E165" s="18">
        <v>2143681</v>
      </c>
      <c r="F165" s="18">
        <v>1048206</v>
      </c>
      <c r="G165" s="31">
        <f>G164*100%</f>
        <v>3223974</v>
      </c>
      <c r="H165" s="31"/>
      <c r="I165" s="31">
        <v>30.201411290322579</v>
      </c>
      <c r="J165" s="31">
        <v>3313.4854166666664</v>
      </c>
      <c r="K165" s="31">
        <v>1620.2108870967743</v>
      </c>
      <c r="L165" s="31">
        <f t="shared" si="24"/>
        <v>4963.897715053763</v>
      </c>
    </row>
    <row r="166" spans="1:12" s="40" customFormat="1">
      <c r="A166" s="24">
        <v>53</v>
      </c>
      <c r="B166" s="25" t="s">
        <v>96</v>
      </c>
      <c r="C166" s="26">
        <v>0</v>
      </c>
      <c r="D166" s="26">
        <v>0</v>
      </c>
      <c r="E166" s="47">
        <v>142134</v>
      </c>
      <c r="F166" s="26">
        <v>206372</v>
      </c>
      <c r="G166" s="26">
        <f>SUM(C166:F166)</f>
        <v>348506</v>
      </c>
      <c r="H166" s="27" t="s">
        <v>211</v>
      </c>
      <c r="I166" s="27" t="s">
        <v>211</v>
      </c>
      <c r="J166" s="27">
        <v>219.6963709677419</v>
      </c>
      <c r="K166" s="27">
        <v>318.98897849462361</v>
      </c>
      <c r="L166" s="27">
        <f t="shared" si="24"/>
        <v>538.68534946236548</v>
      </c>
    </row>
    <row r="167" spans="1:12" s="40" customFormat="1">
      <c r="A167" s="39"/>
      <c r="B167" s="39" t="s">
        <v>179</v>
      </c>
      <c r="C167" s="18"/>
      <c r="D167" s="18"/>
      <c r="E167" s="18">
        <v>142134</v>
      </c>
      <c r="F167" s="18">
        <v>206372</v>
      </c>
      <c r="G167" s="31">
        <f>G166</f>
        <v>348506</v>
      </c>
      <c r="H167" s="31"/>
      <c r="I167" s="31"/>
      <c r="J167" s="31">
        <v>219.6963709677419</v>
      </c>
      <c r="K167" s="31">
        <v>318.98897849462361</v>
      </c>
      <c r="L167" s="31">
        <f t="shared" si="24"/>
        <v>538.68534946236548</v>
      </c>
    </row>
    <row r="168" spans="1:12" s="40" customFormat="1">
      <c r="A168" s="24">
        <v>54</v>
      </c>
      <c r="B168" s="25" t="s">
        <v>98</v>
      </c>
      <c r="C168" s="26">
        <v>532960</v>
      </c>
      <c r="D168" s="26">
        <v>0</v>
      </c>
      <c r="E168" s="47">
        <v>6802853</v>
      </c>
      <c r="F168" s="26">
        <v>1315208.8315453446</v>
      </c>
      <c r="G168" s="26">
        <f>SUM(C168:F168)</f>
        <v>8651021.8315453455</v>
      </c>
      <c r="H168" s="27">
        <v>823.79569892473114</v>
      </c>
      <c r="I168" s="27" t="s">
        <v>211</v>
      </c>
      <c r="J168" s="27">
        <v>10515.162567204299</v>
      </c>
      <c r="K168" s="27">
        <v>2032.9168767165943</v>
      </c>
      <c r="L168" s="27">
        <f t="shared" si="24"/>
        <v>13371.875142845623</v>
      </c>
    </row>
    <row r="169" spans="1:12" s="40" customFormat="1">
      <c r="A169" s="39"/>
      <c r="B169" s="39" t="s">
        <v>180</v>
      </c>
      <c r="C169" s="18">
        <v>532960</v>
      </c>
      <c r="D169" s="18">
        <v>0</v>
      </c>
      <c r="E169" s="18">
        <v>6802853</v>
      </c>
      <c r="F169" s="18">
        <v>1315208.8315453446</v>
      </c>
      <c r="G169" s="31">
        <f>G168*100%</f>
        <v>8651021.8315453455</v>
      </c>
      <c r="H169" s="31">
        <v>823.79569892473114</v>
      </c>
      <c r="I169" s="31"/>
      <c r="J169" s="31">
        <v>10515.162567204299</v>
      </c>
      <c r="K169" s="31">
        <v>2032.9168767165943</v>
      </c>
      <c r="L169" s="31">
        <f t="shared" si="24"/>
        <v>13371.875142845623</v>
      </c>
    </row>
    <row r="170" spans="1:12" s="40" customFormat="1">
      <c r="A170" s="24">
        <v>55</v>
      </c>
      <c r="B170" s="25" t="s">
        <v>99</v>
      </c>
      <c r="C170" s="26">
        <v>696794</v>
      </c>
      <c r="D170" s="26">
        <v>0</v>
      </c>
      <c r="E170" s="26">
        <v>2103812</v>
      </c>
      <c r="F170" s="26">
        <v>2532596</v>
      </c>
      <c r="G170" s="26">
        <f t="shared" ref="G170:G198" si="25">SUM(C170:F170)</f>
        <v>5333202</v>
      </c>
      <c r="H170" s="27">
        <v>1077.0337365591397</v>
      </c>
      <c r="I170" s="27" t="s">
        <v>211</v>
      </c>
      <c r="J170" s="27">
        <v>3251.8599462365587</v>
      </c>
      <c r="K170" s="27">
        <v>3914.6309139784944</v>
      </c>
      <c r="L170" s="27">
        <f t="shared" si="24"/>
        <v>8243.5245967741939</v>
      </c>
    </row>
    <row r="171" spans="1:12" s="40" customFormat="1">
      <c r="A171" s="39"/>
      <c r="B171" s="39" t="s">
        <v>181</v>
      </c>
      <c r="C171" s="18">
        <v>696794</v>
      </c>
      <c r="D171" s="18"/>
      <c r="E171" s="18">
        <v>1768675</v>
      </c>
      <c r="F171" s="18">
        <v>2242796</v>
      </c>
      <c r="G171" s="31">
        <f>SUM(C171:F171)</f>
        <v>4708265</v>
      </c>
      <c r="H171" s="31">
        <v>1077.0337365591397</v>
      </c>
      <c r="I171" s="31"/>
      <c r="J171" s="31">
        <v>2733.8390456989246</v>
      </c>
      <c r="K171" s="31">
        <v>3466.6873655913978</v>
      </c>
      <c r="L171" s="31">
        <f t="shared" si="24"/>
        <v>7277.5601478494618</v>
      </c>
    </row>
    <row r="172" spans="1:12" s="40" customFormat="1">
      <c r="A172" s="39"/>
      <c r="B172" s="39" t="s">
        <v>182</v>
      </c>
      <c r="C172" s="18"/>
      <c r="D172" s="18"/>
      <c r="E172" s="18">
        <v>335137</v>
      </c>
      <c r="F172" s="18">
        <v>228709</v>
      </c>
      <c r="G172" s="31">
        <f t="shared" si="25"/>
        <v>563846</v>
      </c>
      <c r="H172" s="31"/>
      <c r="I172" s="31"/>
      <c r="J172" s="31">
        <v>518.02090053763436</v>
      </c>
      <c r="K172" s="31">
        <v>353.51525537634404</v>
      </c>
      <c r="L172" s="31">
        <f t="shared" si="24"/>
        <v>871.5361559139784</v>
      </c>
    </row>
    <row r="173" spans="1:12" s="40" customFormat="1">
      <c r="A173" s="39"/>
      <c r="B173" s="39" t="s">
        <v>183</v>
      </c>
      <c r="C173" s="18"/>
      <c r="D173" s="18"/>
      <c r="E173" s="18"/>
      <c r="F173" s="18">
        <v>61091</v>
      </c>
      <c r="G173" s="31">
        <f t="shared" si="25"/>
        <v>61091</v>
      </c>
      <c r="H173" s="31"/>
      <c r="I173" s="31"/>
      <c r="J173" s="31"/>
      <c r="K173" s="31">
        <v>94.428293010752682</v>
      </c>
      <c r="L173" s="31">
        <f t="shared" si="24"/>
        <v>94.428293010752682</v>
      </c>
    </row>
    <row r="174" spans="1:12" s="40" customFormat="1">
      <c r="A174" s="24">
        <v>56</v>
      </c>
      <c r="B174" s="25" t="s">
        <v>101</v>
      </c>
      <c r="C174" s="26">
        <v>623380</v>
      </c>
      <c r="D174" s="26"/>
      <c r="E174" s="26">
        <v>1898467</v>
      </c>
      <c r="F174" s="26">
        <v>1582777</v>
      </c>
      <c r="G174" s="26">
        <f t="shared" si="25"/>
        <v>4104624</v>
      </c>
      <c r="H174" s="27">
        <v>963.55779569892468</v>
      </c>
      <c r="I174" s="27" t="s">
        <v>211</v>
      </c>
      <c r="J174" s="27">
        <v>2934.4584005376346</v>
      </c>
      <c r="K174" s="27">
        <v>2446.4967069892473</v>
      </c>
      <c r="L174" s="27">
        <f t="shared" si="24"/>
        <v>6344.5129032258064</v>
      </c>
    </row>
    <row r="175" spans="1:12" s="40" customFormat="1">
      <c r="A175" s="39"/>
      <c r="B175" s="39" t="s">
        <v>184</v>
      </c>
      <c r="C175" s="18">
        <v>623380</v>
      </c>
      <c r="D175" s="18"/>
      <c r="E175" s="18">
        <v>1898467</v>
      </c>
      <c r="F175" s="18">
        <v>1582777</v>
      </c>
      <c r="G175" s="31">
        <f t="shared" si="25"/>
        <v>4104624</v>
      </c>
      <c r="H175" s="31">
        <v>963.55779569892468</v>
      </c>
      <c r="I175" s="31"/>
      <c r="J175" s="31">
        <v>2934.4584005376346</v>
      </c>
      <c r="K175" s="31">
        <v>2446.4967069892473</v>
      </c>
      <c r="L175" s="31">
        <f t="shared" si="24"/>
        <v>6344.5129032258064</v>
      </c>
    </row>
    <row r="176" spans="1:12" s="40" customFormat="1">
      <c r="A176" s="24">
        <v>57</v>
      </c>
      <c r="B176" s="25" t="s">
        <v>102</v>
      </c>
      <c r="C176" s="26">
        <v>136276</v>
      </c>
      <c r="D176" s="26">
        <v>0</v>
      </c>
      <c r="E176" s="26">
        <v>1878446</v>
      </c>
      <c r="F176" s="26">
        <v>981467</v>
      </c>
      <c r="G176" s="26">
        <f t="shared" si="25"/>
        <v>2996189</v>
      </c>
      <c r="H176" s="27">
        <v>210.64166666666665</v>
      </c>
      <c r="I176" s="27" t="s">
        <v>211</v>
      </c>
      <c r="J176" s="27">
        <v>2903.511962365591</v>
      </c>
      <c r="K176" s="27">
        <v>1517.0524865591397</v>
      </c>
      <c r="L176" s="27">
        <f t="shared" si="24"/>
        <v>4631.2061155913971</v>
      </c>
    </row>
    <row r="177" spans="1:12" s="40" customFormat="1">
      <c r="A177" s="39"/>
      <c r="B177" s="39" t="s">
        <v>185</v>
      </c>
      <c r="C177" s="18"/>
      <c r="D177" s="18"/>
      <c r="E177" s="18">
        <v>341060</v>
      </c>
      <c r="F177" s="18">
        <v>228163</v>
      </c>
      <c r="G177" s="31">
        <f t="shared" si="25"/>
        <v>569223</v>
      </c>
      <c r="H177" s="31"/>
      <c r="I177" s="31"/>
      <c r="J177" s="31">
        <v>527.17607526881716</v>
      </c>
      <c r="K177" s="31">
        <v>352.67130376344085</v>
      </c>
      <c r="L177" s="31">
        <f t="shared" si="24"/>
        <v>879.847379032258</v>
      </c>
    </row>
    <row r="178" spans="1:12" s="40" customFormat="1">
      <c r="A178" s="39"/>
      <c r="B178" s="39" t="s">
        <v>186</v>
      </c>
      <c r="C178" s="18"/>
      <c r="D178" s="18"/>
      <c r="E178" s="18">
        <v>120753</v>
      </c>
      <c r="F178" s="18">
        <v>136189</v>
      </c>
      <c r="G178" s="31">
        <f t="shared" si="25"/>
        <v>256942</v>
      </c>
      <c r="H178" s="31"/>
      <c r="I178" s="31"/>
      <c r="J178" s="31">
        <v>186.64778225806452</v>
      </c>
      <c r="K178" s="31">
        <v>210.50719086021505</v>
      </c>
      <c r="L178" s="31">
        <f t="shared" si="24"/>
        <v>397.1549731182796</v>
      </c>
    </row>
    <row r="179" spans="1:12" s="40" customFormat="1">
      <c r="A179" s="39"/>
      <c r="B179" s="39" t="s">
        <v>187</v>
      </c>
      <c r="C179" s="18"/>
      <c r="D179" s="18"/>
      <c r="E179" s="18">
        <v>38793</v>
      </c>
      <c r="F179" s="18">
        <v>722</v>
      </c>
      <c r="G179" s="31">
        <f t="shared" si="25"/>
        <v>39515</v>
      </c>
      <c r="H179" s="31"/>
      <c r="I179" s="31"/>
      <c r="J179" s="31">
        <v>59.962298387096766</v>
      </c>
      <c r="K179" s="31">
        <v>1.115994623655914</v>
      </c>
      <c r="L179" s="31">
        <f t="shared" si="24"/>
        <v>61.078293010752681</v>
      </c>
    </row>
    <row r="180" spans="1:12" s="40" customFormat="1">
      <c r="A180" s="39"/>
      <c r="B180" s="39" t="s">
        <v>188</v>
      </c>
      <c r="C180" s="18"/>
      <c r="D180" s="18"/>
      <c r="E180" s="18">
        <v>1504</v>
      </c>
      <c r="F180" s="18">
        <v>23457</v>
      </c>
      <c r="G180" s="31">
        <f t="shared" si="25"/>
        <v>24961</v>
      </c>
      <c r="H180" s="31"/>
      <c r="I180" s="31"/>
      <c r="J180" s="31"/>
      <c r="K180" s="31">
        <v>36.257459677419348</v>
      </c>
      <c r="L180" s="31">
        <f t="shared" si="24"/>
        <v>36.257459677419348</v>
      </c>
    </row>
    <row r="181" spans="1:12" s="40" customFormat="1">
      <c r="A181" s="39"/>
      <c r="B181" s="39" t="s">
        <v>189</v>
      </c>
      <c r="C181" s="18"/>
      <c r="D181" s="18"/>
      <c r="E181" s="18">
        <v>345553</v>
      </c>
      <c r="F181" s="18"/>
      <c r="G181" s="31">
        <f t="shared" si="25"/>
        <v>345553</v>
      </c>
      <c r="H181" s="31"/>
      <c r="I181" s="31"/>
      <c r="J181" s="31">
        <v>534.12090053763438</v>
      </c>
      <c r="K181" s="31"/>
      <c r="L181" s="31">
        <f t="shared" si="24"/>
        <v>534.12090053763438</v>
      </c>
    </row>
    <row r="182" spans="1:12" s="40" customFormat="1">
      <c r="A182" s="39"/>
      <c r="B182" s="39" t="s">
        <v>190</v>
      </c>
      <c r="C182" s="18">
        <v>136276</v>
      </c>
      <c r="D182" s="18"/>
      <c r="E182" s="18">
        <v>97651</v>
      </c>
      <c r="F182" s="18">
        <v>16550</v>
      </c>
      <c r="G182" s="31">
        <f t="shared" si="25"/>
        <v>250477</v>
      </c>
      <c r="H182" s="31">
        <v>210.64166666666665</v>
      </c>
      <c r="I182" s="31"/>
      <c r="J182" s="31">
        <v>150.93904569892473</v>
      </c>
      <c r="K182" s="31">
        <v>25.581317204301076</v>
      </c>
      <c r="L182" s="31">
        <f t="shared" si="24"/>
        <v>387.16202956989241</v>
      </c>
    </row>
    <row r="183" spans="1:12" s="40" customFormat="1">
      <c r="A183" s="39"/>
      <c r="B183" s="39" t="s">
        <v>191</v>
      </c>
      <c r="C183" s="18"/>
      <c r="D183" s="18"/>
      <c r="E183" s="18">
        <v>656158</v>
      </c>
      <c r="F183" s="18">
        <v>558065</v>
      </c>
      <c r="G183" s="31">
        <f t="shared" si="25"/>
        <v>1214223</v>
      </c>
      <c r="H183" s="31"/>
      <c r="I183" s="31"/>
      <c r="J183" s="31">
        <v>1014.2227150537633</v>
      </c>
      <c r="K183" s="31">
        <v>862.60047043010752</v>
      </c>
      <c r="L183" s="31">
        <f t="shared" si="24"/>
        <v>1876.8231854838709</v>
      </c>
    </row>
    <row r="184" spans="1:12" s="40" customFormat="1">
      <c r="A184" s="39"/>
      <c r="B184" s="39" t="s">
        <v>192</v>
      </c>
      <c r="C184" s="18"/>
      <c r="D184" s="18"/>
      <c r="E184" s="18">
        <v>276974</v>
      </c>
      <c r="F184" s="18">
        <v>18321</v>
      </c>
      <c r="G184" s="31">
        <f t="shared" si="25"/>
        <v>295295</v>
      </c>
      <c r="H184" s="31"/>
      <c r="I184" s="31"/>
      <c r="J184" s="31">
        <v>428.11841397849457</v>
      </c>
      <c r="K184" s="31"/>
      <c r="L184" s="31">
        <f t="shared" si="24"/>
        <v>428.11841397849457</v>
      </c>
    </row>
    <row r="185" spans="1:12" s="40" customFormat="1">
      <c r="A185" s="19">
        <v>58</v>
      </c>
      <c r="B185" s="49" t="s">
        <v>104</v>
      </c>
      <c r="C185" s="21">
        <v>0</v>
      </c>
      <c r="D185" s="21">
        <v>66688</v>
      </c>
      <c r="E185" s="21">
        <v>4028626</v>
      </c>
      <c r="F185" s="21">
        <v>909022</v>
      </c>
      <c r="G185" s="21">
        <f t="shared" si="25"/>
        <v>5004336</v>
      </c>
      <c r="H185" s="22" t="s">
        <v>211</v>
      </c>
      <c r="I185" s="22">
        <v>103.07956989247312</v>
      </c>
      <c r="J185" s="22">
        <v>6227.0428763440859</v>
      </c>
      <c r="K185" s="22">
        <v>1405.074327956989</v>
      </c>
      <c r="L185" s="22">
        <f t="shared" si="24"/>
        <v>7735.1967741935478</v>
      </c>
    </row>
    <row r="186" spans="1:12" s="40" customFormat="1">
      <c r="A186" s="39"/>
      <c r="B186" s="39" t="s">
        <v>193</v>
      </c>
      <c r="C186" s="18"/>
      <c r="D186" s="18"/>
      <c r="E186" s="18">
        <v>1204424</v>
      </c>
      <c r="F186" s="18">
        <v>408324</v>
      </c>
      <c r="G186" s="31">
        <f t="shared" si="25"/>
        <v>1612748</v>
      </c>
      <c r="H186" s="31"/>
      <c r="I186" s="31"/>
      <c r="J186" s="31">
        <v>1861.6768817204299</v>
      </c>
      <c r="K186" s="31">
        <v>631.14596774193546</v>
      </c>
      <c r="L186" s="31">
        <f t="shared" si="24"/>
        <v>2492.8228494623654</v>
      </c>
    </row>
    <row r="187" spans="1:12" s="40" customFormat="1">
      <c r="A187" s="39"/>
      <c r="B187" s="39" t="s">
        <v>194</v>
      </c>
      <c r="C187" s="18"/>
      <c r="D187" s="18"/>
      <c r="E187" s="18">
        <v>952681</v>
      </c>
      <c r="F187" s="18">
        <v>57584</v>
      </c>
      <c r="G187" s="31">
        <f t="shared" si="25"/>
        <v>1010265</v>
      </c>
      <c r="H187" s="31"/>
      <c r="I187" s="31"/>
      <c r="J187" s="31">
        <v>1472.5579973118276</v>
      </c>
      <c r="K187" s="31">
        <v>89.007526881720409</v>
      </c>
      <c r="L187" s="31">
        <f t="shared" si="24"/>
        <v>1561.5655241935481</v>
      </c>
    </row>
    <row r="188" spans="1:12" s="40" customFormat="1">
      <c r="A188" s="39"/>
      <c r="B188" s="39" t="s">
        <v>195</v>
      </c>
      <c r="C188" s="18"/>
      <c r="D188" s="18">
        <v>66688</v>
      </c>
      <c r="E188" s="18">
        <v>558593</v>
      </c>
      <c r="F188" s="18">
        <v>185036</v>
      </c>
      <c r="G188" s="31">
        <f t="shared" si="25"/>
        <v>810317</v>
      </c>
      <c r="H188" s="31"/>
      <c r="I188" s="31">
        <v>103.07956989247312</v>
      </c>
      <c r="J188" s="31">
        <v>863.41659946236553</v>
      </c>
      <c r="K188" s="31">
        <v>286.00994623655913</v>
      </c>
      <c r="L188" s="31">
        <f t="shared" si="24"/>
        <v>1252.5061155913977</v>
      </c>
    </row>
    <row r="189" spans="1:12" s="40" customFormat="1">
      <c r="A189" s="39"/>
      <c r="B189" s="39" t="s">
        <v>196</v>
      </c>
      <c r="C189" s="18"/>
      <c r="D189" s="18"/>
      <c r="E189" s="18">
        <v>309229</v>
      </c>
      <c r="F189" s="18">
        <v>35161</v>
      </c>
      <c r="G189" s="31">
        <f t="shared" si="25"/>
        <v>344390</v>
      </c>
      <c r="H189" s="31"/>
      <c r="I189" s="31"/>
      <c r="J189" s="31">
        <v>477.97493279569886</v>
      </c>
      <c r="K189" s="31">
        <v>54.348319892473114</v>
      </c>
      <c r="L189" s="31">
        <f t="shared" si="24"/>
        <v>532.32325268817203</v>
      </c>
    </row>
    <row r="190" spans="1:12" s="40" customFormat="1">
      <c r="A190" s="39"/>
      <c r="B190" s="39" t="s">
        <v>197</v>
      </c>
      <c r="C190" s="18"/>
      <c r="D190" s="18"/>
      <c r="E190" s="18"/>
      <c r="F190" s="18">
        <v>14061</v>
      </c>
      <c r="G190" s="31">
        <f t="shared" si="25"/>
        <v>14061</v>
      </c>
      <c r="H190" s="31"/>
      <c r="I190" s="31"/>
      <c r="J190" s="31"/>
      <c r="K190" s="31">
        <v>21.734072580645158</v>
      </c>
      <c r="L190" s="31">
        <f t="shared" si="24"/>
        <v>21.734072580645158</v>
      </c>
    </row>
    <row r="191" spans="1:12" s="40" customFormat="1" ht="30">
      <c r="A191" s="39"/>
      <c r="B191" s="43" t="s">
        <v>198</v>
      </c>
      <c r="C191" s="18"/>
      <c r="D191" s="18"/>
      <c r="E191" s="18">
        <v>184970</v>
      </c>
      <c r="F191" s="18"/>
      <c r="G191" s="31">
        <f t="shared" si="25"/>
        <v>184970</v>
      </c>
      <c r="H191" s="31"/>
      <c r="I191" s="31"/>
      <c r="J191" s="31">
        <v>285.90793010752685</v>
      </c>
      <c r="K191" s="31"/>
      <c r="L191" s="31">
        <f t="shared" si="24"/>
        <v>285.90793010752685</v>
      </c>
    </row>
    <row r="192" spans="1:12" s="40" customFormat="1">
      <c r="A192" s="39"/>
      <c r="B192" s="39" t="s">
        <v>199</v>
      </c>
      <c r="C192" s="18"/>
      <c r="D192" s="18"/>
      <c r="E192" s="18">
        <v>761672</v>
      </c>
      <c r="F192" s="18">
        <v>194743</v>
      </c>
      <c r="G192" s="31">
        <f t="shared" si="25"/>
        <v>956415</v>
      </c>
      <c r="H192" s="31"/>
      <c r="I192" s="31"/>
      <c r="J192" s="31">
        <v>1177.3155913978494</v>
      </c>
      <c r="K192" s="31">
        <v>301.01404569892469</v>
      </c>
      <c r="L192" s="31">
        <f t="shared" si="24"/>
        <v>1478.3296370967741</v>
      </c>
    </row>
    <row r="193" spans="1:13" s="40" customFormat="1">
      <c r="A193" s="39"/>
      <c r="B193" s="39" t="s">
        <v>200</v>
      </c>
      <c r="C193" s="18"/>
      <c r="D193" s="18"/>
      <c r="E193" s="18">
        <v>20437</v>
      </c>
      <c r="F193" s="18"/>
      <c r="G193" s="31">
        <f t="shared" si="25"/>
        <v>20437</v>
      </c>
      <c r="H193" s="31"/>
      <c r="I193" s="31"/>
      <c r="J193" s="31">
        <v>31.58944892473118</v>
      </c>
      <c r="K193" s="31"/>
      <c r="L193" s="31">
        <f t="shared" si="24"/>
        <v>31.58944892473118</v>
      </c>
    </row>
    <row r="194" spans="1:13" s="40" customFormat="1">
      <c r="A194" s="39"/>
      <c r="B194" s="39" t="s">
        <v>201</v>
      </c>
      <c r="C194" s="18"/>
      <c r="D194" s="18"/>
      <c r="E194" s="18">
        <v>36620</v>
      </c>
      <c r="F194" s="18">
        <v>14113</v>
      </c>
      <c r="G194" s="31">
        <f t="shared" si="25"/>
        <v>50733</v>
      </c>
      <c r="H194" s="31"/>
      <c r="I194" s="31"/>
      <c r="J194" s="31">
        <v>56.603494623655905</v>
      </c>
      <c r="K194" s="31">
        <v>21.814448924731181</v>
      </c>
      <c r="L194" s="31">
        <f t="shared" si="24"/>
        <v>78.417943548387086</v>
      </c>
    </row>
    <row r="195" spans="1:13" s="40" customFormat="1">
      <c r="A195" s="50">
        <v>59</v>
      </c>
      <c r="B195" s="51" t="s">
        <v>105</v>
      </c>
      <c r="C195" s="52">
        <v>106170</v>
      </c>
      <c r="D195" s="52">
        <v>0</v>
      </c>
      <c r="E195" s="52">
        <v>3438566</v>
      </c>
      <c r="F195" s="52">
        <v>2542220</v>
      </c>
      <c r="G195" s="52">
        <f t="shared" si="25"/>
        <v>6086956</v>
      </c>
      <c r="H195" s="53">
        <v>164.10685483870964</v>
      </c>
      <c r="I195" s="53" t="s">
        <v>211</v>
      </c>
      <c r="J195" s="53">
        <v>5314.9877688172037</v>
      </c>
      <c r="K195" s="53">
        <v>3929.5067204301072</v>
      </c>
      <c r="L195" s="53">
        <f t="shared" si="24"/>
        <v>9408.6013440860206</v>
      </c>
    </row>
    <row r="196" spans="1:13" s="40" customFormat="1">
      <c r="A196" s="54"/>
      <c r="B196" s="55" t="s">
        <v>202</v>
      </c>
      <c r="C196" s="56"/>
      <c r="D196" s="56">
        <v>0</v>
      </c>
      <c r="E196" s="56">
        <v>2375812</v>
      </c>
      <c r="F196" s="56">
        <v>1693263</v>
      </c>
      <c r="G196" s="56">
        <f t="shared" si="25"/>
        <v>4069075</v>
      </c>
      <c r="H196" s="57"/>
      <c r="I196" s="57" t="s">
        <v>211</v>
      </c>
      <c r="J196" s="57">
        <v>3672.2900537634409</v>
      </c>
      <c r="K196" s="57">
        <v>2617.2747983870968</v>
      </c>
      <c r="L196" s="57">
        <f t="shared" si="24"/>
        <v>6289.5648521505373</v>
      </c>
    </row>
    <row r="197" spans="1:13" s="40" customFormat="1">
      <c r="A197" s="54"/>
      <c r="B197" s="55" t="s">
        <v>203</v>
      </c>
      <c r="C197" s="56">
        <v>106170</v>
      </c>
      <c r="D197" s="56"/>
      <c r="E197" s="56">
        <v>1062754</v>
      </c>
      <c r="F197" s="56">
        <v>848957</v>
      </c>
      <c r="G197" s="56">
        <f t="shared" si="25"/>
        <v>2017881</v>
      </c>
      <c r="H197" s="57">
        <v>164.10685483870964</v>
      </c>
      <c r="I197" s="57"/>
      <c r="J197" s="57">
        <v>1642.6977150537634</v>
      </c>
      <c r="K197" s="57">
        <v>1312.2319220430106</v>
      </c>
      <c r="L197" s="57">
        <f t="shared" si="24"/>
        <v>3119.0364919354834</v>
      </c>
    </row>
    <row r="198" spans="1:13" s="40" customFormat="1">
      <c r="A198" s="58">
        <v>60</v>
      </c>
      <c r="B198" s="59" t="s">
        <v>107</v>
      </c>
      <c r="C198" s="60">
        <v>364776</v>
      </c>
      <c r="D198" s="60">
        <v>0</v>
      </c>
      <c r="E198" s="60">
        <v>693957</v>
      </c>
      <c r="F198" s="60">
        <v>728915</v>
      </c>
      <c r="G198" s="60">
        <f t="shared" si="25"/>
        <v>1787648</v>
      </c>
      <c r="H198" s="61">
        <v>563.83387096774186</v>
      </c>
      <c r="I198" s="61" t="s">
        <v>211</v>
      </c>
      <c r="J198" s="61">
        <v>1072.6485887096774</v>
      </c>
      <c r="K198" s="61">
        <v>1126.6831317204301</v>
      </c>
      <c r="L198" s="61">
        <f t="shared" si="24"/>
        <v>2763.1655913978493</v>
      </c>
    </row>
    <row r="199" spans="1:13">
      <c r="A199" s="62"/>
      <c r="B199" s="63" t="s">
        <v>204</v>
      </c>
      <c r="C199" s="64">
        <v>364776</v>
      </c>
      <c r="D199" s="64"/>
      <c r="E199" s="64">
        <v>76335.27</v>
      </c>
      <c r="F199" s="64">
        <v>87469.8</v>
      </c>
      <c r="G199" s="64">
        <f>SUM(C199:F199)</f>
        <v>528581.07000000007</v>
      </c>
      <c r="H199" s="10">
        <v>563.83387096774186</v>
      </c>
      <c r="I199" s="10"/>
      <c r="J199" s="10">
        <v>117.99134475806451</v>
      </c>
      <c r="K199" s="10">
        <v>135.20197580645163</v>
      </c>
      <c r="L199" s="10">
        <f t="shared" si="24"/>
        <v>817.02719153225803</v>
      </c>
      <c r="M199" s="40"/>
    </row>
    <row r="200" spans="1:13">
      <c r="A200" s="65"/>
      <c r="B200" s="63" t="s">
        <v>205</v>
      </c>
      <c r="C200" s="66"/>
      <c r="D200" s="66"/>
      <c r="E200" s="66">
        <v>617621.73</v>
      </c>
      <c r="F200" s="66">
        <v>641445.19999999995</v>
      </c>
      <c r="G200" s="64">
        <f>SUM(C200:F200)</f>
        <v>1259066.93</v>
      </c>
      <c r="H200" s="67"/>
      <c r="I200" s="67"/>
      <c r="J200" s="67">
        <v>954.65724395161283</v>
      </c>
      <c r="K200" s="67">
        <v>991.48115591397834</v>
      </c>
      <c r="L200" s="10">
        <f t="shared" si="24"/>
        <v>1946.1383998655911</v>
      </c>
      <c r="M200" s="40"/>
    </row>
    <row r="201" spans="1:13">
      <c r="A201" s="68">
        <v>61</v>
      </c>
      <c r="B201" s="69" t="s">
        <v>108</v>
      </c>
      <c r="C201" s="70">
        <v>1380484</v>
      </c>
      <c r="D201" s="70">
        <v>0</v>
      </c>
      <c r="E201" s="70">
        <v>2157100</v>
      </c>
      <c r="F201" s="70">
        <v>1756819</v>
      </c>
      <c r="G201" s="70">
        <f>SUM(C201:F201)</f>
        <v>5294403</v>
      </c>
      <c r="H201" s="14">
        <v>2133.8126344086022</v>
      </c>
      <c r="I201" s="14" t="s">
        <v>211</v>
      </c>
      <c r="J201" s="14">
        <v>3334.2271505376343</v>
      </c>
      <c r="K201" s="14">
        <v>2715.5132392473115</v>
      </c>
      <c r="L201" s="14">
        <f t="shared" si="24"/>
        <v>8183.5530241935485</v>
      </c>
    </row>
    <row r="202" spans="1:13">
      <c r="A202" s="71"/>
      <c r="B202" s="72" t="s">
        <v>206</v>
      </c>
      <c r="C202" s="73">
        <v>1380484</v>
      </c>
      <c r="D202" s="73">
        <v>0</v>
      </c>
      <c r="E202" s="73">
        <v>2157100</v>
      </c>
      <c r="F202" s="73">
        <v>1756819</v>
      </c>
      <c r="G202" s="73">
        <f>SUM(C202:F202)</f>
        <v>5294403</v>
      </c>
      <c r="H202" s="35">
        <v>2133.8126344086022</v>
      </c>
      <c r="I202" s="35" t="s">
        <v>211</v>
      </c>
      <c r="J202" s="35">
        <v>3334.2271505376343</v>
      </c>
      <c r="K202" s="35">
        <v>2715.5132392473115</v>
      </c>
      <c r="L202" s="35">
        <f t="shared" si="24"/>
        <v>8183.5530241935485</v>
      </c>
    </row>
    <row r="203" spans="1:13">
      <c r="B203" s="74" t="s">
        <v>110</v>
      </c>
      <c r="C203" s="75">
        <f>C7+C9+C11+C16+C18+C21+C26+C32+C34+C36+C38+C40+C43+C45+C47+C54+C56+C58+C60+C64+C66+C69+C72+C74+C77+C79+C86+C93+C95+C98+C100+C102+C104+C108+C110+C112+C115+C117+C119+C127+C129+C131+C133+C136+C138+C145+C149+C151+C153+C162+C164+C166+C168+C170+C174+C176+C185+C195+C198+C201+C106</f>
        <v>22659192</v>
      </c>
      <c r="D203" s="75">
        <f t="shared" ref="D203:L203" si="26">D7+D9+D11+D16+D18+D21+D26+D32+D34+D36+D38+D40+D43+D45+D47+D54+D56+D58+D60+D64+D66+D69+D72+D74+D77+D79+D86+D93+D95+D98+D100+D102+D104+D108+D110+D112+D115+D117+D119+D127+D129+D131+D133+D136+D138+D145+D149+D151+D153+D162+D164+D166+D168+D170+D174+D176+D185+D195+D198+D201+D106</f>
        <v>3042376</v>
      </c>
      <c r="E203" s="75">
        <f t="shared" si="26"/>
        <v>140178583.35500002</v>
      </c>
      <c r="F203" s="75">
        <f t="shared" si="26"/>
        <v>77769219.451545343</v>
      </c>
      <c r="G203" s="75">
        <f t="shared" si="26"/>
        <v>243649370.80654535</v>
      </c>
      <c r="H203" s="75">
        <f t="shared" si="26"/>
        <v>35024.288709677421</v>
      </c>
      <c r="I203" s="75">
        <f t="shared" si="26"/>
        <v>4702.5973118279571</v>
      </c>
      <c r="J203" s="75">
        <f t="shared" si="26"/>
        <v>216673.88556216392</v>
      </c>
      <c r="K203" s="75">
        <f t="shared" si="26"/>
        <v>120207.79888343703</v>
      </c>
      <c r="L203" s="75">
        <f t="shared" si="26"/>
        <v>376608.57046710636</v>
      </c>
    </row>
    <row r="204" spans="1:13">
      <c r="C204" s="2" t="s">
        <v>207</v>
      </c>
    </row>
    <row r="206" spans="1:13">
      <c r="C206" s="1"/>
      <c r="D206" s="1"/>
      <c r="E206" s="1"/>
      <c r="F206" s="1"/>
    </row>
    <row r="207" spans="1:13">
      <c r="C207" s="1"/>
      <c r="D207" s="1"/>
      <c r="E207" s="1"/>
      <c r="F207" s="1"/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2023-01-27T13:14:37Z</dcterms:modified>
</cp:coreProperties>
</file>