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835" yWindow="-240" windowWidth="30270" windowHeight="9780" firstSheet="3" activeTab="14"/>
  </bookViews>
  <sheets>
    <sheet name="январь 18" sheetId="1" r:id="rId1"/>
    <sheet name="февраль_18" sheetId="2" r:id="rId2"/>
    <sheet name="март_18" sheetId="3" r:id="rId3"/>
    <sheet name="январь" sheetId="4" r:id="rId4"/>
    <sheet name="февраль" sheetId="5" r:id="rId5"/>
    <sheet name="март" sheetId="6" r:id="rId6"/>
    <sheet name="апрель" sheetId="7" r:id="rId7"/>
    <sheet name="май" sheetId="8" r:id="rId8"/>
    <sheet name="июнь" sheetId="9" r:id="rId9"/>
    <sheet name="июль" sheetId="10" r:id="rId10"/>
    <sheet name="август" sheetId="11" r:id="rId11"/>
    <sheet name="сентябрь" sheetId="12" r:id="rId12"/>
    <sheet name="октябрь" sheetId="13" r:id="rId13"/>
    <sheet name="ноябрь" sheetId="14" r:id="rId14"/>
    <sheet name="декабрь" sheetId="15" r:id="rId15"/>
  </sheets>
  <definedNames>
    <definedName name="_xlnm._FilterDatabase" localSheetId="10" hidden="1">август!#REF!</definedName>
    <definedName name="_xlnm._FilterDatabase" localSheetId="6" hidden="1">апрель!#REF!</definedName>
    <definedName name="_xlnm._FilterDatabase" localSheetId="14" hidden="1">декабрь!#REF!</definedName>
    <definedName name="_xlnm._FilterDatabase" localSheetId="9" hidden="1">июль!#REF!</definedName>
    <definedName name="_xlnm._FilterDatabase" localSheetId="8" hidden="1">июнь!#REF!</definedName>
    <definedName name="_xlnm._FilterDatabase" localSheetId="7" hidden="1">май!#REF!</definedName>
    <definedName name="_xlnm._FilterDatabase" localSheetId="5" hidden="1">март!#REF!</definedName>
    <definedName name="_xlnm._FilterDatabase" localSheetId="2" hidden="1">март_18!#REF!</definedName>
    <definedName name="_xlnm._FilterDatabase" localSheetId="13" hidden="1">ноябрь!#REF!</definedName>
    <definedName name="_xlnm._FilterDatabase" localSheetId="12" hidden="1">октябрь!#REF!</definedName>
    <definedName name="_xlnm._FilterDatabase" localSheetId="11" hidden="1">сентябрь!#REF!</definedName>
    <definedName name="_xlnm._FilterDatabase" localSheetId="4" hidden="1">февраль!#REF!</definedName>
    <definedName name="_xlnm._FilterDatabase" localSheetId="1" hidden="1">февраль_18!#REF!</definedName>
    <definedName name="_xlnm._FilterDatabase" localSheetId="3" hidden="1">январь!#REF!</definedName>
    <definedName name="_xlnm._FilterDatabase" localSheetId="0" hidden="1">'январь 18'!$A$4:$B$63</definedName>
  </definedNames>
  <calcPr calcId="145621"/>
</workbook>
</file>

<file path=xl/calcChain.xml><?xml version="1.0" encoding="utf-8"?>
<calcChain xmlns="http://schemas.openxmlformats.org/spreadsheetml/2006/main">
  <c r="L201" i="15" l="1"/>
  <c r="L193" i="15"/>
  <c r="G191" i="15"/>
  <c r="L190" i="15"/>
  <c r="L189" i="15"/>
  <c r="G189" i="15"/>
  <c r="L188" i="15"/>
  <c r="L183" i="15"/>
  <c r="G183" i="15"/>
  <c r="L182" i="15"/>
  <c r="G182" i="15"/>
  <c r="G181" i="15"/>
  <c r="L180" i="15"/>
  <c r="G180" i="15"/>
  <c r="L179" i="15"/>
  <c r="G179" i="15"/>
  <c r="L178" i="15"/>
  <c r="G178" i="15"/>
  <c r="L177" i="15"/>
  <c r="G177" i="15"/>
  <c r="L176" i="15"/>
  <c r="G176" i="15"/>
  <c r="L175" i="15"/>
  <c r="G175" i="15"/>
  <c r="G173" i="15"/>
  <c r="G172" i="15"/>
  <c r="L171" i="15"/>
  <c r="L146" i="15"/>
  <c r="G146" i="15"/>
  <c r="L145" i="15"/>
  <c r="G145" i="15"/>
  <c r="G144" i="15"/>
  <c r="G142" i="15"/>
  <c r="L142" i="15"/>
  <c r="G139" i="15"/>
  <c r="L139" i="15"/>
  <c r="L128" i="15"/>
  <c r="G116" i="15"/>
  <c r="G115" i="15"/>
  <c r="L112" i="15"/>
  <c r="G109" i="15"/>
  <c r="L109" i="15"/>
  <c r="L108" i="15"/>
  <c r="G101" i="15"/>
  <c r="L101" i="15"/>
  <c r="L95" i="15"/>
  <c r="L94" i="15"/>
  <c r="G90" i="15"/>
  <c r="L89" i="15"/>
  <c r="G87" i="15"/>
  <c r="L87" i="15"/>
  <c r="G82" i="15"/>
  <c r="L74" i="15"/>
  <c r="G70" i="15"/>
  <c r="G68" i="15"/>
  <c r="G69" i="15" s="1"/>
  <c r="G64" i="15"/>
  <c r="L63" i="15"/>
  <c r="L62" i="15"/>
  <c r="L61" i="15"/>
  <c r="G58" i="15"/>
  <c r="G59" i="15" s="1"/>
  <c r="G51" i="15"/>
  <c r="L50" i="15"/>
  <c r="G49" i="15"/>
  <c r="G50" i="15" s="1"/>
  <c r="G47" i="15"/>
  <c r="G48" i="15" s="1"/>
  <c r="L46" i="15"/>
  <c r="G46" i="15"/>
  <c r="L45" i="15"/>
  <c r="G45" i="15"/>
  <c r="G43" i="15"/>
  <c r="G42" i="15"/>
  <c r="G41" i="15"/>
  <c r="L40" i="15"/>
  <c r="L39" i="15"/>
  <c r="G39" i="15"/>
  <c r="L38" i="15"/>
  <c r="G38" i="15"/>
  <c r="L37" i="15"/>
  <c r="G37" i="15"/>
  <c r="L36" i="15"/>
  <c r="G36" i="15"/>
  <c r="G34" i="15"/>
  <c r="G32" i="15"/>
  <c r="G33" i="15" s="1"/>
  <c r="L33" i="15"/>
  <c r="L19" i="15"/>
  <c r="G16" i="15"/>
  <c r="L15" i="15"/>
  <c r="G7" i="15"/>
  <c r="G8" i="15" s="1"/>
  <c r="C202" i="15"/>
  <c r="G44" i="15" l="1"/>
  <c r="L71" i="15"/>
  <c r="L150" i="15"/>
  <c r="L191" i="15"/>
  <c r="L35" i="15"/>
  <c r="L60" i="15"/>
  <c r="L115" i="15"/>
  <c r="L127" i="15"/>
  <c r="L186" i="15"/>
  <c r="L200" i="15"/>
  <c r="L116" i="15"/>
  <c r="L181" i="15"/>
  <c r="L184" i="15"/>
  <c r="L14" i="15"/>
  <c r="G9" i="15"/>
  <c r="G24" i="15"/>
  <c r="L32" i="15"/>
  <c r="G17" i="15"/>
  <c r="G35" i="15"/>
  <c r="L44" i="15"/>
  <c r="L47" i="15"/>
  <c r="D202" i="15"/>
  <c r="L7" i="15"/>
  <c r="L8" i="15" s="1"/>
  <c r="G14" i="15"/>
  <c r="L16" i="15"/>
  <c r="L49" i="15"/>
  <c r="G15" i="15"/>
  <c r="G19" i="15"/>
  <c r="G26" i="15"/>
  <c r="G27" i="15"/>
  <c r="E202" i="15"/>
  <c r="F202" i="15"/>
  <c r="L24" i="15"/>
  <c r="L27" i="15"/>
  <c r="G30" i="15"/>
  <c r="G31" i="15" s="1"/>
  <c r="L26" i="15"/>
  <c r="G57" i="15"/>
  <c r="G194" i="15"/>
  <c r="L64" i="15"/>
  <c r="L69" i="15"/>
  <c r="L86" i="15"/>
  <c r="G86" i="15"/>
  <c r="L93" i="15"/>
  <c r="G93" i="15"/>
  <c r="L118" i="15"/>
  <c r="L76" i="15"/>
  <c r="L77" i="15" s="1"/>
  <c r="G83" i="15"/>
  <c r="L34" i="15"/>
  <c r="L42" i="15"/>
  <c r="L51" i="15"/>
  <c r="L68" i="15"/>
  <c r="G72" i="15"/>
  <c r="G105" i="15"/>
  <c r="G56" i="15"/>
  <c r="L59" i="15"/>
  <c r="G73" i="15"/>
  <c r="L88" i="15"/>
  <c r="G88" i="15"/>
  <c r="G62" i="15"/>
  <c r="G63" i="15" s="1"/>
  <c r="G81" i="15"/>
  <c r="L70" i="15"/>
  <c r="G74" i="15"/>
  <c r="G55" i="15"/>
  <c r="G60" i="15"/>
  <c r="G61" i="15" s="1"/>
  <c r="G78" i="15"/>
  <c r="L78" i="15"/>
  <c r="L103" i="15"/>
  <c r="L123" i="15"/>
  <c r="G123" i="15"/>
  <c r="G99" i="15"/>
  <c r="G128" i="15"/>
  <c r="L134" i="15"/>
  <c r="G134" i="15"/>
  <c r="L136" i="15"/>
  <c r="G136" i="15"/>
  <c r="G147" i="15"/>
  <c r="G148" i="15" s="1"/>
  <c r="L160" i="15"/>
  <c r="L161" i="15"/>
  <c r="L164" i="15"/>
  <c r="L168" i="15"/>
  <c r="L174" i="15"/>
  <c r="L197" i="15"/>
  <c r="G98" i="15"/>
  <c r="G102" i="15"/>
  <c r="G103" i="15" s="1"/>
  <c r="G106" i="15"/>
  <c r="G107" i="15"/>
  <c r="G112" i="15"/>
  <c r="L73" i="15"/>
  <c r="L90" i="15"/>
  <c r="G95" i="15"/>
  <c r="G110" i="15"/>
  <c r="G111" i="15" s="1"/>
  <c r="G117" i="15"/>
  <c r="L144" i="15"/>
  <c r="L148" i="15"/>
  <c r="L165" i="15"/>
  <c r="G76" i="15"/>
  <c r="G77" i="15"/>
  <c r="L82" i="15"/>
  <c r="L117" i="15"/>
  <c r="G135" i="15"/>
  <c r="L172" i="15"/>
  <c r="L187" i="15"/>
  <c r="L99" i="15"/>
  <c r="G108" i="15"/>
  <c r="L131" i="15"/>
  <c r="G131" i="15"/>
  <c r="G150" i="15"/>
  <c r="L166" i="15"/>
  <c r="L167" i="15"/>
  <c r="L192" i="15"/>
  <c r="G192" i="15"/>
  <c r="G94" i="15"/>
  <c r="G97" i="15"/>
  <c r="L102" i="15"/>
  <c r="G104" i="15"/>
  <c r="L135" i="15"/>
  <c r="L194" i="15"/>
  <c r="L113" i="15"/>
  <c r="G119" i="15"/>
  <c r="G127" i="15"/>
  <c r="L130" i="15"/>
  <c r="L143" i="15"/>
  <c r="G143" i="15"/>
  <c r="L98" i="15"/>
  <c r="L119" i="15"/>
  <c r="G129" i="15"/>
  <c r="L149" i="15"/>
  <c r="L157" i="15"/>
  <c r="G157" i="15"/>
  <c r="G130" i="15"/>
  <c r="G162" i="15"/>
  <c r="G163" i="15" s="1"/>
  <c r="G188" i="15"/>
  <c r="G193" i="15"/>
  <c r="L152" i="15"/>
  <c r="G164" i="15"/>
  <c r="G165" i="15" s="1"/>
  <c r="G166" i="15"/>
  <c r="G167" i="15" s="1"/>
  <c r="G171" i="15"/>
  <c r="L173" i="15"/>
  <c r="G174" i="15"/>
  <c r="G187" i="15"/>
  <c r="G190" i="15"/>
  <c r="G149" i="15"/>
  <c r="G151" i="15"/>
  <c r="L163" i="15"/>
  <c r="G186" i="15"/>
  <c r="G197" i="15"/>
  <c r="G200" i="15"/>
  <c r="G152" i="15"/>
  <c r="G160" i="15"/>
  <c r="G161" i="15" s="1"/>
  <c r="G168" i="15"/>
  <c r="G184" i="15"/>
  <c r="L151" i="15"/>
  <c r="L201" i="14"/>
  <c r="L193" i="14"/>
  <c r="G191" i="14"/>
  <c r="L190" i="14"/>
  <c r="L189" i="14"/>
  <c r="G189" i="14"/>
  <c r="L188" i="14"/>
  <c r="L186" i="14"/>
  <c r="L184" i="14"/>
  <c r="L183" i="14"/>
  <c r="G183" i="14"/>
  <c r="L182" i="14"/>
  <c r="G182" i="14"/>
  <c r="L181" i="14"/>
  <c r="G181" i="14"/>
  <c r="L180" i="14"/>
  <c r="G180" i="14"/>
  <c r="L179" i="14"/>
  <c r="G179" i="14"/>
  <c r="L178" i="14"/>
  <c r="G178" i="14"/>
  <c r="G177" i="14"/>
  <c r="L176" i="14"/>
  <c r="G176" i="14"/>
  <c r="L175" i="14"/>
  <c r="G175" i="14"/>
  <c r="G173" i="14"/>
  <c r="L172" i="14"/>
  <c r="G172" i="14"/>
  <c r="L171" i="14"/>
  <c r="L168" i="14"/>
  <c r="L146" i="14"/>
  <c r="G146" i="14"/>
  <c r="L145" i="14"/>
  <c r="G145" i="14"/>
  <c r="L144" i="14"/>
  <c r="G144" i="14"/>
  <c r="G142" i="14"/>
  <c r="L142" i="14"/>
  <c r="G139" i="14"/>
  <c r="L139" i="14"/>
  <c r="G135" i="14"/>
  <c r="L128" i="14"/>
  <c r="L126" i="14"/>
  <c r="L122" i="14"/>
  <c r="G117" i="14"/>
  <c r="G116" i="14"/>
  <c r="G115" i="14"/>
  <c r="G112" i="14"/>
  <c r="L113" i="14"/>
  <c r="G111" i="14"/>
  <c r="G110" i="14"/>
  <c r="G109" i="14"/>
  <c r="G106" i="14"/>
  <c r="L105" i="14"/>
  <c r="L104" i="14"/>
  <c r="G104" i="14"/>
  <c r="G102" i="14"/>
  <c r="G103" i="14" s="1"/>
  <c r="L101" i="14"/>
  <c r="G97" i="14"/>
  <c r="L94" i="14"/>
  <c r="G94" i="14"/>
  <c r="G90" i="14"/>
  <c r="L89" i="14"/>
  <c r="L87" i="14"/>
  <c r="G83" i="14"/>
  <c r="G81" i="14"/>
  <c r="G82" i="14"/>
  <c r="G76" i="14"/>
  <c r="G72" i="14"/>
  <c r="G60" i="14"/>
  <c r="G61" i="14" s="1"/>
  <c r="L50" i="14"/>
  <c r="L49" i="14"/>
  <c r="G49" i="14"/>
  <c r="G50" i="14" s="1"/>
  <c r="L47" i="14"/>
  <c r="L46" i="14"/>
  <c r="G46" i="14"/>
  <c r="L45" i="14"/>
  <c r="G45" i="14"/>
  <c r="G41" i="14"/>
  <c r="L40" i="14"/>
  <c r="L39" i="14"/>
  <c r="G39" i="14"/>
  <c r="L38" i="14"/>
  <c r="G38" i="14"/>
  <c r="L37" i="14"/>
  <c r="G37" i="14"/>
  <c r="L36" i="14"/>
  <c r="G36" i="14"/>
  <c r="G34" i="14"/>
  <c r="G32" i="14"/>
  <c r="G33" i="14" s="1"/>
  <c r="G30" i="14"/>
  <c r="G31" i="14" s="1"/>
  <c r="G19" i="14"/>
  <c r="G14" i="14"/>
  <c r="G9" i="14"/>
  <c r="G7" i="14"/>
  <c r="G8" i="14" s="1"/>
  <c r="F202" i="14"/>
  <c r="C202" i="14"/>
  <c r="J202" i="15" l="1"/>
  <c r="L162" i="15"/>
  <c r="I202" i="15"/>
  <c r="L30" i="15"/>
  <c r="L31" i="15" s="1"/>
  <c r="L41" i="15"/>
  <c r="L83" i="15"/>
  <c r="G65" i="15"/>
  <c r="L65" i="15"/>
  <c r="G158" i="15"/>
  <c r="L158" i="15"/>
  <c r="L125" i="15"/>
  <c r="G125" i="15"/>
  <c r="L185" i="15"/>
  <c r="G185" i="15"/>
  <c r="L110" i="15"/>
  <c r="L111" i="15"/>
  <c r="L75" i="15"/>
  <c r="G75" i="15"/>
  <c r="L120" i="15"/>
  <c r="G120" i="15"/>
  <c r="L92" i="15"/>
  <c r="G92" i="15"/>
  <c r="L97" i="15"/>
  <c r="L196" i="15"/>
  <c r="G196" i="15"/>
  <c r="L126" i="15"/>
  <c r="G126" i="15"/>
  <c r="L129" i="15"/>
  <c r="L25" i="15"/>
  <c r="G25" i="15"/>
  <c r="L169" i="15"/>
  <c r="G169" i="15"/>
  <c r="L96" i="15"/>
  <c r="G96" i="15"/>
  <c r="L81" i="15"/>
  <c r="L84" i="15"/>
  <c r="G84" i="15"/>
  <c r="G132" i="15"/>
  <c r="L132" i="15"/>
  <c r="L138" i="15"/>
  <c r="G138" i="15"/>
  <c r="L133" i="15"/>
  <c r="G28" i="15"/>
  <c r="L28" i="15"/>
  <c r="L43" i="15"/>
  <c r="G79" i="15"/>
  <c r="G71" i="15"/>
  <c r="L17" i="15"/>
  <c r="L22" i="15"/>
  <c r="L141" i="15"/>
  <c r="G141" i="15"/>
  <c r="G133" i="15"/>
  <c r="G201" i="15"/>
  <c r="L153" i="15"/>
  <c r="G153" i="15"/>
  <c r="L85" i="15"/>
  <c r="G85" i="15"/>
  <c r="G118" i="15"/>
  <c r="G53" i="15"/>
  <c r="L79" i="15"/>
  <c r="G23" i="15"/>
  <c r="L23" i="15"/>
  <c r="H202" i="15"/>
  <c r="L105" i="15"/>
  <c r="L21" i="15"/>
  <c r="G21" i="15"/>
  <c r="L58" i="15"/>
  <c r="G22" i="15"/>
  <c r="L199" i="15"/>
  <c r="G199" i="15"/>
  <c r="L198" i="15"/>
  <c r="G198" i="15"/>
  <c r="L107" i="15"/>
  <c r="L106" i="15"/>
  <c r="L147" i="15"/>
  <c r="L137" i="15"/>
  <c r="G137" i="15"/>
  <c r="L100" i="15"/>
  <c r="G100" i="15"/>
  <c r="G54" i="15"/>
  <c r="L80" i="15"/>
  <c r="G80" i="15"/>
  <c r="G67" i="15"/>
  <c r="L67" i="15"/>
  <c r="L56" i="15"/>
  <c r="L57" i="15"/>
  <c r="L54" i="15"/>
  <c r="L55" i="15"/>
  <c r="G113" i="15"/>
  <c r="L20" i="15"/>
  <c r="G20" i="15"/>
  <c r="G202" i="15"/>
  <c r="L170" i="15"/>
  <c r="G170" i="15"/>
  <c r="G154" i="15"/>
  <c r="L154" i="15"/>
  <c r="L159" i="15"/>
  <c r="G159" i="15"/>
  <c r="L155" i="15"/>
  <c r="G155" i="15"/>
  <c r="G121" i="15"/>
  <c r="L121" i="15"/>
  <c r="L122" i="15"/>
  <c r="G122" i="15"/>
  <c r="L66" i="15"/>
  <c r="G66" i="15"/>
  <c r="L104" i="15"/>
  <c r="K202" i="15"/>
  <c r="G10" i="15"/>
  <c r="L13" i="15"/>
  <c r="G13" i="15"/>
  <c r="L115" i="14"/>
  <c r="L191" i="14"/>
  <c r="L93" i="14"/>
  <c r="L61" i="14"/>
  <c r="L109" i="14"/>
  <c r="L62" i="14"/>
  <c r="L44" i="14"/>
  <c r="L177" i="14"/>
  <c r="L63" i="14"/>
  <c r="L24" i="14"/>
  <c r="G11" i="14"/>
  <c r="G57" i="14"/>
  <c r="G56" i="14"/>
  <c r="G55" i="14"/>
  <c r="L15" i="14"/>
  <c r="G15" i="14"/>
  <c r="L33" i="14"/>
  <c r="D202" i="14"/>
  <c r="L16" i="14"/>
  <c r="L28" i="14"/>
  <c r="G24" i="14"/>
  <c r="L17" i="14"/>
  <c r="G16" i="14"/>
  <c r="L32" i="14"/>
  <c r="G51" i="14"/>
  <c r="L96" i="14"/>
  <c r="G43" i="14"/>
  <c r="G44" i="14" s="1"/>
  <c r="G47" i="14"/>
  <c r="L34" i="14"/>
  <c r="L42" i="14"/>
  <c r="L60" i="14"/>
  <c r="G78" i="14"/>
  <c r="I202" i="14"/>
  <c r="G68" i="14"/>
  <c r="G69" i="14" s="1"/>
  <c r="L84" i="14"/>
  <c r="G84" i="14"/>
  <c r="G58" i="14"/>
  <c r="G59" i="14" s="1"/>
  <c r="E202" i="14"/>
  <c r="G77" i="14"/>
  <c r="L59" i="14"/>
  <c r="G64" i="14"/>
  <c r="L69" i="14"/>
  <c r="L73" i="14"/>
  <c r="L82" i="14"/>
  <c r="L83" i="14"/>
  <c r="L90" i="14"/>
  <c r="G93" i="14"/>
  <c r="G96" i="14"/>
  <c r="G108" i="14"/>
  <c r="L125" i="14"/>
  <c r="G119" i="14"/>
  <c r="L123" i="14"/>
  <c r="L151" i="14"/>
  <c r="G151" i="14"/>
  <c r="L160" i="14"/>
  <c r="L161" i="14"/>
  <c r="L197" i="14"/>
  <c r="G71" i="14"/>
  <c r="G105" i="14"/>
  <c r="L108" i="14"/>
  <c r="L117" i="14"/>
  <c r="L127" i="14"/>
  <c r="G127" i="14"/>
  <c r="L130" i="14"/>
  <c r="G70" i="14"/>
  <c r="L76" i="14"/>
  <c r="L77" i="14" s="1"/>
  <c r="G113" i="14"/>
  <c r="L134" i="14"/>
  <c r="L136" i="14"/>
  <c r="L157" i="14"/>
  <c r="G157" i="14"/>
  <c r="L164" i="14"/>
  <c r="L64" i="14"/>
  <c r="L99" i="14"/>
  <c r="G101" i="14"/>
  <c r="L103" i="14"/>
  <c r="G118" i="14"/>
  <c r="L174" i="14"/>
  <c r="G73" i="14"/>
  <c r="G99" i="14"/>
  <c r="L165" i="14"/>
  <c r="L187" i="14"/>
  <c r="L200" i="14"/>
  <c r="G107" i="14"/>
  <c r="G114" i="14"/>
  <c r="G143" i="14"/>
  <c r="L149" i="14"/>
  <c r="G149" i="14"/>
  <c r="L192" i="14"/>
  <c r="G192" i="14"/>
  <c r="G62" i="14"/>
  <c r="G63" i="14" s="1"/>
  <c r="L71" i="14"/>
  <c r="G87" i="14"/>
  <c r="L111" i="14"/>
  <c r="L116" i="14"/>
  <c r="L131" i="14"/>
  <c r="G131" i="14"/>
  <c r="L143" i="14"/>
  <c r="L162" i="14"/>
  <c r="L166" i="14"/>
  <c r="L167" i="14"/>
  <c r="L110" i="14"/>
  <c r="G123" i="14"/>
  <c r="L129" i="14"/>
  <c r="G129" i="14"/>
  <c r="L135" i="14"/>
  <c r="L148" i="14"/>
  <c r="G147" i="14"/>
  <c r="G148" i="14" s="1"/>
  <c r="L163" i="14"/>
  <c r="G128" i="14"/>
  <c r="G162" i="14"/>
  <c r="G163" i="14" s="1"/>
  <c r="G188" i="14"/>
  <c r="G193" i="14"/>
  <c r="G201" i="14"/>
  <c r="G126" i="14"/>
  <c r="G130" i="14"/>
  <c r="G164" i="14"/>
  <c r="G165" i="14" s="1"/>
  <c r="G166" i="14"/>
  <c r="G167" i="14" s="1"/>
  <c r="G171" i="14"/>
  <c r="L173" i="14"/>
  <c r="G174" i="14"/>
  <c r="G187" i="14"/>
  <c r="G190" i="14"/>
  <c r="L112" i="14"/>
  <c r="L118" i="14"/>
  <c r="L119" i="14"/>
  <c r="G122" i="14"/>
  <c r="G186" i="14"/>
  <c r="G197" i="14"/>
  <c r="G200" i="14"/>
  <c r="G125" i="14"/>
  <c r="G136" i="14"/>
  <c r="G134" i="14"/>
  <c r="G160" i="14"/>
  <c r="G161" i="14" s="1"/>
  <c r="G168" i="14"/>
  <c r="G184" i="14"/>
  <c r="D202" i="13"/>
  <c r="L53" i="15" l="1"/>
  <c r="G140" i="15"/>
  <c r="L140" i="15"/>
  <c r="G29" i="15"/>
  <c r="L29" i="15"/>
  <c r="L156" i="15"/>
  <c r="G156" i="15"/>
  <c r="L202" i="15"/>
  <c r="L9" i="15"/>
  <c r="L11" i="15"/>
  <c r="G11" i="15"/>
  <c r="L124" i="15"/>
  <c r="G124" i="15"/>
  <c r="L91" i="15"/>
  <c r="G91" i="15"/>
  <c r="L10" i="15"/>
  <c r="L195" i="15"/>
  <c r="G195" i="15"/>
  <c r="G114" i="15"/>
  <c r="L18" i="15"/>
  <c r="G52" i="15"/>
  <c r="L52" i="15"/>
  <c r="L114" i="15"/>
  <c r="G18" i="15"/>
  <c r="L43" i="14"/>
  <c r="L114" i="14"/>
  <c r="L120" i="14"/>
  <c r="L78" i="14"/>
  <c r="L102" i="14"/>
  <c r="L81" i="14"/>
  <c r="L121" i="14"/>
  <c r="G121" i="14"/>
  <c r="L85" i="14"/>
  <c r="G85" i="14"/>
  <c r="L153" i="14"/>
  <c r="G153" i="14"/>
  <c r="G98" i="14"/>
  <c r="L106" i="14"/>
  <c r="L107" i="14"/>
  <c r="L92" i="14"/>
  <c r="G92" i="14"/>
  <c r="L97" i="14"/>
  <c r="L30" i="14"/>
  <c r="L31" i="14" s="1"/>
  <c r="K202" i="14"/>
  <c r="L35" i="14"/>
  <c r="G35" i="14"/>
  <c r="L185" i="14"/>
  <c r="G185" i="14"/>
  <c r="L170" i="14"/>
  <c r="G170" i="14"/>
  <c r="L199" i="14"/>
  <c r="G199" i="14"/>
  <c r="L147" i="14"/>
  <c r="L23" i="14"/>
  <c r="G23" i="14"/>
  <c r="L41" i="14"/>
  <c r="G26" i="14"/>
  <c r="G22" i="14"/>
  <c r="L22" i="14"/>
  <c r="G54" i="14"/>
  <c r="L14" i="14"/>
  <c r="H202" i="14"/>
  <c r="L7" i="14"/>
  <c r="L8" i="14" s="1"/>
  <c r="L19" i="14"/>
  <c r="L194" i="14"/>
  <c r="G194" i="14"/>
  <c r="L21" i="14"/>
  <c r="G21" i="14"/>
  <c r="G202" i="14"/>
  <c r="L26" i="14"/>
  <c r="L158" i="14"/>
  <c r="G158" i="14"/>
  <c r="L66" i="14"/>
  <c r="G66" i="14"/>
  <c r="G133" i="14"/>
  <c r="L68" i="14"/>
  <c r="G28" i="14"/>
  <c r="L13" i="14"/>
  <c r="G13" i="14"/>
  <c r="L29" i="14"/>
  <c r="G29" i="14"/>
  <c r="G17" i="14"/>
  <c r="G140" i="14"/>
  <c r="L140" i="14"/>
  <c r="L141" i="14"/>
  <c r="G141" i="14"/>
  <c r="L154" i="14"/>
  <c r="G154" i="14"/>
  <c r="L138" i="14"/>
  <c r="G138" i="14"/>
  <c r="G120" i="14"/>
  <c r="L74" i="14"/>
  <c r="G74" i="14"/>
  <c r="L133" i="14"/>
  <c r="L98" i="14"/>
  <c r="G150" i="14"/>
  <c r="G79" i="14"/>
  <c r="L79" i="14"/>
  <c r="G42" i="14"/>
  <c r="G27" i="14"/>
  <c r="G53" i="14"/>
  <c r="L57" i="14"/>
  <c r="L56" i="14"/>
  <c r="L55" i="14"/>
  <c r="L51" i="14"/>
  <c r="G20" i="14"/>
  <c r="L9" i="14"/>
  <c r="L11" i="14"/>
  <c r="L198" i="14"/>
  <c r="G198" i="14"/>
  <c r="L159" i="14"/>
  <c r="G159" i="14"/>
  <c r="L137" i="14"/>
  <c r="G137" i="14"/>
  <c r="L75" i="14"/>
  <c r="G75" i="14"/>
  <c r="L150" i="14"/>
  <c r="L80" i="14"/>
  <c r="G80" i="14"/>
  <c r="L58" i="14"/>
  <c r="G10" i="14"/>
  <c r="L10" i="14"/>
  <c r="L27" i="14"/>
  <c r="L20" i="14"/>
  <c r="L156" i="14"/>
  <c r="G156" i="14"/>
  <c r="L86" i="14"/>
  <c r="G86" i="14"/>
  <c r="L65" i="14"/>
  <c r="G65" i="14"/>
  <c r="L155" i="14"/>
  <c r="G155" i="14"/>
  <c r="G132" i="14"/>
  <c r="L132" i="14"/>
  <c r="L100" i="14"/>
  <c r="G100" i="14"/>
  <c r="L67" i="14"/>
  <c r="G67" i="14"/>
  <c r="L88" i="14"/>
  <c r="G88" i="14"/>
  <c r="L152" i="14"/>
  <c r="G152" i="14"/>
  <c r="L95" i="14"/>
  <c r="G95" i="14"/>
  <c r="L70" i="14"/>
  <c r="L25" i="14"/>
  <c r="G25" i="14"/>
  <c r="F202" i="13"/>
  <c r="C202" i="13"/>
  <c r="L201" i="12"/>
  <c r="L191" i="12"/>
  <c r="G191" i="12"/>
  <c r="L190" i="12"/>
  <c r="L189" i="12"/>
  <c r="G189" i="12"/>
  <c r="L183" i="12"/>
  <c r="G183" i="12"/>
  <c r="L182" i="12"/>
  <c r="G182" i="12"/>
  <c r="L181" i="12"/>
  <c r="G181" i="12"/>
  <c r="L180" i="12"/>
  <c r="G180" i="12"/>
  <c r="L179" i="12"/>
  <c r="G179" i="12"/>
  <c r="L178" i="12"/>
  <c r="G178" i="12"/>
  <c r="L177" i="12"/>
  <c r="G177" i="12"/>
  <c r="L176" i="12"/>
  <c r="G176" i="12"/>
  <c r="L175" i="12"/>
  <c r="G175" i="12"/>
  <c r="L171" i="12"/>
  <c r="G146" i="12"/>
  <c r="L145" i="12"/>
  <c r="G145" i="12"/>
  <c r="G144" i="12"/>
  <c r="G142" i="12"/>
  <c r="L142" i="12"/>
  <c r="G139" i="12"/>
  <c r="L139" i="12"/>
  <c r="G135" i="12"/>
  <c r="G127" i="12"/>
  <c r="L127" i="12"/>
  <c r="G119" i="12"/>
  <c r="L123" i="12"/>
  <c r="G116" i="12"/>
  <c r="L115" i="12"/>
  <c r="G112" i="12"/>
  <c r="G109" i="12"/>
  <c r="G108" i="12"/>
  <c r="G106" i="12"/>
  <c r="G102" i="12"/>
  <c r="G103" i="12" s="1"/>
  <c r="L101" i="12"/>
  <c r="G101" i="12"/>
  <c r="G90" i="12"/>
  <c r="G81" i="12"/>
  <c r="G73" i="12"/>
  <c r="G72" i="12"/>
  <c r="G64" i="12"/>
  <c r="L63" i="12"/>
  <c r="G62" i="12"/>
  <c r="G63" i="12" s="1"/>
  <c r="L62" i="12"/>
  <c r="G60" i="12"/>
  <c r="G61" i="12" s="1"/>
  <c r="G47" i="12"/>
  <c r="L46" i="12"/>
  <c r="G46" i="12"/>
  <c r="L45" i="12"/>
  <c r="G45" i="12"/>
  <c r="G43" i="12"/>
  <c r="L40" i="12"/>
  <c r="L39" i="12"/>
  <c r="G39" i="12"/>
  <c r="G38" i="12"/>
  <c r="L37" i="12"/>
  <c r="G37" i="12"/>
  <c r="G36" i="12"/>
  <c r="L35" i="12"/>
  <c r="G35" i="12"/>
  <c r="G34" i="12"/>
  <c r="L32" i="12"/>
  <c r="G19" i="12"/>
  <c r="G16" i="12"/>
  <c r="G14" i="12"/>
  <c r="L12" i="15" l="1"/>
  <c r="G12" i="15"/>
  <c r="L169" i="14"/>
  <c r="L12" i="14"/>
  <c r="L196" i="14"/>
  <c r="G196" i="14"/>
  <c r="G52" i="14"/>
  <c r="L52" i="14"/>
  <c r="G124" i="14"/>
  <c r="L124" i="14"/>
  <c r="G169" i="14"/>
  <c r="L54" i="14"/>
  <c r="L18" i="14"/>
  <c r="G18" i="14"/>
  <c r="L91" i="14"/>
  <c r="G91" i="14"/>
  <c r="L53" i="14"/>
  <c r="G12" i="14"/>
  <c r="L195" i="14"/>
  <c r="G195" i="14"/>
  <c r="J202" i="14"/>
  <c r="L202" i="14" s="1"/>
  <c r="K202" i="13"/>
  <c r="I202" i="13"/>
  <c r="H202" i="13"/>
  <c r="E202" i="13"/>
  <c r="L36" i="12"/>
  <c r="L47" i="12"/>
  <c r="L103" i="12"/>
  <c r="L146" i="12"/>
  <c r="L164" i="12"/>
  <c r="L168" i="12"/>
  <c r="L174" i="12"/>
  <c r="L184" i="12"/>
  <c r="L14" i="12"/>
  <c r="L44" i="12"/>
  <c r="L112" i="12"/>
  <c r="L188" i="12"/>
  <c r="L15" i="12"/>
  <c r="L34" i="12"/>
  <c r="L38" i="12"/>
  <c r="L128" i="12"/>
  <c r="L200" i="12"/>
  <c r="G44" i="12"/>
  <c r="L172" i="12"/>
  <c r="L186" i="12"/>
  <c r="L19" i="12"/>
  <c r="L24" i="12"/>
  <c r="L33" i="12"/>
  <c r="C202" i="12"/>
  <c r="D202" i="12"/>
  <c r="G7" i="12"/>
  <c r="G8" i="12" s="1"/>
  <c r="G9" i="12"/>
  <c r="G57" i="12"/>
  <c r="G56" i="12"/>
  <c r="G55" i="12"/>
  <c r="L51" i="12"/>
  <c r="G24" i="12"/>
  <c r="G25" i="12"/>
  <c r="L25" i="12"/>
  <c r="G30" i="12"/>
  <c r="G31" i="12" s="1"/>
  <c r="G32" i="12"/>
  <c r="G33" i="12" s="1"/>
  <c r="G42" i="12"/>
  <c r="G51" i="12"/>
  <c r="L76" i="12"/>
  <c r="L77" i="12" s="1"/>
  <c r="L98" i="12"/>
  <c r="L80" i="12"/>
  <c r="G80" i="12"/>
  <c r="G105" i="12"/>
  <c r="L109" i="12"/>
  <c r="G126" i="12"/>
  <c r="G58" i="12"/>
  <c r="G59" i="12" s="1"/>
  <c r="G82" i="12"/>
  <c r="L116" i="12"/>
  <c r="G49" i="12"/>
  <c r="G50" i="12" s="1"/>
  <c r="L110" i="12"/>
  <c r="L111" i="12"/>
  <c r="G41" i="12"/>
  <c r="L93" i="12"/>
  <c r="G93" i="12"/>
  <c r="E202" i="12"/>
  <c r="L59" i="12"/>
  <c r="F202" i="12"/>
  <c r="G66" i="12"/>
  <c r="G71" i="12"/>
  <c r="L58" i="12"/>
  <c r="L71" i="12"/>
  <c r="G83" i="12"/>
  <c r="L89" i="12"/>
  <c r="L97" i="12"/>
  <c r="G99" i="12"/>
  <c r="L122" i="12"/>
  <c r="G122" i="12"/>
  <c r="L165" i="12"/>
  <c r="L192" i="12"/>
  <c r="G192" i="12"/>
  <c r="G98" i="12"/>
  <c r="L130" i="12"/>
  <c r="L134" i="12"/>
  <c r="G134" i="12"/>
  <c r="L136" i="12"/>
  <c r="G136" i="12"/>
  <c r="L61" i="12"/>
  <c r="L78" i="12"/>
  <c r="L90" i="12"/>
  <c r="G110" i="12"/>
  <c r="G111" i="12" s="1"/>
  <c r="G117" i="12"/>
  <c r="L120" i="12"/>
  <c r="G123" i="12"/>
  <c r="L126" i="12"/>
  <c r="L147" i="12"/>
  <c r="L166" i="12"/>
  <c r="L167" i="12"/>
  <c r="G76" i="12"/>
  <c r="G77" i="12"/>
  <c r="L83" i="12"/>
  <c r="G115" i="12"/>
  <c r="G128" i="12"/>
  <c r="L144" i="12"/>
  <c r="L148" i="12"/>
  <c r="L193" i="12"/>
  <c r="L99" i="12"/>
  <c r="L157" i="12"/>
  <c r="G157" i="12"/>
  <c r="G70" i="12"/>
  <c r="G97" i="12"/>
  <c r="L102" i="12"/>
  <c r="G104" i="12"/>
  <c r="L108" i="12"/>
  <c r="G118" i="12"/>
  <c r="L131" i="12"/>
  <c r="G131" i="12"/>
  <c r="L160" i="12"/>
  <c r="L161" i="12"/>
  <c r="L64" i="12"/>
  <c r="G78" i="12"/>
  <c r="L135" i="12"/>
  <c r="G194" i="12"/>
  <c r="G68" i="12"/>
  <c r="G69" i="12" s="1"/>
  <c r="G129" i="12"/>
  <c r="L143" i="12"/>
  <c r="G143" i="12"/>
  <c r="L187" i="12"/>
  <c r="G187" i="12"/>
  <c r="L197" i="12"/>
  <c r="G130" i="12"/>
  <c r="G147" i="12"/>
  <c r="G148" i="12" s="1"/>
  <c r="G162" i="12"/>
  <c r="G163" i="12" s="1"/>
  <c r="G172" i="12"/>
  <c r="G173" i="12"/>
  <c r="G188" i="12"/>
  <c r="G193" i="12"/>
  <c r="G164" i="12"/>
  <c r="G165" i="12" s="1"/>
  <c r="G166" i="12"/>
  <c r="G167" i="12" s="1"/>
  <c r="G171" i="12"/>
  <c r="L173" i="12"/>
  <c r="G174" i="12"/>
  <c r="G190" i="12"/>
  <c r="L118" i="12"/>
  <c r="L119" i="12"/>
  <c r="G151" i="12"/>
  <c r="L163" i="12"/>
  <c r="G186" i="12"/>
  <c r="G197" i="12"/>
  <c r="G200" i="12"/>
  <c r="G160" i="12"/>
  <c r="G161" i="12" s="1"/>
  <c r="G168" i="12"/>
  <c r="G184" i="12"/>
  <c r="L151" i="12"/>
  <c r="F202" i="11"/>
  <c r="G202" i="11"/>
  <c r="L202" i="11"/>
  <c r="L201" i="11"/>
  <c r="L191" i="11"/>
  <c r="G191" i="11"/>
  <c r="L190" i="11"/>
  <c r="L189" i="11"/>
  <c r="G189" i="11"/>
  <c r="L183" i="11"/>
  <c r="G183" i="11"/>
  <c r="L182" i="11"/>
  <c r="G182" i="11"/>
  <c r="G181" i="11"/>
  <c r="L180" i="11"/>
  <c r="G180" i="11"/>
  <c r="L179" i="11"/>
  <c r="G179" i="11"/>
  <c r="L178" i="11"/>
  <c r="G178" i="11"/>
  <c r="G177" i="11"/>
  <c r="L176" i="11"/>
  <c r="G176" i="11"/>
  <c r="G175" i="11"/>
  <c r="G173" i="11"/>
  <c r="G172" i="11"/>
  <c r="L171" i="11"/>
  <c r="L165" i="11"/>
  <c r="G146" i="11"/>
  <c r="L145" i="11"/>
  <c r="G145" i="11"/>
  <c r="G144" i="11"/>
  <c r="G142" i="11"/>
  <c r="L142" i="11"/>
  <c r="G139" i="11"/>
  <c r="L139" i="11"/>
  <c r="G135" i="11"/>
  <c r="G127" i="11"/>
  <c r="L128" i="11"/>
  <c r="L127" i="11"/>
  <c r="G117" i="11"/>
  <c r="G116" i="11"/>
  <c r="L115" i="11"/>
  <c r="G110" i="11"/>
  <c r="G111" i="11" s="1"/>
  <c r="L109" i="11"/>
  <c r="G109" i="11"/>
  <c r="G108" i="11"/>
  <c r="G101" i="11"/>
  <c r="L101" i="11"/>
  <c r="G95" i="11"/>
  <c r="L94" i="11"/>
  <c r="L93" i="11"/>
  <c r="G90" i="11"/>
  <c r="L83" i="11"/>
  <c r="L82" i="11"/>
  <c r="L78" i="11"/>
  <c r="G75" i="11"/>
  <c r="L75" i="11"/>
  <c r="G73" i="11"/>
  <c r="G62" i="11"/>
  <c r="G63" i="11" s="1"/>
  <c r="G60" i="11"/>
  <c r="G61" i="11" s="1"/>
  <c r="G58" i="11"/>
  <c r="G59" i="11" s="1"/>
  <c r="G49" i="11"/>
  <c r="G50" i="11" s="1"/>
  <c r="L46" i="11"/>
  <c r="G46" i="11"/>
  <c r="L45" i="11"/>
  <c r="G45" i="11"/>
  <c r="G41" i="11"/>
  <c r="G39" i="11"/>
  <c r="L38" i="11"/>
  <c r="G38" i="11"/>
  <c r="L37" i="11"/>
  <c r="G37" i="11"/>
  <c r="G36" i="11"/>
  <c r="G34" i="11"/>
  <c r="L33" i="11"/>
  <c r="G32" i="11"/>
  <c r="G33" i="11" s="1"/>
  <c r="G30" i="11"/>
  <c r="G31" i="11" s="1"/>
  <c r="G24" i="11"/>
  <c r="G19" i="11"/>
  <c r="L15" i="11"/>
  <c r="J202" i="13" l="1"/>
  <c r="L202" i="13" s="1"/>
  <c r="G202" i="13"/>
  <c r="L42" i="12"/>
  <c r="L50" i="12"/>
  <c r="L7" i="12"/>
  <c r="L8" i="12" s="1"/>
  <c r="L129" i="12"/>
  <c r="L73" i="12"/>
  <c r="L16" i="12"/>
  <c r="L79" i="12"/>
  <c r="H202" i="12"/>
  <c r="L198" i="12"/>
  <c r="L70" i="12"/>
  <c r="L152" i="12"/>
  <c r="L82" i="12"/>
  <c r="L91" i="12"/>
  <c r="G91" i="12"/>
  <c r="L185" i="12"/>
  <c r="G185" i="12"/>
  <c r="L169" i="12"/>
  <c r="G169" i="12"/>
  <c r="G149" i="12"/>
  <c r="L117" i="12"/>
  <c r="L75" i="12"/>
  <c r="G75" i="12"/>
  <c r="G54" i="12"/>
  <c r="L49" i="12"/>
  <c r="L17" i="12"/>
  <c r="G17" i="12"/>
  <c r="G202" i="12"/>
  <c r="L23" i="12"/>
  <c r="G23" i="12"/>
  <c r="G22" i="12"/>
  <c r="L86" i="12"/>
  <c r="G86" i="12"/>
  <c r="L96" i="12"/>
  <c r="G96" i="12"/>
  <c r="G158" i="12"/>
  <c r="L158" i="12"/>
  <c r="L141" i="12"/>
  <c r="G141" i="12"/>
  <c r="G133" i="12"/>
  <c r="G113" i="12"/>
  <c r="L113" i="12"/>
  <c r="G74" i="12"/>
  <c r="L74" i="12"/>
  <c r="L100" i="12"/>
  <c r="G100" i="12"/>
  <c r="G84" i="12"/>
  <c r="L81" i="12"/>
  <c r="L22" i="12"/>
  <c r="G154" i="12"/>
  <c r="L154" i="12"/>
  <c r="L138" i="12"/>
  <c r="G138" i="12"/>
  <c r="L133" i="12"/>
  <c r="L84" i="12"/>
  <c r="I202" i="12"/>
  <c r="L28" i="12"/>
  <c r="G28" i="12"/>
  <c r="G21" i="12"/>
  <c r="L21" i="12"/>
  <c r="L30" i="12"/>
  <c r="L31" i="12" s="1"/>
  <c r="G27" i="12"/>
  <c r="L153" i="12"/>
  <c r="G153" i="12"/>
  <c r="G198" i="12"/>
  <c r="L107" i="12"/>
  <c r="L106" i="12"/>
  <c r="G67" i="12"/>
  <c r="L67" i="12"/>
  <c r="L162" i="12"/>
  <c r="G107" i="12"/>
  <c r="L68" i="12"/>
  <c r="L69" i="12"/>
  <c r="L66" i="12"/>
  <c r="G79" i="12"/>
  <c r="G15" i="12"/>
  <c r="L27" i="12"/>
  <c r="L159" i="12"/>
  <c r="G159" i="12"/>
  <c r="G201" i="12"/>
  <c r="L94" i="12"/>
  <c r="G94" i="12"/>
  <c r="L105" i="12"/>
  <c r="L137" i="12"/>
  <c r="G137" i="12"/>
  <c r="G125" i="12"/>
  <c r="L95" i="12"/>
  <c r="G95" i="12"/>
  <c r="L41" i="12"/>
  <c r="L26" i="12"/>
  <c r="G26" i="12"/>
  <c r="G152" i="12"/>
  <c r="L121" i="12"/>
  <c r="G121" i="12"/>
  <c r="L155" i="12"/>
  <c r="G155" i="12"/>
  <c r="L199" i="12"/>
  <c r="G199" i="12"/>
  <c r="G132" i="12"/>
  <c r="L132" i="12"/>
  <c r="L88" i="12"/>
  <c r="G88" i="12"/>
  <c r="L92" i="12"/>
  <c r="G92" i="12"/>
  <c r="L125" i="12"/>
  <c r="L60" i="12"/>
  <c r="G53" i="12"/>
  <c r="L87" i="12"/>
  <c r="G87" i="12"/>
  <c r="G150" i="12"/>
  <c r="L170" i="12"/>
  <c r="G170" i="12"/>
  <c r="G120" i="12"/>
  <c r="K202" i="12"/>
  <c r="L104" i="12"/>
  <c r="L43" i="12"/>
  <c r="L56" i="12"/>
  <c r="L57" i="12"/>
  <c r="L55" i="12"/>
  <c r="L103" i="11"/>
  <c r="L181" i="11"/>
  <c r="L187" i="11"/>
  <c r="L184" i="11"/>
  <c r="L105" i="11"/>
  <c r="L146" i="11"/>
  <c r="L177" i="11"/>
  <c r="L36" i="11"/>
  <c r="L39" i="11"/>
  <c r="L47" i="11"/>
  <c r="L168" i="11"/>
  <c r="L172" i="11"/>
  <c r="L175" i="11"/>
  <c r="L200" i="11"/>
  <c r="L81" i="11"/>
  <c r="L102" i="11"/>
  <c r="L40" i="11"/>
  <c r="L90" i="11"/>
  <c r="L120" i="11"/>
  <c r="L147" i="11"/>
  <c r="L14" i="11"/>
  <c r="L44" i="11"/>
  <c r="G14" i="11"/>
  <c r="G16" i="11"/>
  <c r="L28" i="11"/>
  <c r="G28" i="11"/>
  <c r="C202" i="11"/>
  <c r="G15" i="11"/>
  <c r="G51" i="11"/>
  <c r="D202" i="11"/>
  <c r="L7" i="11"/>
  <c r="L8" i="11" s="1"/>
  <c r="E202" i="11"/>
  <c r="G57" i="11"/>
  <c r="G55" i="11"/>
  <c r="G56" i="11"/>
  <c r="L23" i="11"/>
  <c r="G23" i="11"/>
  <c r="G7" i="11"/>
  <c r="G8" i="11" s="1"/>
  <c r="L19" i="11"/>
  <c r="L32" i="11"/>
  <c r="L34" i="11"/>
  <c r="L59" i="11"/>
  <c r="L62" i="11"/>
  <c r="L74" i="11"/>
  <c r="G74" i="11"/>
  <c r="L95" i="11"/>
  <c r="L30" i="11"/>
  <c r="L31" i="11" s="1"/>
  <c r="G42" i="11"/>
  <c r="G43" i="11"/>
  <c r="G44" i="11" s="1"/>
  <c r="G47" i="11"/>
  <c r="L49" i="11"/>
  <c r="L123" i="11"/>
  <c r="G123" i="11"/>
  <c r="L43" i="11"/>
  <c r="L58" i="11"/>
  <c r="L118" i="11"/>
  <c r="L68" i="11"/>
  <c r="L69" i="11"/>
  <c r="L92" i="11"/>
  <c r="L104" i="11"/>
  <c r="L107" i="11"/>
  <c r="L106" i="11"/>
  <c r="L96" i="11"/>
  <c r="G96" i="11"/>
  <c r="L24" i="11"/>
  <c r="L50" i="11"/>
  <c r="L63" i="11"/>
  <c r="L73" i="11"/>
  <c r="L88" i="11"/>
  <c r="G88" i="11"/>
  <c r="L98" i="11"/>
  <c r="G70" i="11"/>
  <c r="G94" i="11"/>
  <c r="G97" i="11"/>
  <c r="G104" i="11"/>
  <c r="L108" i="11"/>
  <c r="L160" i="11"/>
  <c r="L161" i="11"/>
  <c r="L164" i="11"/>
  <c r="L188" i="11"/>
  <c r="L197" i="11"/>
  <c r="L64" i="11"/>
  <c r="G78" i="11"/>
  <c r="L97" i="11"/>
  <c r="G119" i="11"/>
  <c r="L134" i="11"/>
  <c r="G134" i="11"/>
  <c r="L136" i="11"/>
  <c r="G136" i="11"/>
  <c r="G194" i="11"/>
  <c r="G68" i="11"/>
  <c r="G69" i="11" s="1"/>
  <c r="G82" i="11"/>
  <c r="L150" i="11"/>
  <c r="G150" i="11"/>
  <c r="L174" i="11"/>
  <c r="L66" i="11"/>
  <c r="G81" i="11"/>
  <c r="G83" i="11"/>
  <c r="L89" i="11"/>
  <c r="G99" i="11"/>
  <c r="L126" i="11"/>
  <c r="G128" i="11"/>
  <c r="L144" i="11"/>
  <c r="L148" i="11"/>
  <c r="L186" i="11"/>
  <c r="L193" i="11"/>
  <c r="L61" i="11"/>
  <c r="G72" i="11"/>
  <c r="G77" i="11"/>
  <c r="G93" i="11"/>
  <c r="G102" i="11"/>
  <c r="G103" i="11" s="1"/>
  <c r="G106" i="11"/>
  <c r="G112" i="11"/>
  <c r="G126" i="11"/>
  <c r="L166" i="11"/>
  <c r="L167" i="11"/>
  <c r="L112" i="11"/>
  <c r="L122" i="11"/>
  <c r="G122" i="11"/>
  <c r="L131" i="11"/>
  <c r="G131" i="11"/>
  <c r="G64" i="11"/>
  <c r="G76" i="11"/>
  <c r="G115" i="11"/>
  <c r="L116" i="11"/>
  <c r="L117" i="11"/>
  <c r="L130" i="11"/>
  <c r="L135" i="11"/>
  <c r="L192" i="11"/>
  <c r="G192" i="11"/>
  <c r="G92" i="11"/>
  <c r="L99" i="11"/>
  <c r="L119" i="11"/>
  <c r="G120" i="11"/>
  <c r="L129" i="11"/>
  <c r="G129" i="11"/>
  <c r="L143" i="11"/>
  <c r="G143" i="11"/>
  <c r="L157" i="11"/>
  <c r="G157" i="11"/>
  <c r="G147" i="11"/>
  <c r="G148" i="11" s="1"/>
  <c r="G162" i="11"/>
  <c r="G163" i="11" s="1"/>
  <c r="G188" i="11"/>
  <c r="G193" i="11"/>
  <c r="L152" i="11"/>
  <c r="G164" i="11"/>
  <c r="G165" i="11" s="1"/>
  <c r="G166" i="11"/>
  <c r="G167" i="11" s="1"/>
  <c r="G171" i="11"/>
  <c r="L173" i="11"/>
  <c r="G174" i="11"/>
  <c r="G187" i="11"/>
  <c r="G190" i="11"/>
  <c r="G149" i="11"/>
  <c r="G151" i="11"/>
  <c r="L163" i="11"/>
  <c r="G186" i="11"/>
  <c r="G197" i="11"/>
  <c r="G200" i="11"/>
  <c r="G152" i="11"/>
  <c r="G160" i="11"/>
  <c r="G161" i="11" s="1"/>
  <c r="G168" i="11"/>
  <c r="G184" i="11"/>
  <c r="L151" i="11"/>
  <c r="L201" i="10"/>
  <c r="G191" i="10"/>
  <c r="L190" i="10"/>
  <c r="L189" i="10"/>
  <c r="G189" i="10"/>
  <c r="L188" i="10"/>
  <c r="L183" i="10"/>
  <c r="G183" i="10"/>
  <c r="L182" i="10"/>
  <c r="G182" i="10"/>
  <c r="G181" i="10"/>
  <c r="L180" i="10"/>
  <c r="G180" i="10"/>
  <c r="L179" i="10"/>
  <c r="G179" i="10"/>
  <c r="L178" i="10"/>
  <c r="G178" i="10"/>
  <c r="L177" i="10"/>
  <c r="G177" i="10"/>
  <c r="L176" i="10"/>
  <c r="G176" i="10"/>
  <c r="G175" i="10"/>
  <c r="G173" i="10"/>
  <c r="G172" i="10"/>
  <c r="L171" i="10"/>
  <c r="L165" i="10"/>
  <c r="L163" i="10"/>
  <c r="L162" i="10"/>
  <c r="L150" i="10"/>
  <c r="L146" i="10"/>
  <c r="G146" i="10"/>
  <c r="L145" i="10"/>
  <c r="G145" i="10"/>
  <c r="L144" i="10"/>
  <c r="G144" i="10"/>
  <c r="G142" i="10"/>
  <c r="L142" i="10"/>
  <c r="G139" i="10"/>
  <c r="L139" i="10"/>
  <c r="G128" i="10"/>
  <c r="G127" i="10"/>
  <c r="G116" i="10"/>
  <c r="G112" i="10"/>
  <c r="G109" i="10"/>
  <c r="L109" i="10"/>
  <c r="G106" i="10"/>
  <c r="L103" i="10"/>
  <c r="G102" i="10"/>
  <c r="G103" i="10" s="1"/>
  <c r="L101" i="10"/>
  <c r="L94" i="10"/>
  <c r="G93" i="10"/>
  <c r="G81" i="10"/>
  <c r="G78" i="10"/>
  <c r="G75" i="10"/>
  <c r="L75" i="10"/>
  <c r="G72" i="10"/>
  <c r="G62" i="10"/>
  <c r="G63" i="10" s="1"/>
  <c r="G58" i="10"/>
  <c r="G59" i="10" s="1"/>
  <c r="G49" i="10"/>
  <c r="G50" i="10" s="1"/>
  <c r="L46" i="10"/>
  <c r="G46" i="10"/>
  <c r="L45" i="10"/>
  <c r="G45" i="10"/>
  <c r="G41" i="10"/>
  <c r="G42" i="10"/>
  <c r="L40" i="10"/>
  <c r="L39" i="10"/>
  <c r="G39" i="10"/>
  <c r="L38" i="10"/>
  <c r="G38" i="10"/>
  <c r="L37" i="10"/>
  <c r="G37" i="10"/>
  <c r="L36" i="10"/>
  <c r="G36" i="10"/>
  <c r="L33" i="10"/>
  <c r="G30" i="10"/>
  <c r="G31" i="10" s="1"/>
  <c r="G7" i="10"/>
  <c r="G8" i="10" s="1"/>
  <c r="L54" i="12" l="1"/>
  <c r="L12" i="12"/>
  <c r="G12" i="12"/>
  <c r="G52" i="12"/>
  <c r="L52" i="12"/>
  <c r="L29" i="12"/>
  <c r="G29" i="12"/>
  <c r="L13" i="12"/>
  <c r="G13" i="12"/>
  <c r="L114" i="12"/>
  <c r="G114" i="12"/>
  <c r="L156" i="12"/>
  <c r="G156" i="12"/>
  <c r="L194" i="12"/>
  <c r="G85" i="12"/>
  <c r="L20" i="12"/>
  <c r="G20" i="12"/>
  <c r="L85" i="12"/>
  <c r="L124" i="12"/>
  <c r="L11" i="12"/>
  <c r="G11" i="12"/>
  <c r="L150" i="12"/>
  <c r="L149" i="12"/>
  <c r="G124" i="12"/>
  <c r="L9" i="12"/>
  <c r="J202" i="12"/>
  <c r="L202" i="12" s="1"/>
  <c r="G10" i="12"/>
  <c r="L10" i="12"/>
  <c r="L195" i="12"/>
  <c r="G195" i="12"/>
  <c r="G140" i="12"/>
  <c r="L140" i="12"/>
  <c r="G18" i="12"/>
  <c r="L18" i="12"/>
  <c r="L65" i="12"/>
  <c r="G65" i="12"/>
  <c r="G196" i="12"/>
  <c r="L53" i="12"/>
  <c r="L196" i="12"/>
  <c r="L71" i="11"/>
  <c r="L110" i="11"/>
  <c r="L149" i="11"/>
  <c r="L17" i="11"/>
  <c r="L194" i="11"/>
  <c r="L51" i="11"/>
  <c r="L141" i="11"/>
  <c r="G141" i="11"/>
  <c r="L153" i="11"/>
  <c r="G153" i="11"/>
  <c r="G66" i="11"/>
  <c r="L84" i="11"/>
  <c r="G84" i="11"/>
  <c r="L113" i="11"/>
  <c r="G113" i="11"/>
  <c r="G54" i="11"/>
  <c r="L41" i="11"/>
  <c r="L169" i="11"/>
  <c r="G169" i="11"/>
  <c r="G158" i="11"/>
  <c r="L158" i="11"/>
  <c r="G201" i="11"/>
  <c r="G132" i="11"/>
  <c r="L132" i="11"/>
  <c r="L87" i="11"/>
  <c r="G87" i="11"/>
  <c r="L196" i="11"/>
  <c r="G196" i="11"/>
  <c r="L195" i="11"/>
  <c r="G195" i="11"/>
  <c r="L121" i="11"/>
  <c r="G121" i="11"/>
  <c r="L80" i="11"/>
  <c r="G80" i="11"/>
  <c r="L111" i="11"/>
  <c r="L16" i="11"/>
  <c r="H202" i="11"/>
  <c r="L159" i="11"/>
  <c r="G159" i="11"/>
  <c r="G21" i="11"/>
  <c r="G124" i="11"/>
  <c r="L67" i="11"/>
  <c r="G67" i="11"/>
  <c r="L155" i="11"/>
  <c r="G155" i="11"/>
  <c r="L198" i="11"/>
  <c r="G198" i="11"/>
  <c r="G133" i="11"/>
  <c r="G98" i="11"/>
  <c r="G105" i="11"/>
  <c r="L70" i="11"/>
  <c r="J202" i="11"/>
  <c r="L22" i="11"/>
  <c r="G22" i="11"/>
  <c r="G17" i="11"/>
  <c r="L185" i="11"/>
  <c r="G185" i="11"/>
  <c r="L133" i="11"/>
  <c r="G26" i="11"/>
  <c r="L26" i="11"/>
  <c r="I202" i="11"/>
  <c r="L18" i="11"/>
  <c r="G18" i="11"/>
  <c r="L199" i="11"/>
  <c r="G199" i="11"/>
  <c r="L170" i="11"/>
  <c r="G170" i="11"/>
  <c r="G130" i="11"/>
  <c r="L86" i="11"/>
  <c r="G86" i="11"/>
  <c r="L100" i="11"/>
  <c r="G100" i="11"/>
  <c r="L35" i="11"/>
  <c r="G35" i="11"/>
  <c r="G154" i="11"/>
  <c r="L154" i="11"/>
  <c r="L114" i="11"/>
  <c r="G114" i="11"/>
  <c r="G79" i="11"/>
  <c r="G71" i="11"/>
  <c r="L60" i="11"/>
  <c r="L27" i="11"/>
  <c r="G27" i="11"/>
  <c r="L42" i="11"/>
  <c r="L57" i="11"/>
  <c r="L56" i="11"/>
  <c r="L55" i="11"/>
  <c r="L54" i="11"/>
  <c r="L53" i="11"/>
  <c r="L25" i="11"/>
  <c r="L137" i="11"/>
  <c r="G137" i="11"/>
  <c r="L138" i="11"/>
  <c r="G138" i="11"/>
  <c r="L125" i="11"/>
  <c r="G125" i="11"/>
  <c r="L162" i="11"/>
  <c r="G107" i="11"/>
  <c r="G118" i="11"/>
  <c r="L91" i="11"/>
  <c r="G91" i="11"/>
  <c r="L76" i="11"/>
  <c r="L77" i="11" s="1"/>
  <c r="L79" i="11"/>
  <c r="G53" i="11"/>
  <c r="L13" i="11"/>
  <c r="G13" i="11"/>
  <c r="L9" i="11"/>
  <c r="G25" i="11"/>
  <c r="G9" i="11"/>
  <c r="L59" i="10"/>
  <c r="L60" i="10"/>
  <c r="L115" i="10"/>
  <c r="L191" i="10"/>
  <c r="L50" i="10"/>
  <c r="L73" i="10"/>
  <c r="L90" i="10"/>
  <c r="L108" i="10"/>
  <c r="L172" i="10"/>
  <c r="L175" i="10"/>
  <c r="L81" i="10"/>
  <c r="L127" i="10"/>
  <c r="L200" i="10"/>
  <c r="L181" i="10"/>
  <c r="L63" i="10"/>
  <c r="L184" i="10"/>
  <c r="L15" i="10"/>
  <c r="G26" i="10"/>
  <c r="G21" i="10"/>
  <c r="G15" i="10"/>
  <c r="L19" i="10"/>
  <c r="G24" i="10"/>
  <c r="L32" i="10"/>
  <c r="L42" i="10"/>
  <c r="L47" i="10"/>
  <c r="G14" i="10"/>
  <c r="E202" i="10"/>
  <c r="L24" i="10"/>
  <c r="G34" i="10"/>
  <c r="L44" i="10"/>
  <c r="L30" i="10"/>
  <c r="L31" i="10" s="1"/>
  <c r="D202" i="10"/>
  <c r="L7" i="10"/>
  <c r="L8" i="10" s="1"/>
  <c r="G32" i="10"/>
  <c r="G33" i="10" s="1"/>
  <c r="G35" i="10"/>
  <c r="G19" i="10"/>
  <c r="L51" i="10"/>
  <c r="G51" i="10"/>
  <c r="L34" i="10"/>
  <c r="L41" i="10"/>
  <c r="L49" i="10"/>
  <c r="G55" i="10"/>
  <c r="G54" i="10"/>
  <c r="G70" i="10"/>
  <c r="L74" i="10"/>
  <c r="G74" i="10"/>
  <c r="L96" i="10"/>
  <c r="G96" i="10"/>
  <c r="G43" i="10"/>
  <c r="G44" i="10" s="1"/>
  <c r="G57" i="10"/>
  <c r="G64" i="10"/>
  <c r="L82" i="10"/>
  <c r="L123" i="10"/>
  <c r="L58" i="10"/>
  <c r="G77" i="10"/>
  <c r="G76" i="10"/>
  <c r="G84" i="10"/>
  <c r="L83" i="10"/>
  <c r="L89" i="10"/>
  <c r="L43" i="10"/>
  <c r="G47" i="10"/>
  <c r="L61" i="10"/>
  <c r="L64" i="10"/>
  <c r="G71" i="10"/>
  <c r="L80" i="10"/>
  <c r="G80" i="10"/>
  <c r="G82" i="10"/>
  <c r="G56" i="10"/>
  <c r="L62" i="10"/>
  <c r="G105" i="10"/>
  <c r="L92" i="10"/>
  <c r="L95" i="10"/>
  <c r="G60" i="10"/>
  <c r="G61" i="10" s="1"/>
  <c r="G68" i="10"/>
  <c r="G69" i="10" s="1"/>
  <c r="G73" i="10"/>
  <c r="G90" i="10"/>
  <c r="L98" i="10"/>
  <c r="G101" i="10"/>
  <c r="L128" i="10"/>
  <c r="G129" i="10"/>
  <c r="L135" i="10"/>
  <c r="L149" i="10"/>
  <c r="L157" i="10"/>
  <c r="G157" i="10"/>
  <c r="L164" i="10"/>
  <c r="L197" i="10"/>
  <c r="G194" i="10"/>
  <c r="L71" i="10"/>
  <c r="G83" i="10"/>
  <c r="L97" i="10"/>
  <c r="G99" i="10"/>
  <c r="L122" i="10"/>
  <c r="G122" i="10"/>
  <c r="G143" i="10"/>
  <c r="L168" i="10"/>
  <c r="L174" i="10"/>
  <c r="L186" i="10"/>
  <c r="L193" i="10"/>
  <c r="G98" i="10"/>
  <c r="L143" i="10"/>
  <c r="L93" i="10"/>
  <c r="G95" i="10"/>
  <c r="G110" i="10"/>
  <c r="G111" i="10" s="1"/>
  <c r="G117" i="10"/>
  <c r="G123" i="10"/>
  <c r="L126" i="10"/>
  <c r="L134" i="10"/>
  <c r="G134" i="10"/>
  <c r="L136" i="10"/>
  <c r="G136" i="10"/>
  <c r="L187" i="10"/>
  <c r="G115" i="10"/>
  <c r="L116" i="10"/>
  <c r="G120" i="10"/>
  <c r="L166" i="10"/>
  <c r="L167" i="10"/>
  <c r="L192" i="10"/>
  <c r="G192" i="10"/>
  <c r="G92" i="10"/>
  <c r="L99" i="10"/>
  <c r="G108" i="10"/>
  <c r="L112" i="10"/>
  <c r="L120" i="10"/>
  <c r="G126" i="10"/>
  <c r="G150" i="10"/>
  <c r="G94" i="10"/>
  <c r="G97" i="10"/>
  <c r="L102" i="10"/>
  <c r="G104" i="10"/>
  <c r="G118" i="10"/>
  <c r="G119" i="10"/>
  <c r="G135" i="10"/>
  <c r="L79" i="10"/>
  <c r="L130" i="10"/>
  <c r="L131" i="10"/>
  <c r="G131" i="10"/>
  <c r="L160" i="10"/>
  <c r="L161" i="10"/>
  <c r="G162" i="10"/>
  <c r="G163" i="10" s="1"/>
  <c r="G188" i="10"/>
  <c r="G193" i="10"/>
  <c r="G130" i="10"/>
  <c r="G164" i="10"/>
  <c r="G165" i="10" s="1"/>
  <c r="G166" i="10"/>
  <c r="G167" i="10" s="1"/>
  <c r="G171" i="10"/>
  <c r="L173" i="10"/>
  <c r="G174" i="10"/>
  <c r="G187" i="10"/>
  <c r="G190" i="10"/>
  <c r="L118" i="10"/>
  <c r="G149" i="10"/>
  <c r="G151" i="10"/>
  <c r="L152" i="10"/>
  <c r="G186" i="10"/>
  <c r="G197" i="10"/>
  <c r="G200" i="10"/>
  <c r="G160" i="10"/>
  <c r="G161" i="10" s="1"/>
  <c r="G168" i="10"/>
  <c r="G184" i="10"/>
  <c r="L151" i="10"/>
  <c r="L201" i="9"/>
  <c r="L193" i="9"/>
  <c r="G191" i="9"/>
  <c r="L190" i="9"/>
  <c r="L189" i="9"/>
  <c r="G189" i="9"/>
  <c r="L183" i="9"/>
  <c r="G183" i="9"/>
  <c r="L182" i="9"/>
  <c r="G182" i="9"/>
  <c r="G181" i="9"/>
  <c r="L180" i="9"/>
  <c r="G180" i="9"/>
  <c r="L179" i="9"/>
  <c r="G179" i="9"/>
  <c r="L178" i="9"/>
  <c r="G178" i="9"/>
  <c r="L177" i="9"/>
  <c r="G177" i="9"/>
  <c r="L176" i="9"/>
  <c r="G176" i="9"/>
  <c r="L175" i="9"/>
  <c r="G175" i="9"/>
  <c r="G173" i="9"/>
  <c r="G172" i="9"/>
  <c r="L171" i="9"/>
  <c r="G146" i="9"/>
  <c r="L145" i="9"/>
  <c r="G145" i="9"/>
  <c r="G144" i="9"/>
  <c r="G142" i="9"/>
  <c r="L142" i="9"/>
  <c r="G139" i="9"/>
  <c r="L139" i="9"/>
  <c r="G135" i="9"/>
  <c r="L117" i="9"/>
  <c r="L116" i="9"/>
  <c r="G115" i="9"/>
  <c r="G116" i="9"/>
  <c r="G110" i="9"/>
  <c r="G111" i="9" s="1"/>
  <c r="G109" i="9"/>
  <c r="L108" i="9"/>
  <c r="G101" i="9"/>
  <c r="L101" i="9"/>
  <c r="L89" i="9"/>
  <c r="G88" i="9"/>
  <c r="L88" i="9"/>
  <c r="L87" i="9"/>
  <c r="G86" i="9"/>
  <c r="L86" i="9"/>
  <c r="G83" i="9"/>
  <c r="G81" i="9"/>
  <c r="G73" i="9"/>
  <c r="G72" i="9"/>
  <c r="G70" i="9"/>
  <c r="L50" i="9"/>
  <c r="L46" i="9"/>
  <c r="G46" i="9"/>
  <c r="L45" i="9"/>
  <c r="G45" i="9"/>
  <c r="G43" i="9"/>
  <c r="L39" i="9"/>
  <c r="G39" i="9"/>
  <c r="L38" i="9"/>
  <c r="G38" i="9"/>
  <c r="G37" i="9"/>
  <c r="L36" i="9"/>
  <c r="G36" i="9"/>
  <c r="G35" i="9"/>
  <c r="G34" i="9"/>
  <c r="G32" i="9"/>
  <c r="G33" i="9" s="1"/>
  <c r="G19" i="9"/>
  <c r="G7" i="9"/>
  <c r="G8" i="9" s="1"/>
  <c r="D202" i="9"/>
  <c r="C202" i="9"/>
  <c r="L20" i="11" l="1"/>
  <c r="L124" i="11"/>
  <c r="G52" i="11"/>
  <c r="L52" i="11"/>
  <c r="K202" i="11"/>
  <c r="L10" i="11"/>
  <c r="G10" i="11"/>
  <c r="G11" i="11"/>
  <c r="L11" i="11"/>
  <c r="L29" i="11"/>
  <c r="G29" i="11"/>
  <c r="G65" i="11"/>
  <c r="L156" i="11"/>
  <c r="G156" i="11"/>
  <c r="L65" i="11"/>
  <c r="L85" i="11"/>
  <c r="G85" i="11"/>
  <c r="L21" i="11"/>
  <c r="G140" i="11"/>
  <c r="L140" i="11"/>
  <c r="G20" i="11"/>
  <c r="L35" i="10"/>
  <c r="L111" i="10"/>
  <c r="L110" i="10"/>
  <c r="L119" i="10"/>
  <c r="L114" i="10"/>
  <c r="G114" i="10"/>
  <c r="G154" i="10"/>
  <c r="L154" i="10"/>
  <c r="L138" i="10"/>
  <c r="G138" i="10"/>
  <c r="L107" i="10"/>
  <c r="L106" i="10"/>
  <c r="G107" i="10"/>
  <c r="G133" i="10"/>
  <c r="L194" i="10"/>
  <c r="G16" i="10"/>
  <c r="C202" i="10"/>
  <c r="L28" i="10"/>
  <c r="G28" i="10"/>
  <c r="L20" i="10"/>
  <c r="G20" i="10"/>
  <c r="G196" i="10"/>
  <c r="L70" i="10"/>
  <c r="L25" i="10"/>
  <c r="G25" i="10"/>
  <c r="L18" i="10"/>
  <c r="G18" i="10"/>
  <c r="L14" i="10"/>
  <c r="L155" i="10"/>
  <c r="G155" i="10"/>
  <c r="L153" i="10"/>
  <c r="G153" i="10"/>
  <c r="L84" i="10"/>
  <c r="L66" i="10"/>
  <c r="G66" i="10"/>
  <c r="F202" i="10"/>
  <c r="L23" i="10"/>
  <c r="G23" i="10"/>
  <c r="L133" i="10"/>
  <c r="G201" i="10"/>
  <c r="G132" i="10"/>
  <c r="L132" i="10"/>
  <c r="G125" i="10"/>
  <c r="L121" i="10"/>
  <c r="G121" i="10"/>
  <c r="L199" i="10"/>
  <c r="G199" i="10"/>
  <c r="L137" i="10"/>
  <c r="G137" i="10"/>
  <c r="L125" i="10"/>
  <c r="L129" i="10"/>
  <c r="L78" i="10"/>
  <c r="L104" i="10"/>
  <c r="L56" i="10"/>
  <c r="L57" i="10"/>
  <c r="L55" i="10"/>
  <c r="L87" i="10"/>
  <c r="G87" i="10"/>
  <c r="G79" i="10"/>
  <c r="I202" i="10"/>
  <c r="G9" i="10"/>
  <c r="L159" i="10"/>
  <c r="G159" i="10"/>
  <c r="L117" i="10"/>
  <c r="G152" i="10"/>
  <c r="L185" i="10"/>
  <c r="G185" i="10"/>
  <c r="L198" i="10"/>
  <c r="G198" i="10"/>
  <c r="L76" i="10"/>
  <c r="L77" i="10" s="1"/>
  <c r="L67" i="10"/>
  <c r="G67" i="10"/>
  <c r="L26" i="10"/>
  <c r="G53" i="10"/>
  <c r="L170" i="10"/>
  <c r="G170" i="10"/>
  <c r="G147" i="10"/>
  <c r="G148" i="10" s="1"/>
  <c r="G91" i="10"/>
  <c r="L91" i="10"/>
  <c r="G124" i="10"/>
  <c r="L124" i="10"/>
  <c r="L169" i="10"/>
  <c r="G169" i="10"/>
  <c r="L68" i="10"/>
  <c r="L69" i="10"/>
  <c r="L86" i="10"/>
  <c r="G86" i="10"/>
  <c r="L27" i="10"/>
  <c r="G27" i="10"/>
  <c r="L113" i="10"/>
  <c r="G113" i="10"/>
  <c r="G158" i="10"/>
  <c r="L158" i="10"/>
  <c r="L141" i="10"/>
  <c r="G141" i="10"/>
  <c r="L105" i="10"/>
  <c r="L100" i="10"/>
  <c r="G100" i="10"/>
  <c r="L88" i="10"/>
  <c r="G88" i="10"/>
  <c r="L22" i="10"/>
  <c r="G22" i="10"/>
  <c r="L21" i="10"/>
  <c r="G44" i="9"/>
  <c r="L63" i="9"/>
  <c r="L118" i="9"/>
  <c r="L146" i="9"/>
  <c r="L150" i="9"/>
  <c r="L191" i="9"/>
  <c r="L37" i="9"/>
  <c r="L95" i="9"/>
  <c r="L127" i="9"/>
  <c r="L19" i="9"/>
  <c r="L128" i="9"/>
  <c r="L147" i="9"/>
  <c r="L186" i="9"/>
  <c r="L200" i="9"/>
  <c r="L62" i="9"/>
  <c r="L71" i="9"/>
  <c r="L181" i="9"/>
  <c r="L97" i="9"/>
  <c r="L115" i="9"/>
  <c r="L184" i="9"/>
  <c r="L14" i="9"/>
  <c r="L15" i="9"/>
  <c r="L23" i="9"/>
  <c r="G23" i="9"/>
  <c r="L33" i="9"/>
  <c r="G15" i="9"/>
  <c r="G22" i="9"/>
  <c r="L22" i="9"/>
  <c r="L32" i="9"/>
  <c r="G42" i="9"/>
  <c r="L16" i="9"/>
  <c r="G24" i="9"/>
  <c r="G30" i="9"/>
  <c r="G31" i="9" s="1"/>
  <c r="E202" i="9"/>
  <c r="F202" i="9"/>
  <c r="L49" i="9"/>
  <c r="G40" i="9"/>
  <c r="L40" i="9"/>
  <c r="L47" i="9"/>
  <c r="G14" i="9"/>
  <c r="G16" i="9"/>
  <c r="I202" i="9"/>
  <c r="L34" i="9"/>
  <c r="L35" i="9"/>
  <c r="G47" i="9"/>
  <c r="L56" i="9"/>
  <c r="L59" i="9"/>
  <c r="L66" i="9"/>
  <c r="G66" i="9"/>
  <c r="G71" i="9"/>
  <c r="L103" i="9"/>
  <c r="L102" i="9"/>
  <c r="L44" i="9"/>
  <c r="G51" i="9"/>
  <c r="L98" i="9"/>
  <c r="G118" i="9"/>
  <c r="G49" i="9"/>
  <c r="G50" i="9" s="1"/>
  <c r="L70" i="9"/>
  <c r="G41" i="9"/>
  <c r="L57" i="9"/>
  <c r="G80" i="9"/>
  <c r="L82" i="9"/>
  <c r="L90" i="9"/>
  <c r="L123" i="9"/>
  <c r="L55" i="9"/>
  <c r="L67" i="9"/>
  <c r="L76" i="9"/>
  <c r="L77" i="9" s="1"/>
  <c r="L80" i="9"/>
  <c r="L84" i="9"/>
  <c r="G84" i="9"/>
  <c r="L104" i="9"/>
  <c r="L122" i="9"/>
  <c r="G122" i="9"/>
  <c r="L51" i="9"/>
  <c r="L96" i="9"/>
  <c r="G96" i="9"/>
  <c r="L42" i="9"/>
  <c r="L81" i="9"/>
  <c r="G105" i="9"/>
  <c r="L109" i="9"/>
  <c r="G62" i="9"/>
  <c r="G63" i="9" s="1"/>
  <c r="G82" i="9"/>
  <c r="G90" i="9"/>
  <c r="G128" i="9"/>
  <c r="L134" i="9"/>
  <c r="G134" i="9"/>
  <c r="L136" i="9"/>
  <c r="G136" i="9"/>
  <c r="L164" i="9"/>
  <c r="L168" i="9"/>
  <c r="L174" i="9"/>
  <c r="L197" i="9"/>
  <c r="L78" i="9"/>
  <c r="G99" i="9"/>
  <c r="G55" i="9"/>
  <c r="G56" i="9"/>
  <c r="G57" i="9"/>
  <c r="G64" i="9"/>
  <c r="G76" i="9"/>
  <c r="L83" i="9"/>
  <c r="G87" i="9"/>
  <c r="G102" i="9"/>
  <c r="G103" i="9" s="1"/>
  <c r="G106" i="9"/>
  <c r="G107" i="9"/>
  <c r="G112" i="9"/>
  <c r="L144" i="9"/>
  <c r="L148" i="9"/>
  <c r="L165" i="9"/>
  <c r="G95" i="9"/>
  <c r="G117" i="9"/>
  <c r="L130" i="9"/>
  <c r="L172" i="9"/>
  <c r="L187" i="9"/>
  <c r="L110" i="9"/>
  <c r="L131" i="9"/>
  <c r="G131" i="9"/>
  <c r="L166" i="9"/>
  <c r="L167" i="9"/>
  <c r="L192" i="9"/>
  <c r="G192" i="9"/>
  <c r="G78" i="9"/>
  <c r="G108" i="9"/>
  <c r="L112" i="9"/>
  <c r="L119" i="9"/>
  <c r="L135" i="9"/>
  <c r="L194" i="9"/>
  <c r="G58" i="9"/>
  <c r="G59" i="9" s="1"/>
  <c r="G60" i="9"/>
  <c r="G61" i="9" s="1"/>
  <c r="L64" i="9"/>
  <c r="G67" i="9"/>
  <c r="G68" i="9"/>
  <c r="G69" i="9" s="1"/>
  <c r="G97" i="9"/>
  <c r="G104" i="9"/>
  <c r="L111" i="9"/>
  <c r="G123" i="9"/>
  <c r="G127" i="9"/>
  <c r="G133" i="9"/>
  <c r="L143" i="9"/>
  <c r="G143" i="9"/>
  <c r="L157" i="9"/>
  <c r="G157" i="9"/>
  <c r="L188" i="9"/>
  <c r="G194" i="9"/>
  <c r="G119" i="9"/>
  <c r="G129" i="9"/>
  <c r="L149" i="9"/>
  <c r="L160" i="9"/>
  <c r="L161" i="9"/>
  <c r="G130" i="9"/>
  <c r="G147" i="9"/>
  <c r="G148" i="9" s="1"/>
  <c r="G162" i="9"/>
  <c r="G163" i="9" s="1"/>
  <c r="G150" i="9"/>
  <c r="G188" i="9"/>
  <c r="G193" i="9"/>
  <c r="G164" i="9"/>
  <c r="G165" i="9" s="1"/>
  <c r="G166" i="9"/>
  <c r="G167" i="9" s="1"/>
  <c r="G171" i="9"/>
  <c r="L173" i="9"/>
  <c r="G174" i="9"/>
  <c r="G187" i="9"/>
  <c r="G190" i="9"/>
  <c r="G149" i="9"/>
  <c r="G151" i="9"/>
  <c r="L163" i="9"/>
  <c r="G186" i="9"/>
  <c r="G197" i="9"/>
  <c r="G200" i="9"/>
  <c r="G152" i="9"/>
  <c r="G160" i="9"/>
  <c r="G161" i="9" s="1"/>
  <c r="G168" i="9"/>
  <c r="G184" i="9"/>
  <c r="L151" i="9"/>
  <c r="D202" i="8"/>
  <c r="L12" i="11" l="1"/>
  <c r="G12" i="11"/>
  <c r="K202" i="10"/>
  <c r="J202" i="10"/>
  <c r="L9" i="10"/>
  <c r="L11" i="10"/>
  <c r="G11" i="10"/>
  <c r="L148" i="10"/>
  <c r="L147" i="10"/>
  <c r="L65" i="10"/>
  <c r="G65" i="10"/>
  <c r="L85" i="10"/>
  <c r="G85" i="10"/>
  <c r="L156" i="10"/>
  <c r="G156" i="10"/>
  <c r="G13" i="10"/>
  <c r="L13" i="10"/>
  <c r="L54" i="10"/>
  <c r="G52" i="10"/>
  <c r="L52" i="10"/>
  <c r="L16" i="10"/>
  <c r="H202" i="10"/>
  <c r="L202" i="10" s="1"/>
  <c r="G29" i="10"/>
  <c r="L53" i="10"/>
  <c r="G17" i="10"/>
  <c r="L17" i="10"/>
  <c r="L29" i="10"/>
  <c r="G202" i="10"/>
  <c r="G140" i="10"/>
  <c r="L140" i="10"/>
  <c r="G10" i="10"/>
  <c r="L196" i="10"/>
  <c r="L152" i="9"/>
  <c r="L73" i="9"/>
  <c r="L85" i="9"/>
  <c r="K202" i="9"/>
  <c r="L25" i="9"/>
  <c r="L99" i="9"/>
  <c r="L69" i="9"/>
  <c r="L129" i="9"/>
  <c r="L68" i="9"/>
  <c r="L195" i="9"/>
  <c r="G195" i="9"/>
  <c r="L114" i="9"/>
  <c r="G114" i="9"/>
  <c r="G201" i="9"/>
  <c r="L94" i="9"/>
  <c r="G94" i="9"/>
  <c r="L185" i="9"/>
  <c r="G185" i="9"/>
  <c r="L107" i="9"/>
  <c r="L106" i="9"/>
  <c r="G77" i="9"/>
  <c r="L93" i="9"/>
  <c r="G93" i="9"/>
  <c r="L60" i="9"/>
  <c r="L43" i="9"/>
  <c r="G25" i="9"/>
  <c r="L159" i="9"/>
  <c r="G159" i="9"/>
  <c r="L198" i="9"/>
  <c r="G198" i="9"/>
  <c r="L170" i="9"/>
  <c r="G170" i="9"/>
  <c r="L74" i="9"/>
  <c r="G74" i="9"/>
  <c r="L54" i="9"/>
  <c r="L61" i="9"/>
  <c r="L30" i="9"/>
  <c r="L31" i="9" s="1"/>
  <c r="L41" i="9"/>
  <c r="L9" i="9"/>
  <c r="G9" i="9"/>
  <c r="G154" i="9"/>
  <c r="L154" i="9"/>
  <c r="L169" i="9"/>
  <c r="G169" i="9"/>
  <c r="L141" i="9"/>
  <c r="G141" i="9"/>
  <c r="L105" i="9"/>
  <c r="G85" i="9"/>
  <c r="L58" i="9"/>
  <c r="G53" i="9"/>
  <c r="L21" i="9"/>
  <c r="G21" i="9"/>
  <c r="G27" i="9"/>
  <c r="L27" i="9"/>
  <c r="L24" i="9"/>
  <c r="L26" i="9"/>
  <c r="G26" i="9"/>
  <c r="L20" i="9"/>
  <c r="L138" i="9"/>
  <c r="G138" i="9"/>
  <c r="G91" i="9"/>
  <c r="L91" i="9"/>
  <c r="G132" i="9"/>
  <c r="L132" i="9"/>
  <c r="G98" i="9"/>
  <c r="J202" i="9"/>
  <c r="L196" i="9"/>
  <c r="G196" i="9"/>
  <c r="L121" i="9"/>
  <c r="G121" i="9"/>
  <c r="L162" i="9"/>
  <c r="H202" i="9"/>
  <c r="L202" i="9" s="1"/>
  <c r="L7" i="9"/>
  <c r="L8" i="9" s="1"/>
  <c r="L17" i="9"/>
  <c r="G17" i="9"/>
  <c r="L156" i="9"/>
  <c r="G156" i="9"/>
  <c r="L100" i="9"/>
  <c r="G100" i="9"/>
  <c r="G158" i="9"/>
  <c r="L158" i="9"/>
  <c r="L92" i="9"/>
  <c r="G92" i="9"/>
  <c r="L133" i="9"/>
  <c r="L125" i="9"/>
  <c r="G125" i="9"/>
  <c r="L120" i="9"/>
  <c r="G120" i="9"/>
  <c r="L65" i="9"/>
  <c r="G65" i="9"/>
  <c r="L28" i="9"/>
  <c r="G28" i="9"/>
  <c r="G202" i="9"/>
  <c r="L126" i="9"/>
  <c r="G126" i="9"/>
  <c r="L153" i="9"/>
  <c r="G153" i="9"/>
  <c r="L199" i="9"/>
  <c r="G199" i="9"/>
  <c r="L155" i="9"/>
  <c r="G155" i="9"/>
  <c r="L113" i="9"/>
  <c r="G113" i="9"/>
  <c r="G79" i="9"/>
  <c r="L79" i="9"/>
  <c r="L75" i="9"/>
  <c r="G75" i="9"/>
  <c r="L137" i="9"/>
  <c r="G137" i="9"/>
  <c r="G54" i="9"/>
  <c r="C202" i="8"/>
  <c r="F202" i="8"/>
  <c r="E202" i="8"/>
  <c r="J202" i="8"/>
  <c r="D202" i="7"/>
  <c r="C202" i="7"/>
  <c r="G12" i="10" l="1"/>
  <c r="L12" i="10"/>
  <c r="L10" i="10"/>
  <c r="L195" i="10"/>
  <c r="G195" i="10"/>
  <c r="L52" i="9"/>
  <c r="G52" i="9"/>
  <c r="L13" i="9"/>
  <c r="G13" i="9"/>
  <c r="G10" i="9"/>
  <c r="L10" i="9"/>
  <c r="L29" i="9"/>
  <c r="G29" i="9"/>
  <c r="G20" i="9"/>
  <c r="L11" i="9"/>
  <c r="G11" i="9"/>
  <c r="G124" i="9"/>
  <c r="L18" i="9"/>
  <c r="G18" i="9"/>
  <c r="L124" i="9"/>
  <c r="L53" i="9"/>
  <c r="G140" i="9"/>
  <c r="L140" i="9"/>
  <c r="L12" i="9"/>
  <c r="G12" i="9"/>
  <c r="I202" i="8"/>
  <c r="G202" i="8"/>
  <c r="F202" i="7"/>
  <c r="I202" i="7"/>
  <c r="E202" i="7"/>
  <c r="C200" i="6"/>
  <c r="H202" i="8" l="1"/>
  <c r="L202" i="8" s="1"/>
  <c r="K202" i="8"/>
  <c r="G202" i="7"/>
  <c r="J202" i="7"/>
  <c r="H202" i="7"/>
  <c r="H200" i="6"/>
  <c r="D200" i="6"/>
  <c r="F200" i="6"/>
  <c r="L190" i="5"/>
  <c r="L188" i="5"/>
  <c r="G188" i="5"/>
  <c r="L187" i="5"/>
  <c r="L186" i="5"/>
  <c r="G186" i="5"/>
  <c r="L185" i="5"/>
  <c r="L180" i="5"/>
  <c r="G180" i="5"/>
  <c r="L179" i="5"/>
  <c r="G179" i="5"/>
  <c r="L178" i="5"/>
  <c r="G178" i="5"/>
  <c r="L177" i="5"/>
  <c r="G177" i="5"/>
  <c r="L176" i="5"/>
  <c r="G176" i="5"/>
  <c r="L175" i="5"/>
  <c r="G175" i="5"/>
  <c r="G174" i="5"/>
  <c r="L173" i="5"/>
  <c r="G173" i="5"/>
  <c r="G172" i="5"/>
  <c r="L171" i="5"/>
  <c r="G170" i="5"/>
  <c r="L168" i="5"/>
  <c r="G159" i="5"/>
  <c r="G160" i="5" s="1"/>
  <c r="G144" i="5"/>
  <c r="G145" i="5" s="1"/>
  <c r="L143" i="5"/>
  <c r="G143" i="5"/>
  <c r="L142" i="5"/>
  <c r="G142" i="5"/>
  <c r="G141" i="5"/>
  <c r="G140" i="5"/>
  <c r="L139" i="5"/>
  <c r="G132" i="5"/>
  <c r="G124" i="5"/>
  <c r="G119" i="5"/>
  <c r="G113" i="5"/>
  <c r="G112" i="5"/>
  <c r="G104" i="5"/>
  <c r="G102" i="5"/>
  <c r="L100" i="5"/>
  <c r="L96" i="5"/>
  <c r="G96" i="5"/>
  <c r="G92" i="5"/>
  <c r="L87" i="5"/>
  <c r="L86" i="5"/>
  <c r="G80" i="5"/>
  <c r="G78" i="5"/>
  <c r="G73" i="5"/>
  <c r="G74" i="5"/>
  <c r="L72" i="5"/>
  <c r="G72" i="5"/>
  <c r="G66" i="5"/>
  <c r="G67" i="5" s="1"/>
  <c r="L61" i="5"/>
  <c r="G61" i="5"/>
  <c r="L60" i="5"/>
  <c r="G60" i="5"/>
  <c r="G56" i="5"/>
  <c r="G57" i="5" s="1"/>
  <c r="G53" i="5"/>
  <c r="L46" i="5"/>
  <c r="G46" i="5"/>
  <c r="G45" i="5"/>
  <c r="G41" i="5"/>
  <c r="G42" i="5"/>
  <c r="L39" i="5"/>
  <c r="G39" i="5"/>
  <c r="L38" i="5"/>
  <c r="G38" i="5"/>
  <c r="L37" i="5"/>
  <c r="G37" i="5"/>
  <c r="G36" i="5"/>
  <c r="G32" i="5"/>
  <c r="G33" i="5" s="1"/>
  <c r="G30" i="5"/>
  <c r="G31" i="5" s="1"/>
  <c r="G15" i="5"/>
  <c r="L14" i="5"/>
  <c r="F199" i="5"/>
  <c r="K202" i="7" l="1"/>
  <c r="L202" i="7" s="1"/>
  <c r="I200" i="6"/>
  <c r="E200" i="6"/>
  <c r="K200" i="6"/>
  <c r="G200" i="6"/>
  <c r="L26" i="5"/>
  <c r="L181" i="5"/>
  <c r="L36" i="5"/>
  <c r="L45" i="5"/>
  <c r="L174" i="5"/>
  <c r="L15" i="5"/>
  <c r="L110" i="5"/>
  <c r="L172" i="5"/>
  <c r="L197" i="5"/>
  <c r="L66" i="5"/>
  <c r="L70" i="5"/>
  <c r="L198" i="5"/>
  <c r="L92" i="5"/>
  <c r="L184" i="5"/>
  <c r="L21" i="5"/>
  <c r="G21" i="5"/>
  <c r="C199" i="5"/>
  <c r="D199" i="5"/>
  <c r="G19" i="5"/>
  <c r="G20" i="5"/>
  <c r="L19" i="5"/>
  <c r="L25" i="5"/>
  <c r="L44" i="5"/>
  <c r="G7" i="5"/>
  <c r="G8" i="5" s="1"/>
  <c r="G14" i="5"/>
  <c r="L34" i="5"/>
  <c r="K199" i="5"/>
  <c r="L20" i="5"/>
  <c r="G24" i="5"/>
  <c r="L68" i="5"/>
  <c r="G79" i="5"/>
  <c r="L106" i="5"/>
  <c r="L24" i="5"/>
  <c r="L33" i="5"/>
  <c r="L42" i="5"/>
  <c r="G127" i="5"/>
  <c r="L56" i="5"/>
  <c r="L69" i="5"/>
  <c r="L78" i="5"/>
  <c r="G95" i="5"/>
  <c r="L99" i="5"/>
  <c r="L105" i="5"/>
  <c r="G34" i="5"/>
  <c r="L59" i="5"/>
  <c r="G69" i="5"/>
  <c r="L79" i="5"/>
  <c r="L89" i="5"/>
  <c r="L57" i="5"/>
  <c r="L102" i="5"/>
  <c r="G26" i="5"/>
  <c r="G43" i="5"/>
  <c r="G44" i="5" s="1"/>
  <c r="G47" i="5"/>
  <c r="G48" i="5" s="1"/>
  <c r="G58" i="5"/>
  <c r="G59" i="5" s="1"/>
  <c r="L75" i="5"/>
  <c r="L128" i="5"/>
  <c r="G128" i="5"/>
  <c r="L132" i="5"/>
  <c r="G147" i="5"/>
  <c r="L163" i="5"/>
  <c r="L194" i="5"/>
  <c r="G49" i="5"/>
  <c r="L67" i="5"/>
  <c r="G75" i="5"/>
  <c r="L80" i="5"/>
  <c r="G89" i="5"/>
  <c r="G99" i="5"/>
  <c r="G100" i="5" s="1"/>
  <c r="G101" i="5"/>
  <c r="G120" i="5"/>
  <c r="G123" i="5"/>
  <c r="G126" i="5"/>
  <c r="L158" i="5"/>
  <c r="L157" i="5"/>
  <c r="G62" i="5"/>
  <c r="G68" i="5"/>
  <c r="G70" i="5"/>
  <c r="L104" i="5"/>
  <c r="G105" i="5"/>
  <c r="G106" i="5"/>
  <c r="L122" i="5"/>
  <c r="G125" i="5"/>
  <c r="L130" i="5"/>
  <c r="G139" i="5"/>
  <c r="L141" i="5"/>
  <c r="L183" i="5"/>
  <c r="L47" i="5"/>
  <c r="G55" i="5"/>
  <c r="L76" i="5"/>
  <c r="G109" i="5"/>
  <c r="L131" i="5"/>
  <c r="G131" i="5"/>
  <c r="L133" i="5"/>
  <c r="G133" i="5"/>
  <c r="L165" i="5"/>
  <c r="L49" i="5"/>
  <c r="G52" i="5"/>
  <c r="G54" i="5"/>
  <c r="G76" i="5"/>
  <c r="L77" i="5"/>
  <c r="G87" i="5"/>
  <c r="G94" i="5"/>
  <c r="L112" i="5"/>
  <c r="L62" i="5"/>
  <c r="G110" i="5"/>
  <c r="L113" i="5"/>
  <c r="G114" i="5"/>
  <c r="L119" i="5"/>
  <c r="L189" i="5"/>
  <c r="G189" i="5"/>
  <c r="L191" i="5"/>
  <c r="G107" i="5"/>
  <c r="G108" i="5" s="1"/>
  <c r="L160" i="5"/>
  <c r="G191" i="5"/>
  <c r="G103" i="5"/>
  <c r="G115" i="5"/>
  <c r="G116" i="5"/>
  <c r="L120" i="5"/>
  <c r="L123" i="5"/>
  <c r="L140" i="5"/>
  <c r="G161" i="5"/>
  <c r="G162" i="5" s="1"/>
  <c r="G163" i="5"/>
  <c r="G164" i="5" s="1"/>
  <c r="G168" i="5"/>
  <c r="G171" i="5"/>
  <c r="L115" i="5"/>
  <c r="L116" i="5"/>
  <c r="G146" i="5"/>
  <c r="G148" i="5"/>
  <c r="G185" i="5"/>
  <c r="G190" i="5"/>
  <c r="G198" i="5"/>
  <c r="L145" i="5"/>
  <c r="G149" i="5"/>
  <c r="G184" i="5"/>
  <c r="G187" i="5"/>
  <c r="L125" i="5"/>
  <c r="G157" i="5"/>
  <c r="G158" i="5" s="1"/>
  <c r="L164" i="5"/>
  <c r="G165" i="5"/>
  <c r="G183" i="5"/>
  <c r="G194" i="5"/>
  <c r="G197" i="5"/>
  <c r="L147" i="5"/>
  <c r="L148" i="5"/>
  <c r="G181" i="5"/>
  <c r="G169" i="5"/>
  <c r="D199" i="4"/>
  <c r="C199" i="4"/>
  <c r="H199" i="4" s="1"/>
  <c r="F199" i="4"/>
  <c r="E199" i="4"/>
  <c r="F198" i="3"/>
  <c r="K198" i="3" s="1"/>
  <c r="C198" i="3"/>
  <c r="J200" i="6" l="1"/>
  <c r="L200" i="6" s="1"/>
  <c r="L169" i="5"/>
  <c r="L58" i="5"/>
  <c r="L109" i="5"/>
  <c r="L48" i="5"/>
  <c r="L114" i="5"/>
  <c r="L149" i="5"/>
  <c r="L103" i="5"/>
  <c r="L101" i="5"/>
  <c r="L43" i="5"/>
  <c r="L88" i="5"/>
  <c r="G88" i="5"/>
  <c r="G97" i="5"/>
  <c r="L40" i="5"/>
  <c r="G40" i="5"/>
  <c r="L9" i="5"/>
  <c r="G9" i="5"/>
  <c r="L151" i="5"/>
  <c r="G151" i="5"/>
  <c r="L170" i="5"/>
  <c r="L146" i="5"/>
  <c r="G111" i="5"/>
  <c r="L111" i="5"/>
  <c r="L53" i="5"/>
  <c r="L54" i="5"/>
  <c r="L55" i="5"/>
  <c r="L81" i="5"/>
  <c r="G81" i="5"/>
  <c r="L85" i="5"/>
  <c r="G85" i="5"/>
  <c r="L16" i="5"/>
  <c r="G16" i="5"/>
  <c r="L7" i="5"/>
  <c r="L8" i="5" s="1"/>
  <c r="L159" i="5"/>
  <c r="G129" i="5"/>
  <c r="L129" i="5"/>
  <c r="L73" i="5"/>
  <c r="L74" i="5" s="1"/>
  <c r="L166" i="5"/>
  <c r="G166" i="5"/>
  <c r="L83" i="5"/>
  <c r="G83" i="5"/>
  <c r="L182" i="5"/>
  <c r="G182" i="5"/>
  <c r="L196" i="5"/>
  <c r="G196" i="5"/>
  <c r="L193" i="5"/>
  <c r="G193" i="5"/>
  <c r="L95" i="5"/>
  <c r="L94" i="5"/>
  <c r="G130" i="5"/>
  <c r="L124" i="5"/>
  <c r="L32" i="5"/>
  <c r="E199" i="5"/>
  <c r="L35" i="5"/>
  <c r="G35" i="5"/>
  <c r="L195" i="5"/>
  <c r="G195" i="5"/>
  <c r="L127" i="5"/>
  <c r="L126" i="5"/>
  <c r="L41" i="5"/>
  <c r="L107" i="5"/>
  <c r="L30" i="5"/>
  <c r="L31" i="5" s="1"/>
  <c r="L22" i="5"/>
  <c r="G22" i="5"/>
  <c r="I199" i="5"/>
  <c r="L155" i="5"/>
  <c r="G155" i="5"/>
  <c r="L135" i="5"/>
  <c r="G135" i="5"/>
  <c r="G121" i="5"/>
  <c r="L121" i="5"/>
  <c r="L71" i="5"/>
  <c r="G71" i="5"/>
  <c r="L192" i="5"/>
  <c r="G192" i="5"/>
  <c r="L136" i="5"/>
  <c r="G136" i="5"/>
  <c r="L156" i="5"/>
  <c r="G156" i="5"/>
  <c r="L84" i="5"/>
  <c r="G84" i="5"/>
  <c r="L64" i="5"/>
  <c r="G64" i="5"/>
  <c r="L118" i="5"/>
  <c r="G118" i="5"/>
  <c r="L152" i="5"/>
  <c r="G152" i="5"/>
  <c r="G117" i="5"/>
  <c r="L117" i="5"/>
  <c r="G122" i="5"/>
  <c r="G77" i="5"/>
  <c r="L134" i="5"/>
  <c r="G134" i="5"/>
  <c r="L91" i="5"/>
  <c r="G91" i="5"/>
  <c r="L65" i="5"/>
  <c r="G65" i="5"/>
  <c r="L144" i="5"/>
  <c r="G51" i="5"/>
  <c r="L108" i="5"/>
  <c r="L27" i="5"/>
  <c r="L23" i="5"/>
  <c r="G23" i="5"/>
  <c r="L93" i="5"/>
  <c r="G93" i="5"/>
  <c r="L150" i="5"/>
  <c r="G150" i="5"/>
  <c r="L162" i="5"/>
  <c r="L161" i="5"/>
  <c r="L28" i="5"/>
  <c r="G28" i="5"/>
  <c r="H199" i="5"/>
  <c r="G199" i="5"/>
  <c r="G154" i="5"/>
  <c r="L154" i="5"/>
  <c r="L167" i="5"/>
  <c r="G167" i="5"/>
  <c r="L138" i="5"/>
  <c r="G138" i="5"/>
  <c r="L90" i="5"/>
  <c r="G90" i="5"/>
  <c r="L98" i="5"/>
  <c r="G98" i="5"/>
  <c r="L97" i="5"/>
  <c r="G27" i="5"/>
  <c r="G25" i="5"/>
  <c r="I199" i="4"/>
  <c r="G199" i="4"/>
  <c r="J199" i="4"/>
  <c r="K199" i="4"/>
  <c r="E198" i="3"/>
  <c r="J198" i="3" s="1"/>
  <c r="H198" i="3"/>
  <c r="D198" i="3"/>
  <c r="I198" i="3" s="1"/>
  <c r="L24" i="2"/>
  <c r="G186" i="2"/>
  <c r="L185" i="2"/>
  <c r="G185" i="2"/>
  <c r="G183" i="2"/>
  <c r="L179" i="2"/>
  <c r="G179" i="2"/>
  <c r="L178" i="2"/>
  <c r="G178" i="2"/>
  <c r="G177" i="2"/>
  <c r="L176" i="2"/>
  <c r="G176" i="2"/>
  <c r="L175" i="2"/>
  <c r="G175" i="2"/>
  <c r="L174" i="2"/>
  <c r="G174" i="2"/>
  <c r="L173" i="2"/>
  <c r="G173" i="2"/>
  <c r="G172" i="2"/>
  <c r="G171" i="2"/>
  <c r="G170" i="2"/>
  <c r="G168" i="2"/>
  <c r="G160" i="2"/>
  <c r="G161" i="2" s="1"/>
  <c r="G158" i="2"/>
  <c r="G159" i="2" s="1"/>
  <c r="L146" i="2"/>
  <c r="G146" i="2"/>
  <c r="G145" i="2"/>
  <c r="G143" i="2"/>
  <c r="G144" i="2" s="1"/>
  <c r="L142" i="2"/>
  <c r="G142" i="2"/>
  <c r="G141" i="2"/>
  <c r="L140" i="2"/>
  <c r="G140" i="2"/>
  <c r="G139" i="2"/>
  <c r="G132" i="2"/>
  <c r="L131" i="2"/>
  <c r="G130" i="2"/>
  <c r="G127" i="2"/>
  <c r="G124" i="2"/>
  <c r="L117" i="2"/>
  <c r="L105" i="2"/>
  <c r="G105" i="2"/>
  <c r="G104" i="2"/>
  <c r="G103" i="2"/>
  <c r="G95" i="2"/>
  <c r="L88" i="2"/>
  <c r="G83" i="2"/>
  <c r="G80" i="2"/>
  <c r="G79" i="2"/>
  <c r="G78" i="2"/>
  <c r="G69" i="2"/>
  <c r="G66" i="2"/>
  <c r="G67" i="2" s="1"/>
  <c r="G58" i="2"/>
  <c r="G59" i="2" s="1"/>
  <c r="G54" i="2"/>
  <c r="G49" i="2"/>
  <c r="G47" i="2"/>
  <c r="G48" i="2" s="1"/>
  <c r="L47" i="2"/>
  <c r="G34" i="2"/>
  <c r="G15" i="2"/>
  <c r="G14" i="2"/>
  <c r="L13" i="2"/>
  <c r="G11" i="2"/>
  <c r="G7" i="2"/>
  <c r="G8" i="2" s="1"/>
  <c r="L153" i="5" l="1"/>
  <c r="G153" i="5"/>
  <c r="L18" i="5"/>
  <c r="L17" i="5"/>
  <c r="G17" i="5"/>
  <c r="G18" i="5"/>
  <c r="L29" i="5"/>
  <c r="G29" i="5"/>
  <c r="J199" i="5"/>
  <c r="L199" i="5" s="1"/>
  <c r="L51" i="5"/>
  <c r="G10" i="5"/>
  <c r="L10" i="5"/>
  <c r="G137" i="5"/>
  <c r="L137" i="5"/>
  <c r="G63" i="5"/>
  <c r="L82" i="5"/>
  <c r="G82" i="5"/>
  <c r="L52" i="5"/>
  <c r="L11" i="5"/>
  <c r="G11" i="5"/>
  <c r="L63" i="5"/>
  <c r="L50" i="5"/>
  <c r="G50" i="5"/>
  <c r="L12" i="5"/>
  <c r="G12" i="5"/>
  <c r="L13" i="5"/>
  <c r="G13" i="5"/>
  <c r="L199" i="4"/>
  <c r="G198" i="3"/>
  <c r="L198" i="3"/>
  <c r="L171" i="2"/>
  <c r="L177" i="2"/>
  <c r="L180" i="2"/>
  <c r="L9" i="2"/>
  <c r="L11" i="2"/>
  <c r="L141" i="2"/>
  <c r="L172" i="2"/>
  <c r="L33" i="2"/>
  <c r="L182" i="2"/>
  <c r="G12" i="2"/>
  <c r="L12" i="2"/>
  <c r="L34" i="2"/>
  <c r="G10" i="2"/>
  <c r="G13" i="2"/>
  <c r="L14" i="2"/>
  <c r="L43" i="2"/>
  <c r="G43" i="2"/>
  <c r="L32" i="2"/>
  <c r="G32" i="2"/>
  <c r="G33" i="2" s="1"/>
  <c r="G40" i="2"/>
  <c r="C198" i="2"/>
  <c r="H198" i="2" s="1"/>
  <c r="L10" i="2"/>
  <c r="L15" i="2"/>
  <c r="G24" i="2"/>
  <c r="L41" i="2"/>
  <c r="G41" i="2"/>
  <c r="L48" i="2"/>
  <c r="G9" i="2"/>
  <c r="G35" i="2"/>
  <c r="L42" i="2"/>
  <c r="F198" i="2"/>
  <c r="K198" i="2" s="1"/>
  <c r="L38" i="2"/>
  <c r="G38" i="2"/>
  <c r="L30" i="2"/>
  <c r="L31" i="2" s="1"/>
  <c r="G16" i="2"/>
  <c r="L45" i="2"/>
  <c r="G45" i="2"/>
  <c r="G19" i="2"/>
  <c r="D198" i="2"/>
  <c r="I198" i="2" s="1"/>
  <c r="L57" i="2"/>
  <c r="L75" i="2"/>
  <c r="L93" i="2"/>
  <c r="L94" i="2"/>
  <c r="L66" i="2"/>
  <c r="L67" i="2"/>
  <c r="L98" i="2"/>
  <c r="L99" i="2"/>
  <c r="L65" i="2"/>
  <c r="G65" i="2"/>
  <c r="L73" i="2"/>
  <c r="L74" i="2" s="1"/>
  <c r="G116" i="2"/>
  <c r="G30" i="2"/>
  <c r="G31" i="2" s="1"/>
  <c r="G52" i="2"/>
  <c r="L71" i="2"/>
  <c r="G71" i="2"/>
  <c r="G110" i="2"/>
  <c r="L110" i="2"/>
  <c r="L56" i="2"/>
  <c r="L59" i="2"/>
  <c r="L61" i="2"/>
  <c r="G60" i="2"/>
  <c r="L86" i="2"/>
  <c r="G51" i="2"/>
  <c r="G53" i="2"/>
  <c r="G55" i="2"/>
  <c r="G77" i="2"/>
  <c r="L49" i="2"/>
  <c r="L91" i="2"/>
  <c r="G91" i="2"/>
  <c r="L77" i="2"/>
  <c r="L80" i="2"/>
  <c r="L95" i="2"/>
  <c r="G101" i="2"/>
  <c r="G102" i="2"/>
  <c r="L104" i="2"/>
  <c r="L130" i="2"/>
  <c r="L145" i="2"/>
  <c r="L159" i="2"/>
  <c r="L169" i="2"/>
  <c r="L184" i="2"/>
  <c r="L189" i="2"/>
  <c r="G113" i="2"/>
  <c r="L62" i="2"/>
  <c r="L69" i="2"/>
  <c r="L70" i="2"/>
  <c r="G73" i="2"/>
  <c r="L79" i="2"/>
  <c r="L83" i="2"/>
  <c r="G106" i="2"/>
  <c r="G107" i="2" s="1"/>
  <c r="G115" i="2"/>
  <c r="G61" i="2"/>
  <c r="G74" i="2"/>
  <c r="G88" i="2"/>
  <c r="G94" i="2"/>
  <c r="G98" i="2"/>
  <c r="G99" i="2" s="1"/>
  <c r="G100" i="2"/>
  <c r="L103" i="2"/>
  <c r="L107" i="2"/>
  <c r="G108" i="2"/>
  <c r="G114" i="2"/>
  <c r="G123" i="2"/>
  <c r="G126" i="2"/>
  <c r="G125" i="2"/>
  <c r="L155" i="2"/>
  <c r="G155" i="2"/>
  <c r="L112" i="2"/>
  <c r="G117" i="2"/>
  <c r="L138" i="2"/>
  <c r="G138" i="2"/>
  <c r="G75" i="2"/>
  <c r="L101" i="2"/>
  <c r="L106" i="2"/>
  <c r="G109" i="2"/>
  <c r="G56" i="2"/>
  <c r="G57" i="2" s="1"/>
  <c r="G62" i="2"/>
  <c r="G68" i="2"/>
  <c r="G70" i="2"/>
  <c r="G93" i="2"/>
  <c r="G112" i="2"/>
  <c r="L115" i="2"/>
  <c r="L132" i="2"/>
  <c r="L188" i="2"/>
  <c r="G188" i="2"/>
  <c r="G86" i="2"/>
  <c r="G111" i="2"/>
  <c r="L116" i="2"/>
  <c r="L127" i="2"/>
  <c r="L158" i="2"/>
  <c r="L187" i="2"/>
  <c r="G187" i="2"/>
  <c r="L139" i="2"/>
  <c r="G156" i="2"/>
  <c r="G157" i="2" s="1"/>
  <c r="G164" i="2"/>
  <c r="G182" i="2"/>
  <c r="L183" i="2"/>
  <c r="L186" i="2"/>
  <c r="G193" i="2"/>
  <c r="L194" i="2"/>
  <c r="G196" i="2"/>
  <c r="G197" i="2"/>
  <c r="L164" i="2"/>
  <c r="L168" i="2"/>
  <c r="L170" i="2"/>
  <c r="G131" i="2"/>
  <c r="L147" i="2"/>
  <c r="G180" i="2"/>
  <c r="L114" i="2"/>
  <c r="L124" i="2"/>
  <c r="G169" i="2"/>
  <c r="G162" i="2"/>
  <c r="G163" i="2" s="1"/>
  <c r="G147" i="2"/>
  <c r="G184" i="2"/>
  <c r="G189" i="2"/>
  <c r="D198" i="1"/>
  <c r="I198" i="1" s="1"/>
  <c r="L193" i="2" l="1"/>
  <c r="L40" i="2"/>
  <c r="L108" i="2"/>
  <c r="L16" i="2"/>
  <c r="L123" i="2"/>
  <c r="L163" i="2"/>
  <c r="L162" i="2"/>
  <c r="L19" i="2"/>
  <c r="G165" i="2"/>
  <c r="L96" i="2"/>
  <c r="G96" i="2"/>
  <c r="G20" i="2"/>
  <c r="L82" i="2"/>
  <c r="G82" i="2"/>
  <c r="G17" i="2"/>
  <c r="L17" i="2"/>
  <c r="L22" i="2"/>
  <c r="G22" i="2"/>
  <c r="L151" i="2"/>
  <c r="G151" i="2"/>
  <c r="L167" i="2"/>
  <c r="G167" i="2"/>
  <c r="L134" i="2"/>
  <c r="G134" i="2"/>
  <c r="L161" i="2"/>
  <c r="L64" i="2"/>
  <c r="G64" i="2"/>
  <c r="L58" i="2"/>
  <c r="G23" i="2"/>
  <c r="L23" i="2"/>
  <c r="L35" i="2"/>
  <c r="G119" i="2"/>
  <c r="L119" i="2"/>
  <c r="G76" i="2"/>
  <c r="L76" i="2"/>
  <c r="L72" i="2"/>
  <c r="G72" i="2"/>
  <c r="L137" i="2"/>
  <c r="G137" i="2"/>
  <c r="L197" i="2"/>
  <c r="G133" i="2"/>
  <c r="L92" i="2"/>
  <c r="G92" i="2"/>
  <c r="L113" i="2"/>
  <c r="L68" i="2"/>
  <c r="L156" i="2"/>
  <c r="L157" i="2"/>
  <c r="L160" i="2"/>
  <c r="G90" i="2"/>
  <c r="L90" i="2"/>
  <c r="L143" i="2"/>
  <c r="L122" i="2"/>
  <c r="G122" i="2"/>
  <c r="L102" i="2"/>
  <c r="L100" i="2"/>
  <c r="L135" i="2"/>
  <c r="G135" i="2"/>
  <c r="G129" i="2"/>
  <c r="L129" i="2"/>
  <c r="L46" i="2"/>
  <c r="G46" i="2"/>
  <c r="G44" i="2"/>
  <c r="L44" i="2"/>
  <c r="L7" i="2"/>
  <c r="L8" i="2" s="1"/>
  <c r="L26" i="2"/>
  <c r="G26" i="2"/>
  <c r="L18" i="2"/>
  <c r="G18" i="2"/>
  <c r="L87" i="2"/>
  <c r="G87" i="2"/>
  <c r="G85" i="2"/>
  <c r="L85" i="2"/>
  <c r="L195" i="2"/>
  <c r="G195" i="2"/>
  <c r="L149" i="2"/>
  <c r="G149" i="2"/>
  <c r="L153" i="2"/>
  <c r="G153" i="2"/>
  <c r="L128" i="2"/>
  <c r="G128" i="2"/>
  <c r="L181" i="2"/>
  <c r="G181" i="2"/>
  <c r="L150" i="2"/>
  <c r="G150" i="2"/>
  <c r="L89" i="2"/>
  <c r="G89" i="2"/>
  <c r="G148" i="2"/>
  <c r="L84" i="2"/>
  <c r="G84" i="2"/>
  <c r="L125" i="2"/>
  <c r="L126" i="2"/>
  <c r="L111" i="2"/>
  <c r="L55" i="2"/>
  <c r="L52" i="2"/>
  <c r="L54" i="2"/>
  <c r="L51" i="2"/>
  <c r="L53" i="2"/>
  <c r="G190" i="2"/>
  <c r="L190" i="2"/>
  <c r="G42" i="2"/>
  <c r="G25" i="2"/>
  <c r="L27" i="2"/>
  <c r="G27" i="2"/>
  <c r="G81" i="2"/>
  <c r="L81" i="2"/>
  <c r="L20" i="2"/>
  <c r="L25" i="2"/>
  <c r="G37" i="2"/>
  <c r="L28" i="2"/>
  <c r="G28" i="2"/>
  <c r="G39" i="2"/>
  <c r="L39" i="2"/>
  <c r="G194" i="2"/>
  <c r="L154" i="2"/>
  <c r="G154" i="2"/>
  <c r="L148" i="2"/>
  <c r="L97" i="2"/>
  <c r="G97" i="2"/>
  <c r="L78" i="2"/>
  <c r="L144" i="2"/>
  <c r="L165" i="2"/>
  <c r="L109" i="2"/>
  <c r="L196" i="2"/>
  <c r="G118" i="2"/>
  <c r="L118" i="2"/>
  <c r="L60" i="2"/>
  <c r="E198" i="2"/>
  <c r="J198" i="2" s="1"/>
  <c r="L198" i="2" s="1"/>
  <c r="L21" i="2"/>
  <c r="G21" i="2"/>
  <c r="L37" i="2"/>
  <c r="L166" i="2"/>
  <c r="G166" i="2"/>
  <c r="L121" i="2"/>
  <c r="G121" i="2"/>
  <c r="F198" i="1"/>
  <c r="K198" i="1" s="1"/>
  <c r="L36" i="2" l="1"/>
  <c r="G191" i="2"/>
  <c r="L191" i="2"/>
  <c r="L152" i="2"/>
  <c r="L29" i="2"/>
  <c r="G29" i="2"/>
  <c r="L120" i="2"/>
  <c r="G120" i="2"/>
  <c r="G192" i="2"/>
  <c r="L192" i="2"/>
  <c r="L133" i="2"/>
  <c r="L63" i="2"/>
  <c r="G63" i="2"/>
  <c r="G36" i="2"/>
  <c r="G152" i="2"/>
  <c r="L50" i="2"/>
  <c r="G50" i="2"/>
  <c r="G198" i="2"/>
  <c r="L136" i="2"/>
  <c r="G136" i="2"/>
  <c r="C198" i="1"/>
  <c r="E198" i="1"/>
  <c r="J198" i="1" s="1"/>
  <c r="G198" i="1" l="1"/>
  <c r="H198" i="1"/>
  <c r="L198" i="1" s="1"/>
</calcChain>
</file>

<file path=xl/sharedStrings.xml><?xml version="1.0" encoding="utf-8"?>
<sst xmlns="http://schemas.openxmlformats.org/spreadsheetml/2006/main" count="4422" uniqueCount="222">
  <si>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</si>
  <si>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</si>
  <si>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</si>
  <si>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</si>
  <si>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</si>
  <si>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</si>
  <si>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</si>
  <si>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</si>
  <si>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</si>
  <si>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</si>
  <si>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</si>
  <si>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</si>
  <si>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</si>
  <si>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</si>
  <si>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</si>
  <si>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</si>
  <si>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</si>
  <si>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</si>
  <si>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</si>
  <si>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</si>
  <si>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</si>
  <si>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</si>
  <si>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</si>
  <si>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</si>
  <si>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</si>
  <si>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</si>
  <si>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</si>
  <si>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</si>
  <si>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</si>
  <si>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</si>
  <si>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</si>
  <si>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</si>
  <si>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</si>
  <si>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</si>
  <si>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</si>
  <si>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</si>
  <si>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</si>
  <si>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</si>
  <si>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</si>
  <si>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</si>
  <si>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</si>
  <si>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</si>
  <si>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</si>
  <si>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</si>
  <si>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</si>
  <si>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</si>
  <si>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</si>
  <si>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</si>
  <si>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</si>
  <si>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</si>
  <si>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</si>
  <si>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</si>
  <si>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</si>
  <si>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</si>
  <si>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</si>
  <si>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</si>
  <si>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</si>
  <si>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</si>
  <si>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</si>
  <si>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</si>
  <si>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</si>
  <si>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</si>
  <si>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</si>
  <si>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</si>
  <si>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</si>
  <si>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</si>
  <si>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</si>
  <si>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 xml:space="preserve">Объем фактического полезного отпуска электроэнергии и мощности по тарифным группам в разрезе </t>
  </si>
  <si>
    <t xml:space="preserve">территориальных сетевых организаций по уровням напряжения для потребителей ООО "МагнитЭнерго" в январе 2018г. </t>
  </si>
  <si>
    <t>** данная информация является актуальной на момент опубликования</t>
  </si>
  <si>
    <t>ПАО "МРСК Юга" - Астраханьэнерго</t>
  </si>
  <si>
    <t>ООО "Барнаульская сетевая компания"</t>
  </si>
  <si>
    <t>СК Алтайкрайэнерго</t>
  </si>
  <si>
    <t>ПАО "МРСК Сибири" - Алтайэнерго</t>
  </si>
  <si>
    <t>ПАО "МРСК Центра" - Белгородэнерго</t>
  </si>
  <si>
    <t>МУПП "ВМЭС"</t>
  </si>
  <si>
    <t>МКП "ВМЭС"</t>
  </si>
  <si>
    <t>ОАО "Оборонэнерго"</t>
  </si>
  <si>
    <t>ПАО "МРСК Юга" - Волгоградэнерго</t>
  </si>
  <si>
    <t>АО "Волгоградоблэлектро"</t>
  </si>
  <si>
    <t>ПАО "МРСК Центра" - Брянскэнерго</t>
  </si>
  <si>
    <t>АО "Брянскоблэлектро"</t>
  </si>
  <si>
    <t>ГП ВО "Областные электротеплосети"</t>
  </si>
  <si>
    <t>ПАО "МРСК Северо-Запада" - Вологдаэнерго</t>
  </si>
  <si>
    <t>ГП "Череповецкая ЭТС"</t>
  </si>
  <si>
    <t>ГП "Тотемская  ЭТС"</t>
  </si>
  <si>
    <t>МУП "Электросеть"</t>
  </si>
  <si>
    <t>ПАО "МРСК Центра" - Воронежэнерго</t>
  </si>
  <si>
    <t>ОАО "МРСК Центра и Приволжья" - Владимирэнерго</t>
  </si>
  <si>
    <t>ООО "БизнесПроект"</t>
  </si>
  <si>
    <t>АО "Ивгорэлектросеть"</t>
  </si>
  <si>
    <t>АО "Объединенные электрические сети"</t>
  </si>
  <si>
    <t>АО "Партнер"</t>
  </si>
  <si>
    <t>ПАО "МРСК Центра и Приволжья" - Ивэнерго</t>
  </si>
  <si>
    <t>ОАО "МРСК Центра и Приволжья" - Кировэнерго</t>
  </si>
  <si>
    <t>АО "Кубаньэнерго"</t>
  </si>
  <si>
    <t>ООО "Майкопская ТЭЦ"</t>
  </si>
  <si>
    <t>ПАО "ФСК ЕЭС"</t>
  </si>
  <si>
    <t>ПАО "МРСК Центра и Приволжья" - Калугаэнерго</t>
  </si>
  <si>
    <t>ООО "Кузбасская энергосетевая компания"</t>
  </si>
  <si>
    <t>ТСО Сибирь</t>
  </si>
  <si>
    <t>ООО "Электросетьсервис"</t>
  </si>
  <si>
    <t>ПАО "МСРК Сибири" - Кузбассэнерго</t>
  </si>
  <si>
    <t>АО "СКЭК"</t>
  </si>
  <si>
    <t>АО "Электросеть"</t>
  </si>
  <si>
    <t>ПАО "МРСК Центра" - Костромаэнерго</t>
  </si>
  <si>
    <t>АО "ЭнергоКурган"</t>
  </si>
  <si>
    <t>ПАО "МРСК Центра" - Курскэнерго</t>
  </si>
  <si>
    <t>ПАО "Ленэнерго"</t>
  </si>
  <si>
    <t>АО "ЛОЭСК"</t>
  </si>
  <si>
    <t>ООО "ЮПЭК"</t>
  </si>
  <si>
    <t>ПАО "МРСК Центра" - Липецкэнерго</t>
  </si>
  <si>
    <t>АО "МОЭСК"</t>
  </si>
  <si>
    <t>ООО "Заринская сетевая компания"</t>
  </si>
  <si>
    <t>ПАО "МРСК Северо-Запада" - Колэнерго</t>
  </si>
  <si>
    <t>ПАО "МРСК Центра и Приволжья" - Нижновэнерго</t>
  </si>
  <si>
    <t>ПАО "МРСК Северо-Запада" - Новгородэнерго</t>
  </si>
  <si>
    <t>АО "Новгородоблэлектро"</t>
  </si>
  <si>
    <t>АО "Региональные электрические сети"</t>
  </si>
  <si>
    <t>ПАО "МРСК Сибири" - Омскэнерго</t>
  </si>
  <si>
    <t>АО "Омскэлектро"</t>
  </si>
  <si>
    <t>ООО "ТрансЭнерго"</t>
  </si>
  <si>
    <t>АО "Электротехнический комплекс"</t>
  </si>
  <si>
    <t>ИП Кацман</t>
  </si>
  <si>
    <t>ПАО "МРСК" - Оренбургэнерго</t>
  </si>
  <si>
    <t>ООО "УКХ"</t>
  </si>
  <si>
    <t>ООО "Энергетик"</t>
  </si>
  <si>
    <t>ГУП "Оренбургкоммунэлектросеть"</t>
  </si>
  <si>
    <t>МУП "ЖКХ"</t>
  </si>
  <si>
    <t>ЮУ СП "Трансэнерго" - филиал ПАО "РЖД"</t>
  </si>
  <si>
    <t>ПАО "МРСК Центра" - Орелэнерго</t>
  </si>
  <si>
    <t>ПАО "МРСК Волги" - Пензаэнерго</t>
  </si>
  <si>
    <t>ПАО "МРСК Урала" - Пермэнерго</t>
  </si>
  <si>
    <t>ПАО "МРСК Северо-Запада" - Псковэнерго</t>
  </si>
  <si>
    <t>ООО "Башкирские распределительные эл. сети"</t>
  </si>
  <si>
    <t xml:space="preserve">ПАО "МРСК Северного Кавказа" - Кабардино-Балкарский филиал </t>
  </si>
  <si>
    <t>ПАО "МРСК Юга" - Калмэнерго</t>
  </si>
  <si>
    <t>ОАО "Распределительная сетевая компания"</t>
  </si>
  <si>
    <t>ПАО "МРСК Северного-Кавказа" - Карачаево-Черкесский филиал</t>
  </si>
  <si>
    <t>ПАО "МРСК Северо-Запада" - Карелэнерго</t>
  </si>
  <si>
    <t>ПАО "МРСК Центра и Приволжья" - Мариэнерго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</si>
  <si>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</si>
  <si>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</si>
  <si>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</si>
  <si>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</si>
  <si>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</si>
  <si>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ПАО "МРСК Волги" - Мордовэнерго</t>
  </si>
  <si>
    <t>ТФ "Ватт"</t>
  </si>
  <si>
    <t>ПАО "МРСК Северного Кавказа" - Северо-Осетинский филиал</t>
  </si>
  <si>
    <t>АО "Сетевая компания"</t>
  </si>
  <si>
    <t>ПАО "МРСК Юга" - Ростовэнерго</t>
  </si>
  <si>
    <t>АО "Донэнерго"</t>
  </si>
  <si>
    <t>ПАО "МРСК Центра и Приволжья" - Рязаньэнерго</t>
  </si>
  <si>
    <t>ПАО "МРСК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</si>
  <si>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</si>
  <si>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</si>
  <si>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ОАО "МРСК Волги" - Саратовские распределительные сети</t>
  </si>
  <si>
    <t>АО "Саратовское предприятие городских электрических сетей"</t>
  </si>
  <si>
    <t>ПАО "МРСК Урала"-Свердловэнерго</t>
  </si>
  <si>
    <t>ОАО "МРСК Центра" - Смоленскэнерго</t>
  </si>
  <si>
    <t>ПАО "МРСК Северного Кавказа" - Ставропольэнерго</t>
  </si>
  <si>
    <t>ГУП "Ставрополькоммунэлектро"</t>
  </si>
  <si>
    <t>МУП Буденовска "Электросетевая компания"</t>
  </si>
  <si>
    <t xml:space="preserve">ООО "КЭУК" - филиал "Железноводские электрические сети" </t>
  </si>
  <si>
    <t>АО "Георгиевские ГЭС"</t>
  </si>
  <si>
    <t>АО "НЭСК"</t>
  </si>
  <si>
    <t>АО "Ессентукские сети"</t>
  </si>
  <si>
    <t>АО "Горэлектросеть"</t>
  </si>
  <si>
    <t>ПАО "МРСК Центра" -  Тамбовэнерго</t>
  </si>
  <si>
    <t>ПАО "МРСК Центра" - Тверьэнерго</t>
  </si>
  <si>
    <t>ОАО "Томская распределительная  компания"</t>
  </si>
  <si>
    <t>ПАО "МРСК Центра и Приволжья" -  Тулэнерго</t>
  </si>
  <si>
    <t>ОАО "СУЭНКО"</t>
  </si>
  <si>
    <t>ОАО "Тюменьэнерго"</t>
  </si>
  <si>
    <t>ООО "Альтера"</t>
  </si>
  <si>
    <t>ОАО "СГЭС"</t>
  </si>
  <si>
    <t>АО "Городские электрические сети" (г.Нижневартовск)</t>
  </si>
  <si>
    <t>ОАО "ЮРЭСК"</t>
  </si>
  <si>
    <t>АО "Распределительная сетевая компания Ямала"</t>
  </si>
  <si>
    <t>МУП "Сургутские районные электрические сети"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</si>
  <si>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</si>
  <si>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</si>
  <si>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</si>
  <si>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</si>
  <si>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"МРСК Центра и Приволжья" - Удмуртэнерго</t>
  </si>
  <si>
    <t>ПАО "МРСК Волги" - Ульяновские РС</t>
  </si>
  <si>
    <t>ОАО "УСК"</t>
  </si>
  <si>
    <t>ООО"Сети Барыш"</t>
  </si>
  <si>
    <t>ООО "ОЭС"</t>
  </si>
  <si>
    <t>ООО "ИРЭС"</t>
  </si>
  <si>
    <t>ООО "Энергопром ГРУПП"</t>
  </si>
  <si>
    <t>АО "ГНЦ НИИАР"</t>
  </si>
  <si>
    <t>МУП "УльГЭС"</t>
  </si>
  <si>
    <t>ПАО "МРСК Урала" - Челябэнерго</t>
  </si>
  <si>
    <t>ООО "АЭС Инвест"</t>
  </si>
  <si>
    <t>ПАО "МРСК Волги" -  Чувашэнерго</t>
  </si>
  <si>
    <t>ПАО "МРСК Центра" - Ярэнерго</t>
  </si>
  <si>
    <t>ЗАО "НЭСК"</t>
  </si>
  <si>
    <t>ООО "ЭнергоХолдинг"</t>
  </si>
  <si>
    <t>АО "ОРЭС-Тольятти"</t>
  </si>
  <si>
    <t>ООО "Энерго"</t>
  </si>
  <si>
    <t>ООО "Энергохолдинг"</t>
  </si>
  <si>
    <t>МУП "КС Новочебоксарска"</t>
  </si>
  <si>
    <t>0</t>
  </si>
  <si>
    <t xml:space="preserve">территориальных сетевых организаций по уровням напряжения для потребителей ООО "МагнитЭнерго" в феврале 2018г. </t>
  </si>
  <si>
    <t xml:space="preserve">территориальных сетевых организаций по уровням напряжения для потребителей ООО "МагнитЭнерго" в марте 2018г. </t>
  </si>
  <si>
    <t>ЗСК-1</t>
  </si>
  <si>
    <t xml:space="preserve">территориальных сетевых организаций по уровням напряжения для потребителей ООО "МагнитЭнерго" в январе 2019г. </t>
  </si>
  <si>
    <t xml:space="preserve">территориальных сетевых организаций по уровням напряжения для потребителей ООО "МагнитЭнерго" в феврале 2019г. </t>
  </si>
  <si>
    <t xml:space="preserve">территориальных сетевых организаций по уровням напряжения для потребителей ООО "МагнитЭнерго" в марте 2019г. </t>
  </si>
  <si>
    <t>АО "ОЭК"</t>
  </si>
  <si>
    <t xml:space="preserve">территориальных сетевых организаций по уровням напряжения для потребителей ООО "МагнитЭнерго" в апреле 2019г. </t>
  </si>
  <si>
    <t>Красноярский край</t>
  </si>
  <si>
    <t>ООО "Региональная сетевая компания"</t>
  </si>
  <si>
    <t xml:space="preserve">территориальных сетевых организаций по уровням напряжения для потребителей ООО "МагнитЭнерго" в мае 2019г. </t>
  </si>
  <si>
    <t xml:space="preserve">территориальных сетевых организаций по уровням напряжения для потребителей ООО "МагнитЭнерго" в июне 2019г. </t>
  </si>
  <si>
    <t xml:space="preserve">территориальных сетевых организаций по уровням напряжения для потребителей ООО "МагнитЭнерго" в июле 2019 г. </t>
  </si>
  <si>
    <t xml:space="preserve">территориальных сетевых организаций по уровням напряжения для потребителей ООО "МагнитЭнерго" в августе 2019 г. </t>
  </si>
  <si>
    <t xml:space="preserve">территориальных сетевых организаций по уровням напряжения для потребителей ООО "МагнитЭнерго" в сентябре 2019 г. </t>
  </si>
  <si>
    <t xml:space="preserve">территориальных сетевых организаций по уровням напряжения для потребителей ООО "МагнитЭнерго" в октябре 2019г. </t>
  </si>
  <si>
    <t xml:space="preserve">территориальных сетевых организаций по уровням напряжения для потребителей ООО "МагнитЭнерго" в ноябре 2019г. </t>
  </si>
  <si>
    <t xml:space="preserve">территориальных сетевых организаций по уровням напряжения для потребителей ООО "МагнитЭнерго" в декабре 2019г.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</si>
</sst>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0.0%"/>
    <numFmt numFmtId="165" formatCode="0.0%_);\(0.0%\)"/>
    <numFmt numFmtId="166" formatCode="#,##0_);[Red]\(#,##0\)"/>
    <numFmt numFmtId="167" formatCode="#,##0;[Red]\-#,##0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0.0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_-* #,##0.00&quot;р.&quot;_-;\-* #,##0.00&quot;р.&quot;_-;_-* \-??&quot;р.&quot;_-;_-@_-"/>
    <numFmt numFmtId="188" formatCode="#,##0.000"/>
    <numFmt numFmtId="189" formatCode="_-* #,##0\ _р_._-;\-* #,##0\ _р_._-;_-* &quot;- &quot;_р_._-;_-@_-"/>
    <numFmt numFmtId="190" formatCode="_-* #,##0.00\ _р_._-;\-* #,##0.00\ _р_._-;_-* \-??\ _р_._-;_-@_-"/>
    <numFmt numFmtId="191" formatCode="_-* #,##0.00_р_._-;\-* #,##0.00_р_._-;_-* \-??_р_._-;_-@_-"/>
    <numFmt numFmtId="192" formatCode="#,##0.0"/>
    <numFmt numFmtId="193" formatCode="%#\.00"/>
  </numFmts>
  <fonts count="82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 New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indexed="8"/>
      <name val="Times New Roman"/>
      <family val="2"/>
      <charset val="204"/>
    </font>
    <font>
      <sz val="11"/>
      <color indexed="8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53">
    <xf numFmtId="0" fontId="0" fillId="0" borderId="0"/>
    <xf numFmtId="0" fontId="8" fillId="0" borderId="0"/>
    <xf numFmtId="0" fontId="2" fillId="0" borderId="0"/>
    <xf numFmtId="0" fontId="12" fillId="0" borderId="0"/>
    <xf numFmtId="164" fontId="13" fillId="0" borderId="0">
      <alignment vertical="top"/>
    </xf>
    <xf numFmtId="164" fontId="14" fillId="0" borderId="0">
      <alignment vertical="top"/>
    </xf>
    <xf numFmtId="165" fontId="14" fillId="4" borderId="0">
      <alignment vertical="top"/>
    </xf>
    <xf numFmtId="164" fontId="14" fillId="5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12" fillId="0" borderId="0"/>
    <xf numFmtId="0" fontId="12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5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5">
      <protection locked="0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0" borderId="0" applyNumberFormat="0" applyFill="0" applyBorder="0" applyAlignment="0" applyProtection="0"/>
    <xf numFmtId="172" fontId="19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0" fillId="7" borderId="0" applyNumberFormat="0" applyBorder="0" applyAlignment="0" applyProtection="0"/>
    <xf numFmtId="0" fontId="21" fillId="4" borderId="7" applyNumberFormat="0" applyAlignment="0" applyProtection="0"/>
    <xf numFmtId="0" fontId="22" fillId="22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172" fontId="23" fillId="8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0" fontId="2" fillId="0" borderId="0" applyFill="0" applyBorder="0" applyAlignment="0" applyProtection="0"/>
    <xf numFmtId="14" fontId="24" fillId="0" borderId="0">
      <alignment vertical="top"/>
    </xf>
    <xf numFmtId="166" fontId="25" fillId="0" borderId="0">
      <alignment vertical="top"/>
    </xf>
    <xf numFmtId="180" fontId="2" fillId="0" borderId="0" applyFill="0" applyBorder="0" applyAlignment="0" applyProtection="0"/>
    <xf numFmtId="0" fontId="26" fillId="0" borderId="0" applyNumberFormat="0" applyFill="0" applyBorder="0" applyAlignment="0" applyProtection="0"/>
    <xf numFmtId="181" fontId="27" fillId="0" borderId="0" applyFill="0" applyBorder="0" applyAlignment="0" applyProtection="0"/>
    <xf numFmtId="181" fontId="13" fillId="0" borderId="0" applyFill="0" applyBorder="0" applyAlignment="0" applyProtection="0"/>
    <xf numFmtId="181" fontId="28" fillId="0" borderId="0" applyFill="0" applyBorder="0" applyAlignment="0" applyProtection="0"/>
    <xf numFmtId="181" fontId="29" fillId="0" borderId="0" applyFill="0" applyBorder="0" applyAlignment="0" applyProtection="0"/>
    <xf numFmtId="181" fontId="30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2" fontId="2" fillId="0" borderId="0" applyFill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Border="0" applyProtection="0">
      <alignment horizontal="center"/>
    </xf>
    <xf numFmtId="0" fontId="34" fillId="0" borderId="0" applyBorder="0" applyProtection="0">
      <alignment horizontal="center"/>
    </xf>
    <xf numFmtId="0" fontId="35" fillId="0" borderId="0" applyBorder="0" applyProtection="0">
      <alignment horizontal="center"/>
    </xf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Border="0" applyProtection="0">
      <alignment horizontal="center"/>
    </xf>
    <xf numFmtId="0" fontId="39" fillId="0" borderId="0">
      <alignment vertical="top"/>
    </xf>
    <xf numFmtId="0" fontId="34" fillId="0" borderId="0" applyNumberFormat="0" applyBorder="0" applyProtection="0">
      <alignment horizontal="center" textRotation="90"/>
    </xf>
    <xf numFmtId="0" fontId="34" fillId="0" borderId="0" applyBorder="0" applyProtection="0">
      <alignment horizontal="center" textRotation="90"/>
    </xf>
    <xf numFmtId="0" fontId="35" fillId="0" borderId="0" applyBorder="0" applyProtection="0">
      <alignment horizontal="center" textRotation="90"/>
    </xf>
    <xf numFmtId="166" fontId="40" fillId="0" borderId="0">
      <alignment vertical="top"/>
    </xf>
    <xf numFmtId="172" fontId="41" fillId="0" borderId="0"/>
    <xf numFmtId="0" fontId="42" fillId="0" borderId="0" applyNumberFormat="0" applyFill="0" applyBorder="0" applyAlignment="0" applyProtection="0"/>
    <xf numFmtId="0" fontId="43" fillId="9" borderId="7" applyNumberFormat="0" applyAlignment="0" applyProtection="0"/>
    <xf numFmtId="166" fontId="14" fillId="0" borderId="0">
      <alignment vertical="top"/>
    </xf>
    <xf numFmtId="166" fontId="14" fillId="4" borderId="0">
      <alignment vertical="top"/>
    </xf>
    <xf numFmtId="182" fontId="14" fillId="5" borderId="0">
      <alignment vertical="top"/>
    </xf>
    <xf numFmtId="167" fontId="14" fillId="0" borderId="0">
      <alignment vertical="top"/>
    </xf>
    <xf numFmtId="0" fontId="44" fillId="0" borderId="12" applyNumberFormat="0" applyFill="0" applyAlignment="0" applyProtection="0"/>
    <xf numFmtId="0" fontId="45" fillId="23" borderId="0" applyNumberFormat="0" applyBorder="0" applyAlignment="0" applyProtection="0"/>
    <xf numFmtId="0" fontId="46" fillId="0" borderId="0" applyNumberFormat="0" applyFill="0" applyBorder="0" applyAlignment="0" applyProtection="0"/>
    <xf numFmtId="0" fontId="1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2" fillId="0" borderId="0"/>
    <xf numFmtId="0" fontId="2" fillId="24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47" fillId="4" borderId="14" applyNumberFormat="0" applyAlignment="0" applyProtection="0"/>
    <xf numFmtId="0" fontId="48" fillId="0" borderId="0" applyNumberFormat="0">
      <alignment horizontal="left"/>
    </xf>
    <xf numFmtId="0" fontId="49" fillId="0" borderId="0" applyNumberFormat="0" applyBorder="0" applyProtection="0"/>
    <xf numFmtId="0" fontId="49" fillId="0" borderId="0" applyBorder="0" applyProtection="0"/>
    <xf numFmtId="0" fontId="50" fillId="0" borderId="0" applyBorder="0" applyProtection="0"/>
    <xf numFmtId="185" fontId="49" fillId="0" borderId="0" applyBorder="0" applyProtection="0"/>
    <xf numFmtId="186" fontId="49" fillId="0" borderId="0" applyBorder="0" applyProtection="0"/>
    <xf numFmtId="185" fontId="50" fillId="0" borderId="0" applyBorder="0" applyProtection="0"/>
    <xf numFmtId="0" fontId="51" fillId="23" borderId="14" applyNumberFormat="0" applyProtection="0">
      <alignment vertical="center"/>
    </xf>
    <xf numFmtId="0" fontId="52" fillId="23" borderId="14" applyNumberFormat="0" applyProtection="0">
      <alignment vertical="center"/>
    </xf>
    <xf numFmtId="0" fontId="51" fillId="23" borderId="14" applyNumberFormat="0" applyProtection="0">
      <alignment horizontal="left" vertical="center" indent="1"/>
    </xf>
    <xf numFmtId="0" fontId="51" fillId="23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1" fillId="7" borderId="14" applyNumberFormat="0" applyProtection="0">
      <alignment horizontal="right" vertical="center"/>
    </xf>
    <xf numFmtId="0" fontId="51" fillId="11" borderId="14" applyNumberFormat="0" applyProtection="0">
      <alignment horizontal="right" vertical="center"/>
    </xf>
    <xf numFmtId="0" fontId="51" fillId="19" borderId="14" applyNumberFormat="0" applyProtection="0">
      <alignment horizontal="right" vertical="center"/>
    </xf>
    <xf numFmtId="0" fontId="51" fillId="13" borderId="14" applyNumberFormat="0" applyProtection="0">
      <alignment horizontal="right" vertical="center"/>
    </xf>
    <xf numFmtId="0" fontId="51" fillId="17" borderId="14" applyNumberFormat="0" applyProtection="0">
      <alignment horizontal="right" vertical="center"/>
    </xf>
    <xf numFmtId="0" fontId="51" fillId="21" borderId="14" applyNumberFormat="0" applyProtection="0">
      <alignment horizontal="right" vertical="center"/>
    </xf>
    <xf numFmtId="0" fontId="51" fillId="20" borderId="14" applyNumberFormat="0" applyProtection="0">
      <alignment horizontal="right" vertical="center"/>
    </xf>
    <xf numFmtId="0" fontId="51" fillId="25" borderId="14" applyNumberFormat="0" applyProtection="0">
      <alignment horizontal="right" vertical="center"/>
    </xf>
    <xf numFmtId="0" fontId="51" fillId="12" borderId="14" applyNumberFormat="0" applyProtection="0">
      <alignment horizontal="right" vertical="center"/>
    </xf>
    <xf numFmtId="0" fontId="53" fillId="26" borderId="14" applyNumberFormat="0" applyProtection="0">
      <alignment horizontal="left" vertical="center" indent="1"/>
    </xf>
    <xf numFmtId="0" fontId="51" fillId="27" borderId="15" applyNumberFormat="0" applyProtection="0">
      <alignment horizontal="left" vertical="center" indent="1"/>
    </xf>
    <xf numFmtId="0" fontId="54" fillId="28" borderId="0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5" fillId="27" borderId="14" applyNumberFormat="0" applyProtection="0">
      <alignment horizontal="left" vertical="center" indent="1"/>
    </xf>
    <xf numFmtId="0" fontId="55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19" fillId="0" borderId="0"/>
    <xf numFmtId="0" fontId="51" fillId="24" borderId="14" applyNumberFormat="0" applyProtection="0">
      <alignment vertical="center"/>
    </xf>
    <xf numFmtId="0" fontId="52" fillId="24" borderId="14" applyNumberFormat="0" applyProtection="0">
      <alignment vertical="center"/>
    </xf>
    <xf numFmtId="0" fontId="51" fillId="24" borderId="14" applyNumberFormat="0" applyProtection="0">
      <alignment horizontal="left" vertical="center" indent="1"/>
    </xf>
    <xf numFmtId="0" fontId="51" fillId="24" borderId="14" applyNumberFormat="0" applyProtection="0">
      <alignment horizontal="left" vertical="center" indent="1"/>
    </xf>
    <xf numFmtId="0" fontId="51" fillId="27" borderId="14" applyNumberFormat="0" applyProtection="0">
      <alignment horizontal="right" vertical="center"/>
    </xf>
    <xf numFmtId="0" fontId="52" fillId="27" borderId="14" applyNumberFormat="0" applyProtection="0">
      <alignment horizontal="right" vertical="center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6" fillId="0" borderId="0"/>
    <xf numFmtId="0" fontId="57" fillId="27" borderId="14" applyNumberFormat="0" applyProtection="0">
      <alignment horizontal="right" vertical="center"/>
    </xf>
    <xf numFmtId="0" fontId="12" fillId="0" borderId="0"/>
    <xf numFmtId="166" fontId="58" fillId="30" borderId="0">
      <alignment horizontal="right" vertical="top"/>
    </xf>
    <xf numFmtId="0" fontId="59" fillId="0" borderId="0" applyNumberFormat="0" applyFill="0" applyBorder="0" applyAlignment="0" applyProtection="0"/>
    <xf numFmtId="0" fontId="60" fillId="0" borderId="16" applyNumberFormat="0" applyFill="0" applyAlignment="0" applyProtection="0"/>
    <xf numFmtId="0" fontId="6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172" fontId="19" fillId="0" borderId="6">
      <protection locked="0"/>
    </xf>
    <xf numFmtId="0" fontId="43" fillId="9" borderId="7" applyNumberFormat="0" applyAlignment="0" applyProtection="0"/>
    <xf numFmtId="0" fontId="43" fillId="9" borderId="7" applyNumberForma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7" fillId="4" borderId="14" applyNumberFormat="0" applyAlignment="0" applyProtection="0"/>
    <xf numFmtId="0" fontId="47" fillId="4" borderId="14" applyNumberForma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21" fillId="4" borderId="7" applyNumberFormat="0" applyAlignment="0" applyProtection="0"/>
    <xf numFmtId="0" fontId="21" fillId="4" borderId="7" applyNumberForma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0" fontId="36" fillId="0" borderId="9" applyNumberFormat="0" applyFill="0" applyAlignment="0" applyProtection="0"/>
    <xf numFmtId="0" fontId="36" fillId="0" borderId="17" applyNumberForma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18" applyNumberForma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19" applyNumberForma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Border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Border="0">
      <alignment horizontal="center" vertical="center" wrapText="1"/>
    </xf>
    <xf numFmtId="172" fontId="23" fillId="8" borderId="6"/>
    <xf numFmtId="4" fontId="67" fillId="23" borderId="0" applyBorder="0">
      <alignment horizontal="right"/>
    </xf>
    <xf numFmtId="49" fontId="68" fillId="0" borderId="0" applyBorder="0">
      <alignment vertical="center"/>
    </xf>
    <xf numFmtId="0" fontId="60" fillId="0" borderId="16" applyNumberFormat="0" applyFill="0" applyAlignment="0" applyProtection="0"/>
    <xf numFmtId="0" fontId="60" fillId="0" borderId="16" applyNumberForma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3" fontId="23" fillId="0" borderId="0" applyBorder="0">
      <alignment vertical="center"/>
    </xf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22" fillId="22" borderId="8" applyNumberFormat="0" applyAlignment="0" applyProtection="0"/>
    <xf numFmtId="0" fontId="22" fillId="22" borderId="8" applyNumberForma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65" fillId="0" borderId="0">
      <alignment horizontal="center" vertical="top" wrapText="1"/>
    </xf>
    <xf numFmtId="0" fontId="69" fillId="0" borderId="0">
      <alignment horizontal="center" vertical="center" wrapText="1"/>
    </xf>
    <xf numFmtId="188" fontId="70" fillId="5" borderId="1">
      <alignment wrapText="1"/>
    </xf>
    <xf numFmtId="0" fontId="59" fillId="0" borderId="0" applyNumberFormat="0" applyFill="0" applyBorder="0" applyAlignment="0" applyProtection="0"/>
    <xf numFmtId="0" fontId="71" fillId="0" borderId="0" applyNumberFormat="0" applyBorder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49" fontId="67" fillId="0" borderId="0" applyBorder="0">
      <alignment vertical="top"/>
    </xf>
    <xf numFmtId="0" fontId="2" fillId="0" borderId="0"/>
    <xf numFmtId="0" fontId="55" fillId="0" borderId="0"/>
    <xf numFmtId="49" fontId="67" fillId="0" borderId="0" applyBorder="0">
      <alignment vertical="top"/>
    </xf>
    <xf numFmtId="0" fontId="12" fillId="0" borderId="0">
      <alignment vertical="center"/>
    </xf>
    <xf numFmtId="0" fontId="72" fillId="0" borderId="0"/>
    <xf numFmtId="0" fontId="73" fillId="0" borderId="0"/>
    <xf numFmtId="0" fontId="2" fillId="0" borderId="0" applyBorder="0" applyProtection="0"/>
    <xf numFmtId="0" fontId="12" fillId="0" borderId="0">
      <alignment vertical="center"/>
    </xf>
    <xf numFmtId="0" fontId="7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8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72" fillId="0" borderId="0"/>
    <xf numFmtId="0" fontId="2" fillId="0" borderId="0"/>
    <xf numFmtId="0" fontId="19" fillId="0" borderId="0"/>
    <xf numFmtId="0" fontId="5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55" fillId="0" borderId="0" applyBorder="0" applyProtection="0"/>
    <xf numFmtId="0" fontId="76" fillId="0" borderId="0" applyBorder="0" applyProtection="0"/>
    <xf numFmtId="0" fontId="2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2" fillId="0" borderId="0"/>
    <xf numFmtId="0" fontId="77" fillId="0" borderId="0"/>
    <xf numFmtId="0" fontId="2" fillId="0" borderId="0"/>
    <xf numFmtId="0" fontId="19" fillId="0" borderId="0"/>
    <xf numFmtId="0" fontId="74" fillId="0" borderId="0" applyNumberFormat="0" applyBorder="0" applyProtection="0"/>
    <xf numFmtId="0" fontId="74" fillId="0" borderId="0" applyNumberFormat="0" applyBorder="0" applyProtection="0"/>
    <xf numFmtId="0" fontId="78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79" fillId="0" borderId="0"/>
    <xf numFmtId="0" fontId="12" fillId="0" borderId="0">
      <alignment vertical="center"/>
    </xf>
    <xf numFmtId="0" fontId="80" fillId="0" borderId="0"/>
    <xf numFmtId="49" fontId="67" fillId="0" borderId="0" applyBorder="0">
      <alignment vertical="top"/>
    </xf>
    <xf numFmtId="49" fontId="67" fillId="0" borderId="0" applyBorder="0">
      <alignment vertical="top"/>
    </xf>
    <xf numFmtId="0" fontId="2" fillId="0" borderId="0"/>
    <xf numFmtId="0" fontId="79" fillId="0" borderId="0"/>
    <xf numFmtId="49" fontId="67" fillId="0" borderId="0" applyBorder="0">
      <alignment vertical="top"/>
    </xf>
    <xf numFmtId="0" fontId="2" fillId="0" borderId="0"/>
    <xf numFmtId="49" fontId="67" fillId="0" borderId="0" applyBorder="0">
      <alignment vertical="top"/>
    </xf>
    <xf numFmtId="0" fontId="2" fillId="0" borderId="0"/>
    <xf numFmtId="0" fontId="20" fillId="7" borderId="0" applyNumberFormat="0" applyBorder="0" applyAlignment="0" applyProtection="0"/>
    <xf numFmtId="0" fontId="20" fillId="7" borderId="0" applyNumberFormat="0" applyBorder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" fillId="0" borderId="0" applyFill="0" applyBorder="0" applyProtection="0">
      <alignment horizontal="center" vertical="center" wrapText="1"/>
    </xf>
    <xf numFmtId="0" fontId="2" fillId="0" borderId="0" applyNumberFormat="0" applyFill="0" applyBorder="0" applyProtection="0">
      <alignment horizontal="justify" vertical="center" wrapText="1"/>
    </xf>
    <xf numFmtId="0" fontId="81" fillId="23" borderId="0" applyNumberFormat="0" applyBorder="0" applyAlignment="0">
      <protection locked="0"/>
    </xf>
    <xf numFmtId="0" fontId="26" fillId="0" borderId="0" applyNumberFormat="0" applyFill="0" applyBorder="0" applyAlignment="0" applyProtection="0"/>
    <xf numFmtId="0" fontId="26" fillId="0" borderId="0" applyNumberFormat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55" fillId="24" borderId="13" applyNumberForma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44" fillId="0" borderId="12" applyNumberFormat="0" applyFill="0" applyAlignment="0" applyProtection="0"/>
    <xf numFmtId="0" fontId="44" fillId="0" borderId="12" applyNumberForma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74" fillId="0" borderId="0" applyNumberFormat="0" applyBorder="0" applyProtection="0"/>
    <xf numFmtId="0" fontId="74" fillId="0" borderId="0" applyNumberFormat="0" applyBorder="0" applyProtection="0"/>
    <xf numFmtId="166" fontId="13" fillId="0" borderId="0">
      <alignment vertical="top"/>
    </xf>
    <xf numFmtId="0" fontId="12" fillId="0" borderId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Border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189" fontId="2" fillId="0" borderId="0" applyFill="0" applyBorder="0" applyAlignment="0" applyProtection="0"/>
    <xf numFmtId="190" fontId="2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9" borderId="0" applyBorder="0">
      <alignment horizontal="right"/>
    </xf>
    <xf numFmtId="4" fontId="2" fillId="5" borderId="0" applyBorder="0">
      <alignment horizontal="right"/>
    </xf>
    <xf numFmtId="0" fontId="33" fillId="5" borderId="0" applyNumberFormat="0" applyBorder="0" applyAlignment="0" applyProtection="0"/>
    <xf numFmtId="0" fontId="33" fillId="5" borderId="0" applyNumberFormat="0" applyBorder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192" fontId="2" fillId="0" borderId="0" applyFill="0" applyBorder="0" applyProtection="0">
      <alignment horizontal="center" vertical="center"/>
    </xf>
    <xf numFmtId="193" fontId="15" fillId="0" borderId="0">
      <protection locked="0"/>
    </xf>
    <xf numFmtId="0" fontId="19" fillId="0" borderId="0" applyBorder="0">
      <alignment horizontal="center" vertical="center" wrapText="1"/>
    </xf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20" fillId="7" borderId="0" applyNumberFormat="0" applyBorder="0" applyAlignment="0" applyProtection="0"/>
    <xf numFmtId="0" fontId="33" fillId="5" borderId="0" applyNumberFormat="0" applyBorder="0" applyAlignment="0" applyProtection="0"/>
    <xf numFmtId="0" fontId="19" fillId="0" borderId="0"/>
    <xf numFmtId="0" fontId="2" fillId="24" borderId="13" applyNumberFormat="0" applyAlignment="0" applyProtection="0"/>
    <xf numFmtId="0" fontId="2" fillId="24" borderId="13" applyNumberFormat="0" applyAlignment="0" applyProtection="0"/>
    <xf numFmtId="0" fontId="19" fillId="0" borderId="0"/>
    <xf numFmtId="0" fontId="2" fillId="0" borderId="0"/>
    <xf numFmtId="0" fontId="44" fillId="0" borderId="12" applyNumberFormat="0" applyFill="0" applyAlignment="0" applyProtection="0"/>
    <xf numFmtId="0" fontId="22" fillId="22" borderId="8" applyNumberFormat="0" applyAlignment="0" applyProtection="0"/>
    <xf numFmtId="0" fontId="61" fillId="0" borderId="0" applyNumberFormat="0" applyFill="0" applyBorder="0" applyAlignment="0" applyProtection="0"/>
    <xf numFmtId="0" fontId="8" fillId="0" borderId="0"/>
    <xf numFmtId="9" fontId="2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21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3" fontId="3" fillId="0" borderId="23" xfId="0" applyNumberFormat="1" applyFont="1" applyFill="1" applyBorder="1"/>
    <xf numFmtId="3" fontId="3" fillId="0" borderId="23" xfId="0" applyNumberFormat="1" applyFont="1" applyFill="1" applyBorder="1" applyAlignment="1">
      <alignment horizontal="right" vertical="center"/>
    </xf>
    <xf numFmtId="0" fontId="3" fillId="0" borderId="20" xfId="0" applyFont="1" applyFill="1" applyBorder="1"/>
    <xf numFmtId="0" fontId="5" fillId="31" borderId="21" xfId="0" applyFont="1" applyFill="1" applyBorder="1" applyAlignment="1">
      <alignment wrapText="1"/>
    </xf>
    <xf numFmtId="3" fontId="3" fillId="31" borderId="22" xfId="0" applyNumberFormat="1" applyFont="1" applyFill="1" applyBorder="1"/>
    <xf numFmtId="3" fontId="3" fillId="31" borderId="22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wrapText="1"/>
    </xf>
    <xf numFmtId="3" fontId="3" fillId="0" borderId="20" xfId="0" applyNumberFormat="1" applyFont="1" applyFill="1" applyBorder="1"/>
    <xf numFmtId="3" fontId="3" fillId="0" borderId="20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wrapText="1"/>
    </xf>
    <xf numFmtId="3" fontId="3" fillId="31" borderId="20" xfId="0" applyNumberFormat="1" applyFont="1" applyFill="1" applyBorder="1"/>
    <xf numFmtId="3" fontId="3" fillId="31" borderId="20" xfId="0" applyNumberFormat="1" applyFont="1" applyFill="1" applyBorder="1" applyAlignment="1">
      <alignment horizontal="right" vertical="center"/>
    </xf>
    <xf numFmtId="0" fontId="5" fillId="31" borderId="4" xfId="0" applyFont="1" applyFill="1" applyBorder="1" applyAlignment="1">
      <alignment wrapText="1"/>
    </xf>
    <xf numFmtId="3" fontId="3" fillId="31" borderId="23" xfId="0" applyNumberFormat="1" applyFont="1" applyFill="1" applyBorder="1"/>
    <xf numFmtId="3" fontId="3" fillId="31" borderId="23" xfId="0" applyNumberFormat="1" applyFont="1" applyFill="1" applyBorder="1" applyAlignment="1">
      <alignment horizontal="right" vertical="center"/>
    </xf>
    <xf numFmtId="0" fontId="5" fillId="31" borderId="0" xfId="0" applyFont="1" applyFill="1" applyBorder="1" applyAlignment="1">
      <alignment wrapText="1"/>
    </xf>
    <xf numFmtId="3" fontId="3" fillId="31" borderId="24" xfId="0" applyNumberFormat="1" applyFont="1" applyFill="1" applyBorder="1"/>
    <xf numFmtId="3" fontId="3" fillId="31" borderId="24" xfId="0" applyNumberFormat="1" applyFont="1" applyFill="1" applyBorder="1" applyAlignment="1">
      <alignment horizontal="right" vertical="center"/>
    </xf>
    <xf numFmtId="0" fontId="5" fillId="31" borderId="2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/>
    <xf numFmtId="0" fontId="5" fillId="31" borderId="20" xfId="0" applyFont="1" applyFill="1" applyBorder="1" applyAlignment="1">
      <alignment horizontal="center"/>
    </xf>
    <xf numFmtId="0" fontId="5" fillId="31" borderId="24" xfId="0" applyFont="1" applyFill="1" applyBorder="1" applyAlignment="1">
      <alignment horizontal="center"/>
    </xf>
    <xf numFmtId="0" fontId="5" fillId="31" borderId="2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3" fontId="3" fillId="31" borderId="24" xfId="0" applyNumberFormat="1" applyFont="1" applyFill="1" applyBorder="1" applyAlignment="1">
      <alignment vertical="center"/>
    </xf>
    <xf numFmtId="3" fontId="3" fillId="32" borderId="24" xfId="0" applyNumberFormat="1" applyFont="1" applyFill="1" applyBorder="1" applyAlignment="1">
      <alignment horizontal="right" vertical="center"/>
    </xf>
    <xf numFmtId="3" fontId="3" fillId="31" borderId="1" xfId="0" applyNumberFormat="1" applyFont="1" applyFill="1" applyBorder="1" applyAlignment="1">
      <alignment horizontal="right" vertical="center"/>
    </xf>
    <xf numFmtId="3" fontId="3" fillId="31" borderId="26" xfId="0" applyNumberFormat="1" applyFont="1" applyFill="1" applyBorder="1" applyAlignment="1">
      <alignment horizontal="right" vertical="center"/>
    </xf>
    <xf numFmtId="0" fontId="3" fillId="0" borderId="20" xfId="0" applyFont="1" applyBorder="1"/>
    <xf numFmtId="3" fontId="3" fillId="31" borderId="0" xfId="0" applyNumberFormat="1" applyFont="1" applyFill="1"/>
    <xf numFmtId="3" fontId="9" fillId="31" borderId="0" xfId="1" applyNumberFormat="1" applyFont="1" applyFill="1"/>
    <xf numFmtId="0" fontId="3" fillId="0" borderId="20" xfId="0" applyFont="1" applyBorder="1" applyAlignment="1">
      <alignment wrapText="1"/>
    </xf>
    <xf numFmtId="0" fontId="9" fillId="31" borderId="0" xfId="0" applyFont="1" applyFill="1" applyBorder="1" applyAlignment="1">
      <alignment wrapText="1"/>
    </xf>
    <xf numFmtId="3" fontId="10" fillId="31" borderId="24" xfId="0" applyNumberFormat="1" applyFont="1" applyFill="1" applyBorder="1"/>
    <xf numFmtId="3" fontId="10" fillId="31" borderId="24" xfId="0" applyNumberFormat="1" applyFont="1" applyFill="1" applyBorder="1" applyAlignment="1">
      <alignment horizontal="right" vertical="center"/>
    </xf>
    <xf numFmtId="3" fontId="3" fillId="31" borderId="28" xfId="0" applyNumberFormat="1" applyFont="1" applyFill="1" applyBorder="1"/>
    <xf numFmtId="3" fontId="10" fillId="31" borderId="28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horizontal="left"/>
    </xf>
    <xf numFmtId="3" fontId="3" fillId="31" borderId="20" xfId="0" applyNumberFormat="1" applyFont="1" applyFill="1" applyBorder="1" applyAlignment="1">
      <alignment vertical="center"/>
    </xf>
    <xf numFmtId="0" fontId="5" fillId="31" borderId="1" xfId="0" applyFont="1" applyFill="1" applyBorder="1" applyAlignment="1">
      <alignment horizontal="center"/>
    </xf>
    <xf numFmtId="0" fontId="5" fillId="31" borderId="3" xfId="0" applyFont="1" applyFill="1" applyBorder="1" applyAlignment="1">
      <alignment wrapText="1"/>
    </xf>
    <xf numFmtId="3" fontId="3" fillId="31" borderId="1" xfId="0" applyNumberFormat="1" applyFont="1" applyFill="1" applyBorder="1"/>
    <xf numFmtId="0" fontId="11" fillId="0" borderId="27" xfId="0" applyFont="1" applyBorder="1"/>
    <xf numFmtId="3" fontId="6" fillId="0" borderId="25" xfId="0" applyNumberFormat="1" applyFont="1" applyFill="1" applyBorder="1"/>
    <xf numFmtId="3" fontId="6" fillId="0" borderId="23" xfId="0" applyNumberFormat="1" applyFont="1" applyFill="1" applyBorder="1"/>
    <xf numFmtId="3" fontId="6" fillId="0" borderId="23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3" fillId="0" borderId="22" xfId="0" applyNumberFormat="1" applyFont="1" applyFill="1" applyBorder="1"/>
    <xf numFmtId="3" fontId="3" fillId="0" borderId="22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20" xfId="1452" applyNumberFormat="1" applyFont="1" applyFill="1" applyBorder="1"/>
    <xf numFmtId="3" fontId="3" fillId="0" borderId="0" xfId="0" applyNumberFormat="1" applyFont="1"/>
    <xf numFmtId="3" fontId="3" fillId="0" borderId="20" xfId="0" applyNumberFormat="1" applyFont="1" applyBorder="1" applyAlignment="1">
      <alignment horizontal="right"/>
    </xf>
    <xf numFmtId="3" fontId="3" fillId="0" borderId="0" xfId="0" applyNumberFormat="1" applyFont="1" applyFill="1"/>
    <xf numFmtId="3" fontId="3" fillId="0" borderId="2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31" borderId="29" xfId="0" applyNumberFormat="1" applyFont="1" applyFill="1" applyBorder="1"/>
    <xf numFmtId="3" fontId="3" fillId="31" borderId="29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1" borderId="22" xfId="0" applyFont="1" applyFill="1" applyBorder="1" applyAlignment="1">
      <alignment horizontal="center" vertical="center"/>
    </xf>
    <xf numFmtId="0" fontId="5" fillId="31" borderId="21" xfId="0" applyFont="1" applyFill="1" applyBorder="1" applyAlignment="1">
      <alignment vertical="center" wrapText="1"/>
    </xf>
    <xf numFmtId="3" fontId="3" fillId="31" borderId="22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0" fontId="5" fillId="31" borderId="20" xfId="0" applyFont="1" applyFill="1" applyBorder="1" applyAlignment="1">
      <alignment horizontal="center" vertical="center"/>
    </xf>
    <xf numFmtId="0" fontId="5" fillId="31" borderId="2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0" fontId="5" fillId="31" borderId="24" xfId="0" applyFont="1" applyFill="1" applyBorder="1" applyAlignment="1">
      <alignment horizontal="center" vertical="center"/>
    </xf>
    <xf numFmtId="0" fontId="5" fillId="31" borderId="0" xfId="0" applyFont="1" applyFill="1" applyBorder="1" applyAlignment="1">
      <alignment vertical="center" wrapText="1"/>
    </xf>
    <xf numFmtId="3" fontId="3" fillId="0" borderId="20" xfId="0" applyNumberFormat="1" applyFont="1" applyBorder="1" applyAlignment="1">
      <alignment vertical="center"/>
    </xf>
    <xf numFmtId="0" fontId="10" fillId="0" borderId="0" xfId="0" applyFont="1" applyFill="1" applyAlignment="1">
      <alignment vertical="center"/>
    </xf>
    <xf numFmtId="3" fontId="3" fillId="31" borderId="29" xfId="0" applyNumberFormat="1" applyFont="1" applyFill="1" applyBorder="1" applyAlignment="1">
      <alignment vertical="center"/>
    </xf>
    <xf numFmtId="3" fontId="3" fillId="31" borderId="29" xfId="0" applyNumberFormat="1" applyFont="1" applyFill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31" borderId="0" xfId="0" applyNumberFormat="1" applyFont="1" applyFill="1" applyAlignment="1">
      <alignment vertical="center"/>
    </xf>
    <xf numFmtId="3" fontId="9" fillId="31" borderId="0" xfId="1" applyNumberFormat="1" applyFont="1" applyFill="1" applyAlignment="1">
      <alignment vertical="center"/>
    </xf>
    <xf numFmtId="0" fontId="3" fillId="0" borderId="20" xfId="0" applyFont="1" applyBorder="1" applyAlignment="1">
      <alignment vertical="center" wrapText="1"/>
    </xf>
    <xf numFmtId="0" fontId="9" fillId="31" borderId="0" xfId="0" applyFont="1" applyFill="1" applyBorder="1" applyAlignment="1">
      <alignment vertical="center" wrapText="1"/>
    </xf>
    <xf numFmtId="3" fontId="10" fillId="31" borderId="24" xfId="0" applyNumberFormat="1" applyFont="1" applyFill="1" applyBorder="1" applyAlignment="1">
      <alignment vertical="center"/>
    </xf>
    <xf numFmtId="3" fontId="3" fillId="31" borderId="28" xfId="0" applyNumberFormat="1" applyFont="1" applyFill="1" applyBorder="1" applyAlignment="1">
      <alignment vertical="center"/>
    </xf>
    <xf numFmtId="0" fontId="5" fillId="31" borderId="20" xfId="0" applyFont="1" applyFill="1" applyBorder="1" applyAlignment="1">
      <alignment horizontal="left" vertical="center"/>
    </xf>
    <xf numFmtId="3" fontId="3" fillId="0" borderId="20" xfId="1452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33" borderId="2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1453">
    <cellStyle name=" 1" xfId="3"/>
    <cellStyle name="%" xfId="4"/>
    <cellStyle name="%_Inputs" xfId="5"/>
    <cellStyle name="%_Inputs (const)" xfId="6"/>
    <cellStyle name="%_Inputs Co" xfId="7"/>
    <cellStyle name="_Model_RAB Мой" xfId="8"/>
    <cellStyle name="_Model_RAB Мой_46EE.2011(v1.0)" xfId="9"/>
    <cellStyle name="_Model_RAB Мой_BALANCE.WARM.2011YEAR.NEW.UPDATE.SCHEME" xfId="10"/>
    <cellStyle name="_Model_RAB Мой_NADB.JNVLS.APTEKA.2011(v1.3.3)" xfId="11"/>
    <cellStyle name="_Model_RAB Мой_NADB.JNVLS.APTEKA.2011(v1.3.4)" xfId="12"/>
    <cellStyle name="_Model_RAB Мой_PREDEL.JKH.UTV.2011(v1.0.1)" xfId="13"/>
    <cellStyle name="_Model_RAB Мой_UPDATE.46EE.2011.TO.1.1" xfId="14"/>
    <cellStyle name="_Model_RAB Мой_UPDATE.BALANCE.WARM.2011YEAR.TO.1.1" xfId="15"/>
    <cellStyle name="_Model_RAB_MRSK_svod" xfId="16"/>
    <cellStyle name="_Model_RAB_MRSK_svod_46EE.2011(v1.0)" xfId="17"/>
    <cellStyle name="_Model_RAB_MRSK_svod_BALANCE.WARM.2011YEAR.NEW.UPDATE.SCHEME" xfId="18"/>
    <cellStyle name="_Model_RAB_MRSK_svod_NADB.JNVLS.APTEKA.2011(v1.3.3)" xfId="19"/>
    <cellStyle name="_Model_RAB_MRSK_svod_NADB.JNVLS.APTEKA.2011(v1.3.4)" xfId="20"/>
    <cellStyle name="_Model_RAB_MRSK_svod_PREDEL.JKH.UTV.2011(v1.0.1)" xfId="21"/>
    <cellStyle name="_Model_RAB_MRSK_svod_UPDATE.46EE.2011.TO.1.1" xfId="22"/>
    <cellStyle name="_Model_RAB_MRSK_svod_UPDATE.BALANCE.WARM.2011YEAR.TO.1.1" xfId="23"/>
    <cellStyle name="_ВО ОП ТЭС-ОТ- 2007" xfId="24"/>
    <cellStyle name="_ВФ ОАО ТЭС-ОТ- 2009" xfId="25"/>
    <cellStyle name="_выручка по присоединениям2" xfId="26"/>
    <cellStyle name="_Договор аренды ЯЭ с разбивкой" xfId="27"/>
    <cellStyle name="_Исходные данные для модели" xfId="28"/>
    <cellStyle name="_МОДЕЛЬ_1 (2)" xfId="29"/>
    <cellStyle name="_МОДЕЛЬ_1 (2)_46EE.2011(v1.0)" xfId="30"/>
    <cellStyle name="_МОДЕЛЬ_1 (2)_BALANCE.WARM.2011YEAR.NEW.UPDATE.SCHEME" xfId="31"/>
    <cellStyle name="_МОДЕЛЬ_1 (2)_NADB.JNVLS.APTEKA.2011(v1.3.3)" xfId="32"/>
    <cellStyle name="_МОДЕЛЬ_1 (2)_NADB.JNVLS.APTEKA.2011(v1.3.4)" xfId="33"/>
    <cellStyle name="_МОДЕЛЬ_1 (2)_PREDEL.JKH.UTV.2011(v1.0.1)" xfId="34"/>
    <cellStyle name="_МОДЕЛЬ_1 (2)_UPDATE.46EE.2011.TO.1.1" xfId="35"/>
    <cellStyle name="_МОДЕЛЬ_1 (2)_UPDATE.BALANCE.WARM.2011YEAR.TO.1.1" xfId="36"/>
    <cellStyle name="_НВВ 2009 постатейно свод по филиалам_09_02_09" xfId="37"/>
    <cellStyle name="_НВВ 2009 постатейно свод по филиалам_для Валентина" xfId="38"/>
    <cellStyle name="_Омск" xfId="39"/>
    <cellStyle name="_ОТ ИД 2009" xfId="40"/>
    <cellStyle name="_пр 5 тариф RAB" xfId="41"/>
    <cellStyle name="_пр 5 тариф RAB_46EE.2011(v1.0)" xfId="42"/>
    <cellStyle name="_пр 5 тариф RAB_BALANCE.WARM.2011YEAR.NEW.UPDATE.SCHEME" xfId="43"/>
    <cellStyle name="_пр 5 тариф RAB_NADB.JNVLS.APTEKA.2011(v1.3.3)" xfId="44"/>
    <cellStyle name="_пр 5 тариф RAB_NADB.JNVLS.APTEKA.2011(v1.3.4)" xfId="45"/>
    <cellStyle name="_пр 5 тариф RAB_PREDEL.JKH.UTV.2011(v1.0.1)" xfId="46"/>
    <cellStyle name="_пр 5 тариф RAB_UPDATE.46EE.2011.TO.1.1" xfId="47"/>
    <cellStyle name="_пр 5 тариф RAB_UPDATE.BALANCE.WARM.2011YEAR.TO.1.1" xfId="48"/>
    <cellStyle name="_Предожение _ДБП_2009 г ( согласованные БП)  (2)" xfId="49"/>
    <cellStyle name="_Приложение МТС-3-КС" xfId="50"/>
    <cellStyle name="_Приложение-МТС--2-1" xfId="51"/>
    <cellStyle name="_Расчет RAB_22072008" xfId="52"/>
    <cellStyle name="_Расчет RAB_22072008_46EE.2011(v1.0)" xfId="53"/>
    <cellStyle name="_Расчет RAB_22072008_BALANCE.WARM.2011YEAR.NEW.UPDATE.SCHEME" xfId="54"/>
    <cellStyle name="_Расчет RAB_22072008_NADB.JNVLS.APTEKA.2011(v1.3.3)" xfId="55"/>
    <cellStyle name="_Расчет RAB_22072008_NADB.JNVLS.APTEKA.2011(v1.3.4)" xfId="56"/>
    <cellStyle name="_Расчет RAB_22072008_PREDEL.JKH.UTV.2011(v1.0.1)" xfId="57"/>
    <cellStyle name="_Расчет RAB_22072008_UPDATE.46EE.2011.TO.1.1" xfId="58"/>
    <cellStyle name="_Расчет RAB_22072008_UPDATE.BALANCE.WARM.2011YEAR.TO.1.1" xfId="59"/>
    <cellStyle name="_Расчет RAB_Лен и МОЭСК_с 2010 года_14.04.2009_со сглаж_version 3.0_без ФСК" xfId="60"/>
    <cellStyle name="_Расчет RAB_Лен и МОЭСК_с 2010 года_14.04.2009_со сглаж_version 3.0_без ФСК_46EE.2011(v1.0)" xfId="61"/>
    <cellStyle name="_Расчет RAB_Лен и МОЭСК_с 2010 года_14.04.2009_со сглаж_version 3.0_без ФСК_BALANCE.WARM.2011YEAR.NEW.UPDATE.SCHEME" xfId="62"/>
    <cellStyle name="_Расчет RAB_Лен и МОЭСК_с 2010 года_14.04.2009_со сглаж_version 3.0_без ФСК_NADB.JNVLS.APTEKA.2011(v1.3.3)" xfId="63"/>
    <cellStyle name="_Расчет RAB_Лен и МОЭСК_с 2010 года_14.04.2009_со сглаж_version 3.0_без ФСК_NADB.JNVLS.APTEKA.2011(v1.3.4)" xfId="64"/>
    <cellStyle name="_Расчет RAB_Лен и МОЭСК_с 2010 года_14.04.2009_со сглаж_version 3.0_без ФСК_PREDEL.JKH.UTV.2011(v1.0.1)" xfId="65"/>
    <cellStyle name="_Расчет RAB_Лен и МОЭСК_с 2010 года_14.04.2009_со сглаж_version 3.0_без ФСК_UPDATE.46EE.2011.TO.1.1" xfId="66"/>
    <cellStyle name="_Расчет RAB_Лен и МОЭСК_с 2010 года_14.04.2009_со сглаж_version 3.0_без ФСК_UPDATE.BALANCE.WARM.2011YEAR.TO.1.1" xfId="67"/>
    <cellStyle name="_Свод по ИПР (2)" xfId="68"/>
    <cellStyle name="_таблицы для расчетов28-04-08_2006-2009_прибыль корр_по ИА" xfId="69"/>
    <cellStyle name="_таблицы для расчетов28-04-08_2006-2009с ИА" xfId="70"/>
    <cellStyle name="_Форма 6  РТК.xls(отчет по Адр пр. ЛО)" xfId="71"/>
    <cellStyle name="_Формат разбивки по МРСК_РСК" xfId="72"/>
    <cellStyle name="_Формат_для Согласования" xfId="73"/>
    <cellStyle name="_экон.форм-т ВО 1 с разбивкой" xfId="74"/>
    <cellStyle name="”€ќђќ‘ћ‚›‰" xfId="75"/>
    <cellStyle name="”€љ‘€ђћ‚ђќќ›‰" xfId="76"/>
    <cellStyle name="”ќђќ‘ћ‚›‰" xfId="77"/>
    <cellStyle name="”љ‘ђћ‚ђќќ›‰" xfId="78"/>
    <cellStyle name="„…ќ…†ќ›‰" xfId="79"/>
    <cellStyle name="€’ћѓћ‚›‰" xfId="80"/>
    <cellStyle name="‡ђѓћ‹ћ‚ћљ1" xfId="81"/>
    <cellStyle name="‡ђѓћ‹ћ‚ћљ2" xfId="82"/>
    <cellStyle name="’ћѓћ‚›‰" xfId="83"/>
    <cellStyle name="20% - Accent1" xfId="84"/>
    <cellStyle name="20% - Accent1 2" xfId="85"/>
    <cellStyle name="20% - Accent1_46EE.2011(v1.0)" xfId="86"/>
    <cellStyle name="20% - Accent2" xfId="87"/>
    <cellStyle name="20% - Accent2 2" xfId="88"/>
    <cellStyle name="20% - Accent2_46EE.2011(v1.0)" xfId="89"/>
    <cellStyle name="20% - Accent3" xfId="90"/>
    <cellStyle name="20% - Accent3 2" xfId="91"/>
    <cellStyle name="20% - Accent3_46EE.2011(v1.0)" xfId="92"/>
    <cellStyle name="20% - Accent4" xfId="93"/>
    <cellStyle name="20% - Accent4 2" xfId="94"/>
    <cellStyle name="20% - Accent4_46EE.2011(v1.0)" xfId="95"/>
    <cellStyle name="20% - Accent5" xfId="96"/>
    <cellStyle name="20% - Accent5 2" xfId="97"/>
    <cellStyle name="20% - Accent5_46EE.2011(v1.0)" xfId="98"/>
    <cellStyle name="20% - Accent6" xfId="99"/>
    <cellStyle name="20% - Accent6 2" xfId="100"/>
    <cellStyle name="20% - Accent6_46EE.2011(v1.0)" xfId="101"/>
    <cellStyle name="20% - Акцент1 10" xfId="102"/>
    <cellStyle name="20% - Акцент1 2" xfId="103"/>
    <cellStyle name="20% - Акцент1 2 2" xfId="104"/>
    <cellStyle name="20% - Акцент1 2 3" xfId="105"/>
    <cellStyle name="20% - Акцент1 2_46EE.2011(v1.0)" xfId="106"/>
    <cellStyle name="20% - Акцент1 3" xfId="107"/>
    <cellStyle name="20% - Акцент1 3 2" xfId="108"/>
    <cellStyle name="20% - Акцент1 3_46EE.2011(v1.0)" xfId="109"/>
    <cellStyle name="20% - Акцент1 4" xfId="110"/>
    <cellStyle name="20% - Акцент1 4 2" xfId="111"/>
    <cellStyle name="20% - Акцент1 4_46EE.2011(v1.0)" xfId="112"/>
    <cellStyle name="20% - Акцент1 5" xfId="113"/>
    <cellStyle name="20% - Акцент1 5 2" xfId="114"/>
    <cellStyle name="20% - Акцент1 5_46EE.2011(v1.0)" xfId="115"/>
    <cellStyle name="20% - Акцент1 6" xfId="116"/>
    <cellStyle name="20% - Акцент1 6 2" xfId="117"/>
    <cellStyle name="20% - Акцент1 6_46EE.2011(v1.0)" xfId="118"/>
    <cellStyle name="20% - Акцент1 7" xfId="119"/>
    <cellStyle name="20% - Акцент1 7 2" xfId="120"/>
    <cellStyle name="20% - Акцент1 7_46EE.2011(v1.0)" xfId="121"/>
    <cellStyle name="20% - Акцент1 8" xfId="122"/>
    <cellStyle name="20% - Акцент1 8 2" xfId="123"/>
    <cellStyle name="20% - Акцент1 8_46EE.2011(v1.0)" xfId="124"/>
    <cellStyle name="20% - Акцент1 9" xfId="125"/>
    <cellStyle name="20% - Акцент1 9 2" xfId="126"/>
    <cellStyle name="20% - Акцент1 9_46EE.2011(v1.0)" xfId="127"/>
    <cellStyle name="20% - Акцент2 10" xfId="128"/>
    <cellStyle name="20% - Акцент2 2" xfId="129"/>
    <cellStyle name="20% - Акцент2 2 2" xfId="130"/>
    <cellStyle name="20% - Акцент2 2 3" xfId="131"/>
    <cellStyle name="20% - Акцент2 2_46EE.2011(v1.0)" xfId="132"/>
    <cellStyle name="20% - Акцент2 3" xfId="133"/>
    <cellStyle name="20% - Акцент2 3 2" xfId="134"/>
    <cellStyle name="20% - Акцент2 3_46EE.2011(v1.0)" xfId="135"/>
    <cellStyle name="20% - Акцент2 4" xfId="136"/>
    <cellStyle name="20% - Акцент2 4 2" xfId="137"/>
    <cellStyle name="20% - Акцент2 4_46EE.2011(v1.0)" xfId="138"/>
    <cellStyle name="20% - Акцент2 5" xfId="139"/>
    <cellStyle name="20% - Акцент2 5 2" xfId="140"/>
    <cellStyle name="20% - Акцент2 5_46EE.2011(v1.0)" xfId="141"/>
    <cellStyle name="20% - Акцент2 6" xfId="142"/>
    <cellStyle name="20% - Акцент2 6 2" xfId="143"/>
    <cellStyle name="20% - Акцент2 6_46EE.2011(v1.0)" xfId="144"/>
    <cellStyle name="20% - Акцент2 7" xfId="145"/>
    <cellStyle name="20% - Акцент2 7 2" xfId="146"/>
    <cellStyle name="20% - Акцент2 7_46EE.2011(v1.0)" xfId="147"/>
    <cellStyle name="20% - Акцент2 8" xfId="148"/>
    <cellStyle name="20% - Акцент2 8 2" xfId="149"/>
    <cellStyle name="20% - Акцент2 8_46EE.2011(v1.0)" xfId="150"/>
    <cellStyle name="20% - Акцент2 9" xfId="151"/>
    <cellStyle name="20% - Акцент2 9 2" xfId="152"/>
    <cellStyle name="20% - Акцент2 9_46EE.2011(v1.0)" xfId="153"/>
    <cellStyle name="20% - Акцент3 10" xfId="154"/>
    <cellStyle name="20% - Акцент3 2" xfId="155"/>
    <cellStyle name="20% - Акцент3 2 2" xfId="156"/>
    <cellStyle name="20% - Акцент3 2 3" xfId="157"/>
    <cellStyle name="20% - Акцент3 2_46EE.2011(v1.0)" xfId="158"/>
    <cellStyle name="20% - Акцент3 3" xfId="159"/>
    <cellStyle name="20% - Акцент3 3 2" xfId="160"/>
    <cellStyle name="20% - Акцент3 3_46EE.2011(v1.0)" xfId="161"/>
    <cellStyle name="20% - Акцент3 4" xfId="162"/>
    <cellStyle name="20% - Акцент3 4 2" xfId="163"/>
    <cellStyle name="20% - Акцент3 4_46EE.2011(v1.0)" xfId="164"/>
    <cellStyle name="20% - Акцент3 5" xfId="165"/>
    <cellStyle name="20% - Акцент3 5 2" xfId="166"/>
    <cellStyle name="20% - Акцент3 5_46EE.2011(v1.0)" xfId="167"/>
    <cellStyle name="20% - Акцент3 6" xfId="168"/>
    <cellStyle name="20% - Акцент3 6 2" xfId="169"/>
    <cellStyle name="20% - Акцент3 6_46EE.2011(v1.0)" xfId="170"/>
    <cellStyle name="20% - Акцент3 7" xfId="171"/>
    <cellStyle name="20% - Акцент3 7 2" xfId="172"/>
    <cellStyle name="20% - Акцент3 7_46EE.2011(v1.0)" xfId="173"/>
    <cellStyle name="20% - Акцент3 8" xfId="174"/>
    <cellStyle name="20% - Акцент3 8 2" xfId="175"/>
    <cellStyle name="20% - Акцент3 8_46EE.2011(v1.0)" xfId="176"/>
    <cellStyle name="20% - Акцент3 9" xfId="177"/>
    <cellStyle name="20% - Акцент3 9 2" xfId="178"/>
    <cellStyle name="20% - Акцент3 9_46EE.2011(v1.0)" xfId="179"/>
    <cellStyle name="20% - Акцент4 10" xfId="180"/>
    <cellStyle name="20% - Акцент4 2" xfId="181"/>
    <cellStyle name="20% - Акцент4 2 2" xfId="182"/>
    <cellStyle name="20% - Акцент4 2 3" xfId="183"/>
    <cellStyle name="20% - Акцент4 2_46EE.2011(v1.0)" xfId="184"/>
    <cellStyle name="20% - Акцент4 3" xfId="185"/>
    <cellStyle name="20% - Акцент4 3 2" xfId="186"/>
    <cellStyle name="20% - Акцент4 3_46EE.2011(v1.0)" xfId="187"/>
    <cellStyle name="20% - Акцент4 4" xfId="188"/>
    <cellStyle name="20% - Акцент4 4 2" xfId="189"/>
    <cellStyle name="20% - Акцент4 4_46EE.2011(v1.0)" xfId="190"/>
    <cellStyle name="20% - Акцент4 5" xfId="191"/>
    <cellStyle name="20% - Акцент4 5 2" xfId="192"/>
    <cellStyle name="20% - Акцент4 5_46EE.2011(v1.0)" xfId="193"/>
    <cellStyle name="20% - Акцент4 6" xfId="194"/>
    <cellStyle name="20% - Акцент4 6 2" xfId="195"/>
    <cellStyle name="20% - Акцент4 6_46EE.2011(v1.0)" xfId="196"/>
    <cellStyle name="20% - Акцент4 7" xfId="197"/>
    <cellStyle name="20% - Акцент4 7 2" xfId="198"/>
    <cellStyle name="20% - Акцент4 7_46EE.2011(v1.0)" xfId="199"/>
    <cellStyle name="20% - Акцент4 8" xfId="200"/>
    <cellStyle name="20% - Акцент4 8 2" xfId="201"/>
    <cellStyle name="20% - Акцент4 8_46EE.2011(v1.0)" xfId="202"/>
    <cellStyle name="20% - Акцент4 9" xfId="203"/>
    <cellStyle name="20% - Акцент4 9 2" xfId="204"/>
    <cellStyle name="20% - Акцент4 9_46EE.2011(v1.0)" xfId="205"/>
    <cellStyle name="20% - Акцент5 10" xfId="206"/>
    <cellStyle name="20% - Акцент5 2" xfId="207"/>
    <cellStyle name="20% - Акцент5 2 2" xfId="208"/>
    <cellStyle name="20% - Акцент5 2 3" xfId="209"/>
    <cellStyle name="20% - Акцент5 2_46EE.2011(v1.0)" xfId="210"/>
    <cellStyle name="20% - Акцент5 3" xfId="211"/>
    <cellStyle name="20% - Акцент5 3 2" xfId="212"/>
    <cellStyle name="20% - Акцент5 3_46EE.2011(v1.0)" xfId="213"/>
    <cellStyle name="20% - Акцент5 4" xfId="214"/>
    <cellStyle name="20% - Акцент5 4 2" xfId="215"/>
    <cellStyle name="20% - Акцент5 4_46EE.2011(v1.0)" xfId="216"/>
    <cellStyle name="20% - Акцент5 5" xfId="217"/>
    <cellStyle name="20% - Акцент5 5 2" xfId="218"/>
    <cellStyle name="20% - Акцент5 5_46EE.2011(v1.0)" xfId="219"/>
    <cellStyle name="20% - Акцент5 6" xfId="220"/>
    <cellStyle name="20% - Акцент5 6 2" xfId="221"/>
    <cellStyle name="20% - Акцент5 6_46EE.2011(v1.0)" xfId="222"/>
    <cellStyle name="20% - Акцент5 7" xfId="223"/>
    <cellStyle name="20% - Акцент5 7 2" xfId="224"/>
    <cellStyle name="20% - Акцент5 7_46EE.2011(v1.0)" xfId="225"/>
    <cellStyle name="20% - Акцент5 8" xfId="226"/>
    <cellStyle name="20% - Акцент5 8 2" xfId="227"/>
    <cellStyle name="20% - Акцент5 8_46EE.2011(v1.0)" xfId="228"/>
    <cellStyle name="20% - Акцент5 9" xfId="229"/>
    <cellStyle name="20% - Акцент5 9 2" xfId="230"/>
    <cellStyle name="20% - Акцент5 9_46EE.2011(v1.0)" xfId="231"/>
    <cellStyle name="20% - Акцент6 10" xfId="232"/>
    <cellStyle name="20% - Акцент6 2" xfId="233"/>
    <cellStyle name="20% - Акцент6 2 2" xfId="234"/>
    <cellStyle name="20% - Акцент6 2 3" xfId="235"/>
    <cellStyle name="20% - Акцент6 2_46EE.2011(v1.0)" xfId="236"/>
    <cellStyle name="20% - Акцент6 3" xfId="237"/>
    <cellStyle name="20% - Акцент6 3 2" xfId="238"/>
    <cellStyle name="20% - Акцент6 3_46EE.2011(v1.0)" xfId="239"/>
    <cellStyle name="20% - Акцент6 4" xfId="240"/>
    <cellStyle name="20% - Акцент6 4 2" xfId="241"/>
    <cellStyle name="20% - Акцент6 4_46EE.2011(v1.0)" xfId="242"/>
    <cellStyle name="20% - Акцент6 5" xfId="243"/>
    <cellStyle name="20% - Акцент6 5 2" xfId="244"/>
    <cellStyle name="20% - Акцент6 5_46EE.2011(v1.0)" xfId="245"/>
    <cellStyle name="20% - Акцент6 6" xfId="246"/>
    <cellStyle name="20% - Акцент6 6 2" xfId="247"/>
    <cellStyle name="20% - Акцент6 6_46EE.2011(v1.0)" xfId="248"/>
    <cellStyle name="20% - Акцент6 7" xfId="249"/>
    <cellStyle name="20% - Акцент6 7 2" xfId="250"/>
    <cellStyle name="20% - Акцент6 7_46EE.2011(v1.0)" xfId="251"/>
    <cellStyle name="20% - Акцент6 8" xfId="252"/>
    <cellStyle name="20% - Акцент6 8 2" xfId="253"/>
    <cellStyle name="20% - Акцент6 8_46EE.2011(v1.0)" xfId="254"/>
    <cellStyle name="20% - Акцент6 9" xfId="255"/>
    <cellStyle name="20% - Акцент6 9 2" xfId="256"/>
    <cellStyle name="20% - Акцент6 9_46EE.2011(v1.0)" xfId="257"/>
    <cellStyle name="40% - Accent1" xfId="258"/>
    <cellStyle name="40% - Accent1 2" xfId="259"/>
    <cellStyle name="40% - Accent1_46EE.2011(v1.0)" xfId="260"/>
    <cellStyle name="40% - Accent2" xfId="261"/>
    <cellStyle name="40% - Accent2 2" xfId="262"/>
    <cellStyle name="40% - Accent2_46EE.2011(v1.0)" xfId="263"/>
    <cellStyle name="40% - Accent3" xfId="264"/>
    <cellStyle name="40% - Accent3 2" xfId="265"/>
    <cellStyle name="40% - Accent3_46EE.2011(v1.0)" xfId="266"/>
    <cellStyle name="40% - Accent4" xfId="267"/>
    <cellStyle name="40% - Accent4 2" xfId="268"/>
    <cellStyle name="40% - Accent4_46EE.2011(v1.0)" xfId="269"/>
    <cellStyle name="40% - Accent5" xfId="270"/>
    <cellStyle name="40% - Accent5 2" xfId="271"/>
    <cellStyle name="40% - Accent5_46EE.2011(v1.0)" xfId="272"/>
    <cellStyle name="40% - Accent6" xfId="273"/>
    <cellStyle name="40% - Accent6 2" xfId="274"/>
    <cellStyle name="40% - Accent6_46EE.2011(v1.0)" xfId="275"/>
    <cellStyle name="40% - Акцент1 10" xfId="276"/>
    <cellStyle name="40% - Акцент1 2" xfId="277"/>
    <cellStyle name="40% - Акцент1 2 2" xfId="278"/>
    <cellStyle name="40% - Акцент1 2 3" xfId="279"/>
    <cellStyle name="40% - Акцент1 2_46EE.2011(v1.0)" xfId="280"/>
    <cellStyle name="40% - Акцент1 3" xfId="281"/>
    <cellStyle name="40% - Акцент1 3 2" xfId="282"/>
    <cellStyle name="40% - Акцент1 3_46EE.2011(v1.0)" xfId="283"/>
    <cellStyle name="40% - Акцент1 4" xfId="284"/>
    <cellStyle name="40% - Акцент1 4 2" xfId="285"/>
    <cellStyle name="40% - Акцент1 4_46EE.2011(v1.0)" xfId="286"/>
    <cellStyle name="40% - Акцент1 5" xfId="287"/>
    <cellStyle name="40% - Акцент1 5 2" xfId="288"/>
    <cellStyle name="40% - Акцент1 5_46EE.2011(v1.0)" xfId="289"/>
    <cellStyle name="40% - Акцент1 6" xfId="290"/>
    <cellStyle name="40% - Акцент1 6 2" xfId="291"/>
    <cellStyle name="40% - Акцент1 6_46EE.2011(v1.0)" xfId="292"/>
    <cellStyle name="40% - Акцент1 7" xfId="293"/>
    <cellStyle name="40% - Акцент1 7 2" xfId="294"/>
    <cellStyle name="40% - Акцент1 7_46EE.2011(v1.0)" xfId="295"/>
    <cellStyle name="40% - Акцент1 8" xfId="296"/>
    <cellStyle name="40% - Акцент1 8 2" xfId="297"/>
    <cellStyle name="40% - Акцент1 8_46EE.2011(v1.0)" xfId="298"/>
    <cellStyle name="40% - Акцент1 9" xfId="299"/>
    <cellStyle name="40% - Акцент1 9 2" xfId="300"/>
    <cellStyle name="40% - Акцент1 9_46EE.2011(v1.0)" xfId="301"/>
    <cellStyle name="40% - Акцент2 10" xfId="302"/>
    <cellStyle name="40% - Акцент2 2" xfId="303"/>
    <cellStyle name="40% - Акцент2 2 2" xfId="304"/>
    <cellStyle name="40% - Акцент2 2 3" xfId="305"/>
    <cellStyle name="40% - Акцент2 2_46EE.2011(v1.0)" xfId="306"/>
    <cellStyle name="40% - Акцент2 3" xfId="307"/>
    <cellStyle name="40% - Акцент2 3 2" xfId="308"/>
    <cellStyle name="40% - Акцент2 3_46EE.2011(v1.0)" xfId="309"/>
    <cellStyle name="40% - Акцент2 4" xfId="310"/>
    <cellStyle name="40% - Акцент2 4 2" xfId="311"/>
    <cellStyle name="40% - Акцент2 4_46EE.2011(v1.0)" xfId="312"/>
    <cellStyle name="40% - Акцент2 5" xfId="313"/>
    <cellStyle name="40% - Акцент2 5 2" xfId="314"/>
    <cellStyle name="40% - Акцент2 5_46EE.2011(v1.0)" xfId="315"/>
    <cellStyle name="40% - Акцент2 6" xfId="316"/>
    <cellStyle name="40% - Акцент2 6 2" xfId="317"/>
    <cellStyle name="40% - Акцент2 6_46EE.2011(v1.0)" xfId="318"/>
    <cellStyle name="40% - Акцент2 7" xfId="319"/>
    <cellStyle name="40% - Акцент2 7 2" xfId="320"/>
    <cellStyle name="40% - Акцент2 7_46EE.2011(v1.0)" xfId="321"/>
    <cellStyle name="40% - Акцент2 8" xfId="322"/>
    <cellStyle name="40% - Акцент2 8 2" xfId="323"/>
    <cellStyle name="40% - Акцент2 8_46EE.2011(v1.0)" xfId="324"/>
    <cellStyle name="40% - Акцент2 9" xfId="325"/>
    <cellStyle name="40% - Акцент2 9 2" xfId="326"/>
    <cellStyle name="40% - Акцент2 9_46EE.2011(v1.0)" xfId="327"/>
    <cellStyle name="40% - Акцент3 10" xfId="328"/>
    <cellStyle name="40% - Акцент3 2" xfId="329"/>
    <cellStyle name="40% - Акцент3 2 2" xfId="330"/>
    <cellStyle name="40% - Акцент3 2 3" xfId="331"/>
    <cellStyle name="40% - Акцент3 2_46EE.2011(v1.0)" xfId="332"/>
    <cellStyle name="40% - Акцент3 3" xfId="333"/>
    <cellStyle name="40% - Акцент3 3 2" xfId="334"/>
    <cellStyle name="40% - Акцент3 3_46EE.2011(v1.0)" xfId="335"/>
    <cellStyle name="40% - Акцент3 4" xfId="336"/>
    <cellStyle name="40% - Акцент3 4 2" xfId="337"/>
    <cellStyle name="40% - Акцент3 4_46EE.2011(v1.0)" xfId="338"/>
    <cellStyle name="40% - Акцент3 5" xfId="339"/>
    <cellStyle name="40% - Акцент3 5 2" xfId="340"/>
    <cellStyle name="40% - Акцент3 5_46EE.2011(v1.0)" xfId="341"/>
    <cellStyle name="40% - Акцент3 6" xfId="342"/>
    <cellStyle name="40% - Акцент3 6 2" xfId="343"/>
    <cellStyle name="40% - Акцент3 6_46EE.2011(v1.0)" xfId="344"/>
    <cellStyle name="40% - Акцент3 7" xfId="345"/>
    <cellStyle name="40% - Акцент3 7 2" xfId="346"/>
    <cellStyle name="40% - Акцент3 7_46EE.2011(v1.0)" xfId="347"/>
    <cellStyle name="40% - Акцент3 8" xfId="348"/>
    <cellStyle name="40% - Акцент3 8 2" xfId="349"/>
    <cellStyle name="40% - Акцент3 8_46EE.2011(v1.0)" xfId="350"/>
    <cellStyle name="40% - Акцент3 9" xfId="351"/>
    <cellStyle name="40% - Акцент3 9 2" xfId="352"/>
    <cellStyle name="40% - Акцент3 9_46EE.2011(v1.0)" xfId="353"/>
    <cellStyle name="40% - Акцент4 10" xfId="354"/>
    <cellStyle name="40% - Акцент4 2" xfId="355"/>
    <cellStyle name="40% - Акцент4 2 2" xfId="356"/>
    <cellStyle name="40% - Акцент4 2 3" xfId="357"/>
    <cellStyle name="40% - Акцент4 2_46EE.2011(v1.0)" xfId="358"/>
    <cellStyle name="40% - Акцент4 3" xfId="359"/>
    <cellStyle name="40% - Акцент4 3 2" xfId="360"/>
    <cellStyle name="40% - Акцент4 3_46EE.2011(v1.0)" xfId="361"/>
    <cellStyle name="40% - Акцент4 4" xfId="362"/>
    <cellStyle name="40% - Акцент4 4 2" xfId="363"/>
    <cellStyle name="40% - Акцент4 4_46EE.2011(v1.0)" xfId="364"/>
    <cellStyle name="40% - Акцент4 5" xfId="365"/>
    <cellStyle name="40% - Акцент4 5 2" xfId="366"/>
    <cellStyle name="40% - Акцент4 5_46EE.2011(v1.0)" xfId="367"/>
    <cellStyle name="40% - Акцент4 6" xfId="368"/>
    <cellStyle name="40% - Акцент4 6 2" xfId="369"/>
    <cellStyle name="40% - Акцент4 6_46EE.2011(v1.0)" xfId="370"/>
    <cellStyle name="40% - Акцент4 7" xfId="371"/>
    <cellStyle name="40% - Акцент4 7 2" xfId="372"/>
    <cellStyle name="40% - Акцент4 7_46EE.2011(v1.0)" xfId="373"/>
    <cellStyle name="40% - Акцент4 8" xfId="374"/>
    <cellStyle name="40% - Акцент4 8 2" xfId="375"/>
    <cellStyle name="40% - Акцент4 8_46EE.2011(v1.0)" xfId="376"/>
    <cellStyle name="40% - Акцент4 9" xfId="377"/>
    <cellStyle name="40% - Акцент4 9 2" xfId="378"/>
    <cellStyle name="40% - Акцент4 9_46EE.2011(v1.0)" xfId="379"/>
    <cellStyle name="40% - Акцент5 10" xfId="380"/>
    <cellStyle name="40% - Акцент5 2" xfId="381"/>
    <cellStyle name="40% - Акцент5 2 2" xfId="382"/>
    <cellStyle name="40% - Акцент5 2 3" xfId="383"/>
    <cellStyle name="40% - Акцент5 2_46EE.2011(v1.0)" xfId="384"/>
    <cellStyle name="40% - Акцент5 3" xfId="385"/>
    <cellStyle name="40% - Акцент5 3 2" xfId="386"/>
    <cellStyle name="40% - Акцент5 3_46EE.2011(v1.0)" xfId="387"/>
    <cellStyle name="40% - Акцент5 4" xfId="388"/>
    <cellStyle name="40% - Акцент5 4 2" xfId="389"/>
    <cellStyle name="40% - Акцент5 4_46EE.2011(v1.0)" xfId="390"/>
    <cellStyle name="40% - Акцент5 5" xfId="391"/>
    <cellStyle name="40% - Акцент5 5 2" xfId="392"/>
    <cellStyle name="40% - Акцент5 5_46EE.2011(v1.0)" xfId="393"/>
    <cellStyle name="40% - Акцент5 6" xfId="394"/>
    <cellStyle name="40% - Акцент5 6 2" xfId="395"/>
    <cellStyle name="40% - Акцент5 6_46EE.2011(v1.0)" xfId="396"/>
    <cellStyle name="40% - Акцент5 7" xfId="397"/>
    <cellStyle name="40% - Акцент5 7 2" xfId="398"/>
    <cellStyle name="40% - Акцент5 7_46EE.2011(v1.0)" xfId="399"/>
    <cellStyle name="40% - Акцент5 8" xfId="400"/>
    <cellStyle name="40% - Акцент5 8 2" xfId="401"/>
    <cellStyle name="40% - Акцент5 8_46EE.2011(v1.0)" xfId="402"/>
    <cellStyle name="40% - Акцент5 9" xfId="403"/>
    <cellStyle name="40% - Акцент5 9 2" xfId="404"/>
    <cellStyle name="40% - Акцент5 9_46EE.2011(v1.0)" xfId="405"/>
    <cellStyle name="40% - Акцент6 10" xfId="406"/>
    <cellStyle name="40% - Акцент6 2" xfId="407"/>
    <cellStyle name="40% - Акцент6 2 2" xfId="408"/>
    <cellStyle name="40% - Акцент6 2 3" xfId="409"/>
    <cellStyle name="40% - Акцент6 2_46EE.2011(v1.0)" xfId="410"/>
    <cellStyle name="40% - Акцент6 3" xfId="411"/>
    <cellStyle name="40% - Акцент6 3 2" xfId="412"/>
    <cellStyle name="40% - Акцент6 3_46EE.2011(v1.0)" xfId="413"/>
    <cellStyle name="40% - Акцент6 4" xfId="414"/>
    <cellStyle name="40% - Акцент6 4 2" xfId="415"/>
    <cellStyle name="40% - Акцент6 4_46EE.2011(v1.0)" xfId="416"/>
    <cellStyle name="40% - Акцент6 5" xfId="417"/>
    <cellStyle name="40% - Акцент6 5 2" xfId="418"/>
    <cellStyle name="40% - Акцент6 5_46EE.2011(v1.0)" xfId="419"/>
    <cellStyle name="40% - Акцент6 6" xfId="420"/>
    <cellStyle name="40% - Акцент6 6 2" xfId="421"/>
    <cellStyle name="40% - Акцент6 6_46EE.2011(v1.0)" xfId="422"/>
    <cellStyle name="40% - Акцент6 7" xfId="423"/>
    <cellStyle name="40% - Акцент6 7 2" xfId="424"/>
    <cellStyle name="40% - Акцент6 7_46EE.2011(v1.0)" xfId="425"/>
    <cellStyle name="40% - Акцент6 8" xfId="426"/>
    <cellStyle name="40% - Акцент6 8 2" xfId="427"/>
    <cellStyle name="40% - Акцент6 8_46EE.2011(v1.0)" xfId="428"/>
    <cellStyle name="40% - Акцент6 9" xfId="429"/>
    <cellStyle name="40% - Акцент6 9 2" xfId="430"/>
    <cellStyle name="40% - Акцент6 9_46EE.2011(v1.0)" xfId="431"/>
    <cellStyle name="60% - Accent1" xfId="432"/>
    <cellStyle name="60% - Accent2" xfId="433"/>
    <cellStyle name="60% - Accent3" xfId="434"/>
    <cellStyle name="60% - Accent4" xfId="435"/>
    <cellStyle name="60% - Accent5" xfId="436"/>
    <cellStyle name="60% - Accent6" xfId="437"/>
    <cellStyle name="60% - Акцент1 10" xfId="438"/>
    <cellStyle name="60% - Акцент1 2" xfId="439"/>
    <cellStyle name="60% - Акцент1 2 2" xfId="440"/>
    <cellStyle name="60% - Акцент1 2 3" xfId="441"/>
    <cellStyle name="60% - Акцент1 3" xfId="442"/>
    <cellStyle name="60% - Акцент1 3 2" xfId="443"/>
    <cellStyle name="60% - Акцент1 4" xfId="444"/>
    <cellStyle name="60% - Акцент1 4 2" xfId="445"/>
    <cellStyle name="60% - Акцент1 5" xfId="446"/>
    <cellStyle name="60% - Акцент1 5 2" xfId="447"/>
    <cellStyle name="60% - Акцент1 6" xfId="448"/>
    <cellStyle name="60% - Акцент1 6 2" xfId="449"/>
    <cellStyle name="60% - Акцент1 7" xfId="450"/>
    <cellStyle name="60% - Акцент1 7 2" xfId="451"/>
    <cellStyle name="60% - Акцент1 8" xfId="452"/>
    <cellStyle name="60% - Акцент1 8 2" xfId="453"/>
    <cellStyle name="60% - Акцент1 9" xfId="454"/>
    <cellStyle name="60% - Акцент1 9 2" xfId="455"/>
    <cellStyle name="60% - Акцент2 10" xfId="456"/>
    <cellStyle name="60% - Акцент2 2" xfId="457"/>
    <cellStyle name="60% - Акцент2 2 2" xfId="458"/>
    <cellStyle name="60% - Акцент2 2 3" xfId="459"/>
    <cellStyle name="60% - Акцент2 3" xfId="460"/>
    <cellStyle name="60% - Акцент2 3 2" xfId="461"/>
    <cellStyle name="60% - Акцент2 4" xfId="462"/>
    <cellStyle name="60% - Акцент2 4 2" xfId="463"/>
    <cellStyle name="60% - Акцент2 5" xfId="464"/>
    <cellStyle name="60% - Акцент2 5 2" xfId="465"/>
    <cellStyle name="60% - Акцент2 6" xfId="466"/>
    <cellStyle name="60% - Акцент2 6 2" xfId="467"/>
    <cellStyle name="60% - Акцент2 7" xfId="468"/>
    <cellStyle name="60% - Акцент2 7 2" xfId="469"/>
    <cellStyle name="60% - Акцент2 8" xfId="470"/>
    <cellStyle name="60% - Акцент2 8 2" xfId="471"/>
    <cellStyle name="60% - Акцент2 9" xfId="472"/>
    <cellStyle name="60% - Акцент2 9 2" xfId="473"/>
    <cellStyle name="60% - Акцент3 10" xfId="474"/>
    <cellStyle name="60% - Акцент3 2" xfId="475"/>
    <cellStyle name="60% - Акцент3 2 2" xfId="476"/>
    <cellStyle name="60% - Акцент3 2 3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6 2" xfId="485"/>
    <cellStyle name="60% - Акцент3 7" xfId="486"/>
    <cellStyle name="60% - Акцент3 7 2" xfId="487"/>
    <cellStyle name="60% - Акцент3 8" xfId="488"/>
    <cellStyle name="60% - Акцент3 8 2" xfId="489"/>
    <cellStyle name="60% - Акцент3 9" xfId="490"/>
    <cellStyle name="60% - Акцент3 9 2" xfId="491"/>
    <cellStyle name="60% - Акцент4 10" xfId="492"/>
    <cellStyle name="60% - Акцент4 2" xfId="493"/>
    <cellStyle name="60% - Акцент4 2 2" xfId="494"/>
    <cellStyle name="60% - Акцент4 2 3" xfId="495"/>
    <cellStyle name="60% - Акцент4 3" xfId="496"/>
    <cellStyle name="60% - Акцент4 3 2" xfId="497"/>
    <cellStyle name="60% - Акцент4 4" xfId="498"/>
    <cellStyle name="60% - Акцент4 4 2" xfId="499"/>
    <cellStyle name="60% - Акцент4 5" xfId="500"/>
    <cellStyle name="60% - Акцент4 5 2" xfId="501"/>
    <cellStyle name="60% - Акцент4 6" xfId="502"/>
    <cellStyle name="60% - Акцент4 6 2" xfId="503"/>
    <cellStyle name="60% - Акцент4 7" xfId="504"/>
    <cellStyle name="60% - Акцент4 7 2" xfId="505"/>
    <cellStyle name="60% - Акцент4 8" xfId="506"/>
    <cellStyle name="60% - Акцент4 8 2" xfId="507"/>
    <cellStyle name="60% - Акцент4 9" xfId="508"/>
    <cellStyle name="60% - Акцент4 9 2" xfId="509"/>
    <cellStyle name="60% - Акцент5 10" xfId="510"/>
    <cellStyle name="60% - Акцент5 2" xfId="511"/>
    <cellStyle name="60% - Акцент5 2 2" xfId="512"/>
    <cellStyle name="60% - Акцент5 2 3" xfId="513"/>
    <cellStyle name="60% - Акцент5 3" xfId="514"/>
    <cellStyle name="60% - Акцент5 3 2" xfId="515"/>
    <cellStyle name="60% - Акцент5 4" xfId="516"/>
    <cellStyle name="60% - Акцент5 4 2" xfId="517"/>
    <cellStyle name="60% - Акцент5 5" xfId="518"/>
    <cellStyle name="60% - Акцент5 5 2" xfId="519"/>
    <cellStyle name="60% - Акцент5 6" xfId="520"/>
    <cellStyle name="60% - Акцент5 6 2" xfId="521"/>
    <cellStyle name="60% - Акцент5 7" xfId="522"/>
    <cellStyle name="60% - Акцент5 7 2" xfId="523"/>
    <cellStyle name="60% - Акцент5 8" xfId="524"/>
    <cellStyle name="60% - Акцент5 8 2" xfId="525"/>
    <cellStyle name="60% - Акцент5 9" xfId="526"/>
    <cellStyle name="60% - Акцент5 9 2" xfId="527"/>
    <cellStyle name="60% - Акцент6 10" xfId="528"/>
    <cellStyle name="60% - Акцент6 2" xfId="529"/>
    <cellStyle name="60% - Акцент6 2 2" xfId="530"/>
    <cellStyle name="60% - Акцент6 2 3" xfId="531"/>
    <cellStyle name="60% - Акцент6 3" xfId="532"/>
    <cellStyle name="60% - Акцент6 3 2" xfId="533"/>
    <cellStyle name="60% - Акцент6 4" xfId="534"/>
    <cellStyle name="60% - Акцент6 4 2" xfId="535"/>
    <cellStyle name="60% - Акцент6 5" xfId="536"/>
    <cellStyle name="60% - Акцент6 5 2" xfId="537"/>
    <cellStyle name="60% - Акцент6 6" xfId="538"/>
    <cellStyle name="60% - Акцент6 6 2" xfId="539"/>
    <cellStyle name="60% - Акцент6 7" xfId="540"/>
    <cellStyle name="60% - Акцент6 7 2" xfId="541"/>
    <cellStyle name="60% - Акцент6 8" xfId="542"/>
    <cellStyle name="60% - Акцент6 8 2" xfId="543"/>
    <cellStyle name="60% - Акцент6 9" xfId="544"/>
    <cellStyle name="60% - Акцент6 9 2" xfId="545"/>
    <cellStyle name="Accent1" xfId="546"/>
    <cellStyle name="Accent2" xfId="547"/>
    <cellStyle name="Accent3" xfId="548"/>
    <cellStyle name="Accent4" xfId="549"/>
    <cellStyle name="Accent5" xfId="550"/>
    <cellStyle name="Accent6" xfId="551"/>
    <cellStyle name="Ăčďĺđńńűëęŕ" xfId="552"/>
    <cellStyle name="Áĺççŕůčňíűé" xfId="553"/>
    <cellStyle name="Äĺíĺćíűé [0]_(ňŕá 3č)" xfId="554"/>
    <cellStyle name="Äĺíĺćíűé_(ňŕá 3č)" xfId="555"/>
    <cellStyle name="Bad" xfId="556"/>
    <cellStyle name="Calculation" xfId="557"/>
    <cellStyle name="Check Cell" xfId="558"/>
    <cellStyle name="Comma [0]_irl tel sep5" xfId="559"/>
    <cellStyle name="Comma_irl tel sep5" xfId="560"/>
    <cellStyle name="Comma0" xfId="561"/>
    <cellStyle name="Çŕůčňíűé" xfId="562"/>
    <cellStyle name="Currency [0]" xfId="563"/>
    <cellStyle name="Currency [0] 2" xfId="564"/>
    <cellStyle name="Currency [0] 2 2" xfId="565"/>
    <cellStyle name="Currency [0] 2 3" xfId="566"/>
    <cellStyle name="Currency [0] 2 4" xfId="567"/>
    <cellStyle name="Currency [0] 2 5" xfId="568"/>
    <cellStyle name="Currency [0] 2 6" xfId="569"/>
    <cellStyle name="Currency [0] 2 7" xfId="570"/>
    <cellStyle name="Currency [0] 2 8" xfId="571"/>
    <cellStyle name="Currency [0] 3" xfId="572"/>
    <cellStyle name="Currency [0] 3 2" xfId="573"/>
    <cellStyle name="Currency [0] 3 3" xfId="574"/>
    <cellStyle name="Currency [0] 3 4" xfId="575"/>
    <cellStyle name="Currency [0] 3 5" xfId="576"/>
    <cellStyle name="Currency [0] 3 6" xfId="577"/>
    <cellStyle name="Currency [0] 3 7" xfId="578"/>
    <cellStyle name="Currency [0] 3 8" xfId="579"/>
    <cellStyle name="Currency [0] 4" xfId="580"/>
    <cellStyle name="Currency [0] 4 2" xfId="581"/>
    <cellStyle name="Currency [0] 4 3" xfId="582"/>
    <cellStyle name="Currency [0] 4 4" xfId="583"/>
    <cellStyle name="Currency [0] 4 5" xfId="584"/>
    <cellStyle name="Currency [0] 4 6" xfId="585"/>
    <cellStyle name="Currency [0] 4 7" xfId="586"/>
    <cellStyle name="Currency [0] 4 8" xfId="587"/>
    <cellStyle name="Currency [0] 5" xfId="588"/>
    <cellStyle name="Currency [0] 5 2" xfId="589"/>
    <cellStyle name="Currency [0] 5 3" xfId="590"/>
    <cellStyle name="Currency [0] 5 4" xfId="591"/>
    <cellStyle name="Currency [0] 5 5" xfId="592"/>
    <cellStyle name="Currency [0] 5 6" xfId="593"/>
    <cellStyle name="Currency [0] 5 7" xfId="594"/>
    <cellStyle name="Currency [0] 5 8" xfId="595"/>
    <cellStyle name="Currency [0] 6" xfId="596"/>
    <cellStyle name="Currency [0] 6 2" xfId="597"/>
    <cellStyle name="Currency [0] 7" xfId="598"/>
    <cellStyle name="Currency [0] 7 2" xfId="599"/>
    <cellStyle name="Currency [0] 8" xfId="600"/>
    <cellStyle name="Currency [0] 8 2" xfId="601"/>
    <cellStyle name="Currency_irl tel sep5" xfId="602"/>
    <cellStyle name="Currency0" xfId="603"/>
    <cellStyle name="Date" xfId="604"/>
    <cellStyle name="Dates" xfId="605"/>
    <cellStyle name="E-mail" xfId="606"/>
    <cellStyle name="Euro" xfId="607"/>
    <cellStyle name="Excel Built-in Normal 2" xfId="1"/>
    <cellStyle name="Explanatory Text" xfId="608"/>
    <cellStyle name="F2" xfId="609"/>
    <cellStyle name="F3" xfId="610"/>
    <cellStyle name="F4" xfId="611"/>
    <cellStyle name="F5" xfId="612"/>
    <cellStyle name="F6" xfId="613"/>
    <cellStyle name="F7" xfId="614"/>
    <cellStyle name="F8" xfId="615"/>
    <cellStyle name="Fixed" xfId="616"/>
    <cellStyle name="Good" xfId="617"/>
    <cellStyle name="Heading" xfId="618"/>
    <cellStyle name="Heading 1" xfId="619"/>
    <cellStyle name="Heading 1 2" xfId="620"/>
    <cellStyle name="Heading 1 3" xfId="621"/>
    <cellStyle name="Heading 2" xfId="622"/>
    <cellStyle name="Heading 3" xfId="623"/>
    <cellStyle name="Heading 4" xfId="624"/>
    <cellStyle name="Heading 5" xfId="625"/>
    <cellStyle name="Heading 6" xfId="626"/>
    <cellStyle name="Heading1" xfId="627"/>
    <cellStyle name="Heading1 1" xfId="628"/>
    <cellStyle name="Heading1 1 2" xfId="629"/>
    <cellStyle name="Heading2" xfId="630"/>
    <cellStyle name="Îáű÷íűé__FES" xfId="631"/>
    <cellStyle name="Îňęđűâŕâřŕ˙ń˙ ăčďĺđńńűëęŕ" xfId="632"/>
    <cellStyle name="Input" xfId="633"/>
    <cellStyle name="Inputs" xfId="634"/>
    <cellStyle name="Inputs (const)" xfId="635"/>
    <cellStyle name="Inputs Co" xfId="636"/>
    <cellStyle name="Inputs_46EE.2011(v1.0)" xfId="637"/>
    <cellStyle name="Linked Cell" xfId="638"/>
    <cellStyle name="Neutral" xfId="639"/>
    <cellStyle name="normal" xfId="640"/>
    <cellStyle name="Normal 2" xfId="641"/>
    <cellStyle name="normal 3" xfId="642"/>
    <cellStyle name="normal 4" xfId="643"/>
    <cellStyle name="normal 5" xfId="644"/>
    <cellStyle name="normal 6" xfId="645"/>
    <cellStyle name="normal 7" xfId="646"/>
    <cellStyle name="normal 8" xfId="647"/>
    <cellStyle name="normal 9" xfId="648"/>
    <cellStyle name="normal_1" xfId="649"/>
    <cellStyle name="Normal1" xfId="650"/>
    <cellStyle name="normбlnм_laroux" xfId="651"/>
    <cellStyle name="Note" xfId="652"/>
    <cellStyle name="Ôčíŕíńîâűé [0]_(ňŕá 3č)" xfId="653"/>
    <cellStyle name="Ôčíŕíńîâűé_(ňŕá 3č)" xfId="654"/>
    <cellStyle name="Output" xfId="655"/>
    <cellStyle name="Price_Body" xfId="656"/>
    <cellStyle name="Result" xfId="657"/>
    <cellStyle name="Result 1" xfId="658"/>
    <cellStyle name="Result 1 2" xfId="659"/>
    <cellStyle name="Result2" xfId="660"/>
    <cellStyle name="Result2 1" xfId="661"/>
    <cellStyle name="Result2 1 2" xfId="662"/>
    <cellStyle name="SAPBEXaggData" xfId="663"/>
    <cellStyle name="SAPBEXaggDataEmph" xfId="664"/>
    <cellStyle name="SAPBEXaggItem" xfId="665"/>
    <cellStyle name="SAPBEXaggItemX" xfId="666"/>
    <cellStyle name="SAPBEXchaText" xfId="667"/>
    <cellStyle name="SAPBEXexcBad7" xfId="668"/>
    <cellStyle name="SAPBEXexcBad8" xfId="669"/>
    <cellStyle name="SAPBEXexcBad9" xfId="670"/>
    <cellStyle name="SAPBEXexcCritical4" xfId="671"/>
    <cellStyle name="SAPBEXexcCritical5" xfId="672"/>
    <cellStyle name="SAPBEXexcCritical6" xfId="673"/>
    <cellStyle name="SAPBEXexcGood1" xfId="674"/>
    <cellStyle name="SAPBEXexcGood2" xfId="675"/>
    <cellStyle name="SAPBEXexcGood3" xfId="676"/>
    <cellStyle name="SAPBEXfilterDrill" xfId="677"/>
    <cellStyle name="SAPBEXfilterItem" xfId="678"/>
    <cellStyle name="SAPBEXfilterText" xfId="679"/>
    <cellStyle name="SAPBEXformats" xfId="680"/>
    <cellStyle name="SAPBEXheaderItem" xfId="681"/>
    <cellStyle name="SAPBEXheaderText" xfId="682"/>
    <cellStyle name="SAPBEXHLevel0" xfId="683"/>
    <cellStyle name="SAPBEXHLevel0X" xfId="684"/>
    <cellStyle name="SAPBEXHLevel1" xfId="685"/>
    <cellStyle name="SAPBEXHLevel1X" xfId="686"/>
    <cellStyle name="SAPBEXHLevel2" xfId="687"/>
    <cellStyle name="SAPBEXHLevel2X" xfId="688"/>
    <cellStyle name="SAPBEXHLevel3" xfId="689"/>
    <cellStyle name="SAPBEXHLevel3X" xfId="690"/>
    <cellStyle name="SAPBEXinputData" xfId="691"/>
    <cellStyle name="SAPBEXresData" xfId="692"/>
    <cellStyle name="SAPBEXresDataEmph" xfId="693"/>
    <cellStyle name="SAPBEXresItem" xfId="694"/>
    <cellStyle name="SAPBEXresItemX" xfId="695"/>
    <cellStyle name="SAPBEXstdData" xfId="696"/>
    <cellStyle name="SAPBEXstdDataEmph" xfId="697"/>
    <cellStyle name="SAPBEXstdItem" xfId="698"/>
    <cellStyle name="SAPBEXstdItemX" xfId="699"/>
    <cellStyle name="SAPBEXtitle" xfId="700"/>
    <cellStyle name="SAPBEXundefined" xfId="701"/>
    <cellStyle name="Style 1" xfId="702"/>
    <cellStyle name="Table Heading" xfId="703"/>
    <cellStyle name="TableStyleLight1" xfId="2"/>
    <cellStyle name="Title" xfId="704"/>
    <cellStyle name="Total" xfId="705"/>
    <cellStyle name="Warning Text" xfId="706"/>
    <cellStyle name="Акцент1 10" xfId="707"/>
    <cellStyle name="Акцент1 2" xfId="708"/>
    <cellStyle name="Акцент1 2 2" xfId="709"/>
    <cellStyle name="Акцент1 2 3" xfId="710"/>
    <cellStyle name="Акцент1 3" xfId="711"/>
    <cellStyle name="Акцент1 3 2" xfId="712"/>
    <cellStyle name="Акцент1 4" xfId="713"/>
    <cellStyle name="Акцент1 4 2" xfId="714"/>
    <cellStyle name="Акцент1 5" xfId="715"/>
    <cellStyle name="Акцент1 5 2" xfId="716"/>
    <cellStyle name="Акцент1 6" xfId="717"/>
    <cellStyle name="Акцент1 6 2" xfId="718"/>
    <cellStyle name="Акцент1 7" xfId="719"/>
    <cellStyle name="Акцент1 7 2" xfId="720"/>
    <cellStyle name="Акцент1 8" xfId="721"/>
    <cellStyle name="Акцент1 8 2" xfId="722"/>
    <cellStyle name="Акцент1 9" xfId="723"/>
    <cellStyle name="Акцент1 9 2" xfId="724"/>
    <cellStyle name="Акцент2 10" xfId="725"/>
    <cellStyle name="Акцент2 2" xfId="726"/>
    <cellStyle name="Акцент2 2 2" xfId="727"/>
    <cellStyle name="Акцент2 2 3" xfId="728"/>
    <cellStyle name="Акцент2 3" xfId="729"/>
    <cellStyle name="Акцент2 3 2" xfId="730"/>
    <cellStyle name="Акцент2 4" xfId="731"/>
    <cellStyle name="Акцент2 4 2" xfId="732"/>
    <cellStyle name="Акцент2 5" xfId="733"/>
    <cellStyle name="Акцент2 5 2" xfId="734"/>
    <cellStyle name="Акцент2 6" xfId="735"/>
    <cellStyle name="Акцент2 6 2" xfId="736"/>
    <cellStyle name="Акцент2 7" xfId="737"/>
    <cellStyle name="Акцент2 7 2" xfId="738"/>
    <cellStyle name="Акцент2 8" xfId="739"/>
    <cellStyle name="Акцент2 8 2" xfId="740"/>
    <cellStyle name="Акцент2 9" xfId="741"/>
    <cellStyle name="Акцент2 9 2" xfId="742"/>
    <cellStyle name="Акцент3 10" xfId="743"/>
    <cellStyle name="Акцент3 2" xfId="744"/>
    <cellStyle name="Акцент3 2 2" xfId="745"/>
    <cellStyle name="Акцент3 2 3" xfId="746"/>
    <cellStyle name="Акцент3 3" xfId="747"/>
    <cellStyle name="Акцент3 3 2" xfId="748"/>
    <cellStyle name="Акцент3 4" xfId="749"/>
    <cellStyle name="Акцент3 4 2" xfId="750"/>
    <cellStyle name="Акцент3 5" xfId="751"/>
    <cellStyle name="Акцент3 5 2" xfId="752"/>
    <cellStyle name="Акцент3 6" xfId="753"/>
    <cellStyle name="Акцент3 6 2" xfId="754"/>
    <cellStyle name="Акцент3 7" xfId="755"/>
    <cellStyle name="Акцент3 7 2" xfId="756"/>
    <cellStyle name="Акцент3 8" xfId="757"/>
    <cellStyle name="Акцент3 8 2" xfId="758"/>
    <cellStyle name="Акцент3 9" xfId="759"/>
    <cellStyle name="Акцент3 9 2" xfId="760"/>
    <cellStyle name="Акцент4 10" xfId="761"/>
    <cellStyle name="Акцент4 2" xfId="762"/>
    <cellStyle name="Акцент4 2 2" xfId="763"/>
    <cellStyle name="Акцент4 2 3" xfId="764"/>
    <cellStyle name="Акцент4 3" xfId="765"/>
    <cellStyle name="Акцент4 3 2" xfId="766"/>
    <cellStyle name="Акцент4 4" xfId="767"/>
    <cellStyle name="Акцент4 4 2" xfId="768"/>
    <cellStyle name="Акцент4 5" xfId="769"/>
    <cellStyle name="Акцент4 5 2" xfId="770"/>
    <cellStyle name="Акцент4 6" xfId="771"/>
    <cellStyle name="Акцент4 6 2" xfId="772"/>
    <cellStyle name="Акцент4 7" xfId="773"/>
    <cellStyle name="Акцент4 7 2" xfId="774"/>
    <cellStyle name="Акцент4 8" xfId="775"/>
    <cellStyle name="Акцент4 8 2" xfId="776"/>
    <cellStyle name="Акцент4 9" xfId="777"/>
    <cellStyle name="Акцент4 9 2" xfId="778"/>
    <cellStyle name="Акцент5 10" xfId="779"/>
    <cellStyle name="Акцент5 2" xfId="780"/>
    <cellStyle name="Акцент5 2 2" xfId="781"/>
    <cellStyle name="Акцент5 2 3" xfId="782"/>
    <cellStyle name="Акцент5 3" xfId="783"/>
    <cellStyle name="Акцент5 3 2" xfId="784"/>
    <cellStyle name="Акцент5 4" xfId="785"/>
    <cellStyle name="Акцент5 4 2" xfId="786"/>
    <cellStyle name="Акцент5 5" xfId="787"/>
    <cellStyle name="Акцент5 5 2" xfId="788"/>
    <cellStyle name="Акцент5 6" xfId="789"/>
    <cellStyle name="Акцент5 6 2" xfId="790"/>
    <cellStyle name="Акцент5 7" xfId="791"/>
    <cellStyle name="Акцент5 7 2" xfId="792"/>
    <cellStyle name="Акцент5 8" xfId="793"/>
    <cellStyle name="Акцент5 8 2" xfId="794"/>
    <cellStyle name="Акцент5 9" xfId="795"/>
    <cellStyle name="Акцент5 9 2" xfId="796"/>
    <cellStyle name="Акцент6 10" xfId="797"/>
    <cellStyle name="Акцент6 2" xfId="798"/>
    <cellStyle name="Акцент6 2 2" xfId="799"/>
    <cellStyle name="Акцент6 2 3" xfId="800"/>
    <cellStyle name="Акцент6 3" xfId="801"/>
    <cellStyle name="Акцент6 3 2" xfId="802"/>
    <cellStyle name="Акцент6 4" xfId="803"/>
    <cellStyle name="Акцент6 4 2" xfId="804"/>
    <cellStyle name="Акцент6 5" xfId="805"/>
    <cellStyle name="Акцент6 5 2" xfId="806"/>
    <cellStyle name="Акцент6 6" xfId="807"/>
    <cellStyle name="Акцент6 6 2" xfId="808"/>
    <cellStyle name="Акцент6 7" xfId="809"/>
    <cellStyle name="Акцент6 7 2" xfId="810"/>
    <cellStyle name="Акцент6 8" xfId="811"/>
    <cellStyle name="Акцент6 8 2" xfId="812"/>
    <cellStyle name="Акцент6 9" xfId="813"/>
    <cellStyle name="Акцент6 9 2" xfId="814"/>
    <cellStyle name="Беззащитный" xfId="815"/>
    <cellStyle name="Ввод  10" xfId="816"/>
    <cellStyle name="Ввод  2" xfId="817"/>
    <cellStyle name="Ввод  2 2" xfId="818"/>
    <cellStyle name="Ввод  2 3" xfId="819"/>
    <cellStyle name="Ввод  2_46EE.2011(v1.0)" xfId="820"/>
    <cellStyle name="Ввод  3" xfId="821"/>
    <cellStyle name="Ввод  3 2" xfId="822"/>
    <cellStyle name="Ввод  3 2 2" xfId="1451"/>
    <cellStyle name="Ввод  3_46EE.2011(v1.0)" xfId="823"/>
    <cellStyle name="Ввод  4" xfId="824"/>
    <cellStyle name="Ввод  4 2" xfId="825"/>
    <cellStyle name="Ввод  4_46EE.2011(v1.0)" xfId="826"/>
    <cellStyle name="Ввод  5" xfId="827"/>
    <cellStyle name="Ввод  5 2" xfId="828"/>
    <cellStyle name="Ввод  5_46EE.2011(v1.0)" xfId="829"/>
    <cellStyle name="Ввод  6" xfId="830"/>
    <cellStyle name="Ввод  6 2" xfId="831"/>
    <cellStyle name="Ввод  6_46EE.2011(v1.0)" xfId="832"/>
    <cellStyle name="Ввод  7" xfId="833"/>
    <cellStyle name="Ввод  7 2" xfId="834"/>
    <cellStyle name="Ввод  7_46EE.2011(v1.0)" xfId="835"/>
    <cellStyle name="Ввод  8" xfId="836"/>
    <cellStyle name="Ввод  8 2" xfId="837"/>
    <cellStyle name="Ввод  8_46EE.2011(v1.0)" xfId="838"/>
    <cellStyle name="Ввод  9" xfId="839"/>
    <cellStyle name="Ввод  9 2" xfId="840"/>
    <cellStyle name="Ввод  9_46EE.2011(v1.0)" xfId="841"/>
    <cellStyle name="Вывод 10" xfId="842"/>
    <cellStyle name="Вывод 2" xfId="843"/>
    <cellStyle name="Вывод 2 2" xfId="844"/>
    <cellStyle name="Вывод 2 3" xfId="845"/>
    <cellStyle name="Вывод 2_46EE.2011(v1.0)" xfId="846"/>
    <cellStyle name="Вывод 3" xfId="847"/>
    <cellStyle name="Вывод 3 2" xfId="848"/>
    <cellStyle name="Вывод 3_46EE.2011(v1.0)" xfId="849"/>
    <cellStyle name="Вывод 4" xfId="850"/>
    <cellStyle name="Вывод 4 2" xfId="851"/>
    <cellStyle name="Вывод 4_46EE.2011(v1.0)" xfId="852"/>
    <cellStyle name="Вывод 5" xfId="853"/>
    <cellStyle name="Вывод 5 2" xfId="854"/>
    <cellStyle name="Вывод 5_46EE.2011(v1.0)" xfId="855"/>
    <cellStyle name="Вывод 6" xfId="856"/>
    <cellStyle name="Вывод 6 2" xfId="857"/>
    <cellStyle name="Вывод 6_46EE.2011(v1.0)" xfId="858"/>
    <cellStyle name="Вывод 7" xfId="859"/>
    <cellStyle name="Вывод 7 2" xfId="860"/>
    <cellStyle name="Вывод 7_46EE.2011(v1.0)" xfId="861"/>
    <cellStyle name="Вывод 8" xfId="862"/>
    <cellStyle name="Вывод 8 2" xfId="863"/>
    <cellStyle name="Вывод 8_46EE.2011(v1.0)" xfId="864"/>
    <cellStyle name="Вывод 9" xfId="865"/>
    <cellStyle name="Вывод 9 2" xfId="866"/>
    <cellStyle name="Вывод 9_46EE.2011(v1.0)" xfId="867"/>
    <cellStyle name="Вычисление 10" xfId="868"/>
    <cellStyle name="Вычисление 2" xfId="869"/>
    <cellStyle name="Вычисление 2 2" xfId="870"/>
    <cellStyle name="Вычисление 2 3" xfId="871"/>
    <cellStyle name="Вычисление 2_46EE.2011(v1.0)" xfId="872"/>
    <cellStyle name="Вычисление 3" xfId="873"/>
    <cellStyle name="Вычисление 3 2" xfId="874"/>
    <cellStyle name="Вычисление 3_46EE.2011(v1.0)" xfId="875"/>
    <cellStyle name="Вычисление 4" xfId="876"/>
    <cellStyle name="Вычисление 4 2" xfId="877"/>
    <cellStyle name="Вычисление 4_46EE.2011(v1.0)" xfId="878"/>
    <cellStyle name="Вычисление 5" xfId="879"/>
    <cellStyle name="Вычисление 5 2" xfId="880"/>
    <cellStyle name="Вычисление 5_46EE.2011(v1.0)" xfId="881"/>
    <cellStyle name="Вычисление 6" xfId="882"/>
    <cellStyle name="Вычисление 6 2" xfId="883"/>
    <cellStyle name="Вычисление 6_46EE.2011(v1.0)" xfId="884"/>
    <cellStyle name="Вычисление 7" xfId="885"/>
    <cellStyle name="Вычисление 7 2" xfId="886"/>
    <cellStyle name="Вычисление 7_46EE.2011(v1.0)" xfId="887"/>
    <cellStyle name="Вычисление 8" xfId="888"/>
    <cellStyle name="Вычисление 8 2" xfId="889"/>
    <cellStyle name="Вычисление 8_46EE.2011(v1.0)" xfId="890"/>
    <cellStyle name="Вычисление 9" xfId="891"/>
    <cellStyle name="Вычисление 9 2" xfId="892"/>
    <cellStyle name="Вычисление 9_46EE.2011(v1.0)" xfId="893"/>
    <cellStyle name="Гиперссылка 2" xfId="894"/>
    <cellStyle name="Гиперссылка 3" xfId="895"/>
    <cellStyle name="ДАТА" xfId="896"/>
    <cellStyle name="ДАТА 2" xfId="897"/>
    <cellStyle name="ДАТА 3" xfId="898"/>
    <cellStyle name="ДАТА 4" xfId="899"/>
    <cellStyle name="ДАТА 5" xfId="900"/>
    <cellStyle name="ДАТА 6" xfId="901"/>
    <cellStyle name="ДАТА 7" xfId="902"/>
    <cellStyle name="ДАТА 8" xfId="903"/>
    <cellStyle name="ДАТА_1" xfId="904"/>
    <cellStyle name="Денежный 2" xfId="905"/>
    <cellStyle name="Денежный 2 2" xfId="906"/>
    <cellStyle name="Денежный 3" xfId="907"/>
    <cellStyle name="Заголовок 1 10" xfId="908"/>
    <cellStyle name="Заголовок 1 2" xfId="909"/>
    <cellStyle name="Заголовок 1 2 2" xfId="910"/>
    <cellStyle name="Заголовок 1 2 3" xfId="911"/>
    <cellStyle name="Заголовок 1 2_46EE.2011(v1.0)" xfId="912"/>
    <cellStyle name="Заголовок 1 3" xfId="913"/>
    <cellStyle name="Заголовок 1 3 2" xfId="914"/>
    <cellStyle name="Заголовок 1 3_46EE.2011(v1.0)" xfId="915"/>
    <cellStyle name="Заголовок 1 4" xfId="916"/>
    <cellStyle name="Заголовок 1 4 2" xfId="917"/>
    <cellStyle name="Заголовок 1 4_46EE.2011(v1.0)" xfId="918"/>
    <cellStyle name="Заголовок 1 5" xfId="919"/>
    <cellStyle name="Заголовок 1 5 2" xfId="920"/>
    <cellStyle name="Заголовок 1 5_46EE.2011(v1.0)" xfId="921"/>
    <cellStyle name="Заголовок 1 6" xfId="922"/>
    <cellStyle name="Заголовок 1 6 2" xfId="923"/>
    <cellStyle name="Заголовок 1 6_46EE.2011(v1.0)" xfId="924"/>
    <cellStyle name="Заголовок 1 7" xfId="925"/>
    <cellStyle name="Заголовок 1 7 2" xfId="926"/>
    <cellStyle name="Заголовок 1 7_46EE.2011(v1.0)" xfId="927"/>
    <cellStyle name="Заголовок 1 8" xfId="928"/>
    <cellStyle name="Заголовок 1 8 2" xfId="929"/>
    <cellStyle name="Заголовок 1 8_46EE.2011(v1.0)" xfId="930"/>
    <cellStyle name="Заголовок 1 9" xfId="931"/>
    <cellStyle name="Заголовок 1 9 2" xfId="932"/>
    <cellStyle name="Заголовок 1 9_46EE.2011(v1.0)" xfId="933"/>
    <cellStyle name="Заголовок 2 10" xfId="934"/>
    <cellStyle name="Заголовок 2 2" xfId="935"/>
    <cellStyle name="Заголовок 2 2 2" xfId="936"/>
    <cellStyle name="Заголовок 2 2 3" xfId="937"/>
    <cellStyle name="Заголовок 2 2_46EE.2011(v1.0)" xfId="938"/>
    <cellStyle name="Заголовок 2 3" xfId="939"/>
    <cellStyle name="Заголовок 2 3 2" xfId="940"/>
    <cellStyle name="Заголовок 2 3_46EE.2011(v1.0)" xfId="941"/>
    <cellStyle name="Заголовок 2 4" xfId="942"/>
    <cellStyle name="Заголовок 2 4 2" xfId="943"/>
    <cellStyle name="Заголовок 2 4_46EE.2011(v1.0)" xfId="944"/>
    <cellStyle name="Заголовок 2 5" xfId="945"/>
    <cellStyle name="Заголовок 2 5 2" xfId="946"/>
    <cellStyle name="Заголовок 2 5_46EE.2011(v1.0)" xfId="947"/>
    <cellStyle name="Заголовок 2 6" xfId="948"/>
    <cellStyle name="Заголовок 2 6 2" xfId="949"/>
    <cellStyle name="Заголовок 2 6_46EE.2011(v1.0)" xfId="950"/>
    <cellStyle name="Заголовок 2 7" xfId="951"/>
    <cellStyle name="Заголовок 2 7 2" xfId="952"/>
    <cellStyle name="Заголовок 2 7_46EE.2011(v1.0)" xfId="953"/>
    <cellStyle name="Заголовок 2 8" xfId="954"/>
    <cellStyle name="Заголовок 2 8 2" xfId="955"/>
    <cellStyle name="Заголовок 2 8_46EE.2011(v1.0)" xfId="956"/>
    <cellStyle name="Заголовок 2 9" xfId="957"/>
    <cellStyle name="Заголовок 2 9 2" xfId="958"/>
    <cellStyle name="Заголовок 2 9_46EE.2011(v1.0)" xfId="959"/>
    <cellStyle name="Заголовок 3 10" xfId="960"/>
    <cellStyle name="Заголовок 3 2" xfId="961"/>
    <cellStyle name="Заголовок 3 2 2" xfId="962"/>
    <cellStyle name="Заголовок 3 2 3" xfId="963"/>
    <cellStyle name="Заголовок 3 2_46EE.2011(v1.0)" xfId="964"/>
    <cellStyle name="Заголовок 3 3" xfId="965"/>
    <cellStyle name="Заголовок 3 3 2" xfId="966"/>
    <cellStyle name="Заголовок 3 3_46EE.2011(v1.0)" xfId="967"/>
    <cellStyle name="Заголовок 3 4" xfId="968"/>
    <cellStyle name="Заголовок 3 4 2" xfId="969"/>
    <cellStyle name="Заголовок 3 4_46EE.2011(v1.0)" xfId="970"/>
    <cellStyle name="Заголовок 3 5" xfId="971"/>
    <cellStyle name="Заголовок 3 5 2" xfId="972"/>
    <cellStyle name="Заголовок 3 5_46EE.2011(v1.0)" xfId="973"/>
    <cellStyle name="Заголовок 3 6" xfId="974"/>
    <cellStyle name="Заголовок 3 6 2" xfId="975"/>
    <cellStyle name="Заголовок 3 6_46EE.2011(v1.0)" xfId="976"/>
    <cellStyle name="Заголовок 3 7" xfId="977"/>
    <cellStyle name="Заголовок 3 7 2" xfId="978"/>
    <cellStyle name="Заголовок 3 7_46EE.2011(v1.0)" xfId="979"/>
    <cellStyle name="Заголовок 3 8" xfId="980"/>
    <cellStyle name="Заголовок 3 8 2" xfId="981"/>
    <cellStyle name="Заголовок 3 8_46EE.2011(v1.0)" xfId="982"/>
    <cellStyle name="Заголовок 3 9" xfId="983"/>
    <cellStyle name="Заголовок 3 9 2" xfId="984"/>
    <cellStyle name="Заголовок 3 9_46EE.2011(v1.0)" xfId="985"/>
    <cellStyle name="Заголовок 4 10" xfId="986"/>
    <cellStyle name="Заголовок 4 2" xfId="987"/>
    <cellStyle name="Заголовок 4 2 2" xfId="988"/>
    <cellStyle name="Заголовок 4 2 3" xfId="989"/>
    <cellStyle name="Заголовок 4 3" xfId="990"/>
    <cellStyle name="Заголовок 4 3 2" xfId="991"/>
    <cellStyle name="Заголовок 4 4" xfId="992"/>
    <cellStyle name="Заголовок 4 4 2" xfId="993"/>
    <cellStyle name="Заголовок 4 5" xfId="994"/>
    <cellStyle name="Заголовок 4 5 2" xfId="995"/>
    <cellStyle name="Заголовок 4 6" xfId="996"/>
    <cellStyle name="Заголовок 4 6 2" xfId="997"/>
    <cellStyle name="Заголовок 4 7" xfId="998"/>
    <cellStyle name="Заголовок 4 7 2" xfId="999"/>
    <cellStyle name="Заголовок 4 8" xfId="1000"/>
    <cellStyle name="Заголовок 4 8 2" xfId="1001"/>
    <cellStyle name="Заголовок 4 9" xfId="1002"/>
    <cellStyle name="Заголовок 4 9 2" xfId="1003"/>
    <cellStyle name="ЗАГОЛОВОК1" xfId="1004"/>
    <cellStyle name="ЗАГОЛОВОК2" xfId="1005"/>
    <cellStyle name="ЗаголовокСтолбца" xfId="1006"/>
    <cellStyle name="Защитный" xfId="1007"/>
    <cellStyle name="Значение" xfId="1008"/>
    <cellStyle name="Зоголовок" xfId="1009"/>
    <cellStyle name="Итог 10" xfId="1010"/>
    <cellStyle name="Итог 2" xfId="1011"/>
    <cellStyle name="Итог 2 2" xfId="1012"/>
    <cellStyle name="Итог 2 3" xfId="1013"/>
    <cellStyle name="Итог 2_46EE.2011(v1.0)" xfId="1014"/>
    <cellStyle name="Итог 3" xfId="1015"/>
    <cellStyle name="Итог 3 2" xfId="1016"/>
    <cellStyle name="Итог 3_46EE.2011(v1.0)" xfId="1017"/>
    <cellStyle name="Итог 4" xfId="1018"/>
    <cellStyle name="Итог 4 2" xfId="1019"/>
    <cellStyle name="Итог 4_46EE.2011(v1.0)" xfId="1020"/>
    <cellStyle name="Итог 5" xfId="1021"/>
    <cellStyle name="Итог 5 2" xfId="1022"/>
    <cellStyle name="Итог 5_46EE.2011(v1.0)" xfId="1023"/>
    <cellStyle name="Итог 6" xfId="1024"/>
    <cellStyle name="Итог 6 2" xfId="1025"/>
    <cellStyle name="Итог 6_46EE.2011(v1.0)" xfId="1026"/>
    <cellStyle name="Итог 7" xfId="1027"/>
    <cellStyle name="Итог 7 2" xfId="1028"/>
    <cellStyle name="Итог 7_46EE.2011(v1.0)" xfId="1029"/>
    <cellStyle name="Итог 8" xfId="1030"/>
    <cellStyle name="Итог 8 2" xfId="1031"/>
    <cellStyle name="Итог 8_46EE.2011(v1.0)" xfId="1032"/>
    <cellStyle name="Итог 9" xfId="1033"/>
    <cellStyle name="Итог 9 2" xfId="1034"/>
    <cellStyle name="Итог 9_46EE.2011(v1.0)" xfId="1035"/>
    <cellStyle name="Итого" xfId="1036"/>
    <cellStyle name="ИТОГОВЫЙ" xfId="1037"/>
    <cellStyle name="ИТОГОВЫЙ 2" xfId="1038"/>
    <cellStyle name="ИТОГОВЫЙ 3" xfId="1039"/>
    <cellStyle name="ИТОГОВЫЙ 4" xfId="1040"/>
    <cellStyle name="ИТОГОВЫЙ 5" xfId="1041"/>
    <cellStyle name="ИТОГОВЫЙ 6" xfId="1042"/>
    <cellStyle name="ИТОГОВЫЙ 7" xfId="1043"/>
    <cellStyle name="ИТОГОВЫЙ 8" xfId="1044"/>
    <cellStyle name="ИТОГОВЫЙ_1" xfId="1045"/>
    <cellStyle name="Контрольная ячейка 10" xfId="1046"/>
    <cellStyle name="Контрольная ячейка 2" xfId="1047"/>
    <cellStyle name="Контрольная ячейка 2 2" xfId="1048"/>
    <cellStyle name="Контрольная ячейка 2 3" xfId="1049"/>
    <cellStyle name="Контрольная ячейка 2_46EE.2011(v1.0)" xfId="1050"/>
    <cellStyle name="Контрольная ячейка 3" xfId="1051"/>
    <cellStyle name="Контрольная ячейка 3 2" xfId="1052"/>
    <cellStyle name="Контрольная ячейка 3_46EE.2011(v1.0)" xfId="1053"/>
    <cellStyle name="Контрольная ячейка 4" xfId="1054"/>
    <cellStyle name="Контрольная ячейка 4 2" xfId="1055"/>
    <cellStyle name="Контрольная ячейка 4_46EE.2011(v1.0)" xfId="1056"/>
    <cellStyle name="Контрольная ячейка 5" xfId="1057"/>
    <cellStyle name="Контрольная ячейка 5 2" xfId="1058"/>
    <cellStyle name="Контрольная ячейка 5_46EE.2011(v1.0)" xfId="1059"/>
    <cellStyle name="Контрольная ячейка 6" xfId="1060"/>
    <cellStyle name="Контрольная ячейка 6 2" xfId="1061"/>
    <cellStyle name="Контрольная ячейка 6_46EE.2011(v1.0)" xfId="1062"/>
    <cellStyle name="Контрольная ячейка 7" xfId="1063"/>
    <cellStyle name="Контрольная ячейка 7 2" xfId="1064"/>
    <cellStyle name="Контрольная ячейка 7_46EE.2011(v1.0)" xfId="1065"/>
    <cellStyle name="Контрольная ячейка 8" xfId="1066"/>
    <cellStyle name="Контрольная ячейка 8 2" xfId="1067"/>
    <cellStyle name="Контрольная ячейка 8_46EE.2011(v1.0)" xfId="1068"/>
    <cellStyle name="Контрольная ячейка 9" xfId="1069"/>
    <cellStyle name="Контрольная ячейка 9 2" xfId="1070"/>
    <cellStyle name="Контрольная ячейка 9_46EE.2011(v1.0)" xfId="1071"/>
    <cellStyle name="Мои наименования показателей" xfId="1072"/>
    <cellStyle name="Мои наименования показателей 2" xfId="1073"/>
    <cellStyle name="Мои наименования показателей 2 2" xfId="1074"/>
    <cellStyle name="Мои наименования показателей 2 3" xfId="1075"/>
    <cellStyle name="Мои наименования показателей 2 4" xfId="1076"/>
    <cellStyle name="Мои наименования показателей 2 5" xfId="1077"/>
    <cellStyle name="Мои наименования показателей 2 6" xfId="1078"/>
    <cellStyle name="Мои наименования показателей 2 7" xfId="1079"/>
    <cellStyle name="Мои наименования показателей 2 8" xfId="1080"/>
    <cellStyle name="Мои наименования показателей 2_1" xfId="1081"/>
    <cellStyle name="Мои наименования показателей 3" xfId="1082"/>
    <cellStyle name="Мои наименования показателей 3 2" xfId="1083"/>
    <cellStyle name="Мои наименования показателей 3 3" xfId="1084"/>
    <cellStyle name="Мои наименования показателей 3 4" xfId="1085"/>
    <cellStyle name="Мои наименования показателей 3 5" xfId="1086"/>
    <cellStyle name="Мои наименования показателей 3 6" xfId="1087"/>
    <cellStyle name="Мои наименования показателей 3 7" xfId="1088"/>
    <cellStyle name="Мои наименования показателей 3 8" xfId="1089"/>
    <cellStyle name="Мои наименования показателей 3_1" xfId="1090"/>
    <cellStyle name="Мои наименования показателей 4" xfId="1091"/>
    <cellStyle name="Мои наименования показателей 4 2" xfId="1092"/>
    <cellStyle name="Мои наименования показателей 4 3" xfId="1093"/>
    <cellStyle name="Мои наименования показателей 4 4" xfId="1094"/>
    <cellStyle name="Мои наименования показателей 4 5" xfId="1095"/>
    <cellStyle name="Мои наименования показателей 4 6" xfId="1096"/>
    <cellStyle name="Мои наименования показателей 4 7" xfId="1097"/>
    <cellStyle name="Мои наименования показателей 4 8" xfId="1098"/>
    <cellStyle name="Мои наименования показателей 4_1" xfId="1099"/>
    <cellStyle name="Мои наименования показателей 5" xfId="1100"/>
    <cellStyle name="Мои наименования показателей 5 2" xfId="1101"/>
    <cellStyle name="Мои наименования показателей 5 3" xfId="1102"/>
    <cellStyle name="Мои наименования показателей 5 4" xfId="1103"/>
    <cellStyle name="Мои наименования показателей 5 5" xfId="1104"/>
    <cellStyle name="Мои наименования показателей 5 6" xfId="1105"/>
    <cellStyle name="Мои наименования показателей 5 7" xfId="1106"/>
    <cellStyle name="Мои наименования показателей 5 8" xfId="1107"/>
    <cellStyle name="Мои наименования показателей 5_1" xfId="1108"/>
    <cellStyle name="Мои наименования показателей 6" xfId="1109"/>
    <cellStyle name="Мои наименования показателей 6 2" xfId="1110"/>
    <cellStyle name="Мои наименования показателей 6_46EE.2011(v1.0)" xfId="1111"/>
    <cellStyle name="Мои наименования показателей 7" xfId="1112"/>
    <cellStyle name="Мои наименования показателей 7 2" xfId="1113"/>
    <cellStyle name="Мои наименования показателей 7_46EE.2011(v1.0)" xfId="1114"/>
    <cellStyle name="Мои наименования показателей 8" xfId="1115"/>
    <cellStyle name="Мои наименования показателей 8 2" xfId="1116"/>
    <cellStyle name="Мои наименования показателей 8_46EE.2011(v1.0)" xfId="1117"/>
    <cellStyle name="Мои наименования показателей_46TE.RT(v1.0)" xfId="1118"/>
    <cellStyle name="Мой заголовок" xfId="1119"/>
    <cellStyle name="Мой заголовок листа" xfId="1120"/>
    <cellStyle name="назв фил" xfId="1121"/>
    <cellStyle name="Название 10" xfId="1122"/>
    <cellStyle name="Название 2" xfId="1123"/>
    <cellStyle name="Название 2 2" xfId="1124"/>
    <cellStyle name="Название 2 3" xfId="1125"/>
    <cellStyle name="Название 3" xfId="1126"/>
    <cellStyle name="Название 3 2" xfId="1127"/>
    <cellStyle name="Название 4" xfId="1128"/>
    <cellStyle name="Название 4 2" xfId="1129"/>
    <cellStyle name="Название 5" xfId="1130"/>
    <cellStyle name="Название 5 2" xfId="1131"/>
    <cellStyle name="Название 6" xfId="1132"/>
    <cellStyle name="Название 6 2" xfId="1133"/>
    <cellStyle name="Название 7" xfId="1134"/>
    <cellStyle name="Название 7 2" xfId="1135"/>
    <cellStyle name="Название 8" xfId="1136"/>
    <cellStyle name="Название 8 2" xfId="1137"/>
    <cellStyle name="Название 9" xfId="1138"/>
    <cellStyle name="Название 9 2" xfId="1139"/>
    <cellStyle name="Нейтральный 10" xfId="1140"/>
    <cellStyle name="Нейтральный 2" xfId="1141"/>
    <cellStyle name="Нейтральный 2 2" xfId="1142"/>
    <cellStyle name="Нейтральный 2 3" xfId="1143"/>
    <cellStyle name="Нейтральный 3" xfId="1144"/>
    <cellStyle name="Нейтральный 3 2" xfId="1145"/>
    <cellStyle name="Нейтральный 4" xfId="1146"/>
    <cellStyle name="Нейтральный 4 2" xfId="1147"/>
    <cellStyle name="Нейтральный 5" xfId="1148"/>
    <cellStyle name="Нейтральный 5 2" xfId="1149"/>
    <cellStyle name="Нейтральный 6" xfId="1150"/>
    <cellStyle name="Нейтральный 6 2" xfId="1151"/>
    <cellStyle name="Нейтральный 7" xfId="1152"/>
    <cellStyle name="Нейтральный 7 2" xfId="1153"/>
    <cellStyle name="Нейтральный 8" xfId="1154"/>
    <cellStyle name="Нейтральный 8 2" xfId="1155"/>
    <cellStyle name="Нейтральный 9" xfId="1156"/>
    <cellStyle name="Нейтральный 9 2" xfId="1157"/>
    <cellStyle name="Обычный" xfId="0" builtinId="0"/>
    <cellStyle name="Обычный 10" xfId="1158"/>
    <cellStyle name="Обычный 10 2" xfId="1159"/>
    <cellStyle name="Обычный 11" xfId="1160"/>
    <cellStyle name="Обычный 12" xfId="1161"/>
    <cellStyle name="Обычный 13" xfId="1162"/>
    <cellStyle name="Обычный 14" xfId="1163"/>
    <cellStyle name="Обычный 15" xfId="1164"/>
    <cellStyle name="Обычный 2" xfId="1165"/>
    <cellStyle name="Обычный 2 10" xfId="1166"/>
    <cellStyle name="Обычный 2 11" xfId="1167"/>
    <cellStyle name="Обычный 2 12" xfId="1168"/>
    <cellStyle name="Обычный 2 13" xfId="1169"/>
    <cellStyle name="Обычный 2 2" xfId="1170"/>
    <cellStyle name="Обычный 2 2 2" xfId="1171"/>
    <cellStyle name="Обычный 2 2 3" xfId="1172"/>
    <cellStyle name="Обычный 2 2_46EE.2011(v1.0)" xfId="1173"/>
    <cellStyle name="Обычный 2 3" xfId="1174"/>
    <cellStyle name="Обычный 2 3 2" xfId="1175"/>
    <cellStyle name="Обычный 2 3 3" xfId="1176"/>
    <cellStyle name="Обычный 2 3_46EE.2011(v1.0)" xfId="1177"/>
    <cellStyle name="Обычный 2 4" xfId="1178"/>
    <cellStyle name="Обычный 2 4 2" xfId="1179"/>
    <cellStyle name="Обычный 2 4_46EE.2011(v1.0)" xfId="1180"/>
    <cellStyle name="Обычный 2 5" xfId="1181"/>
    <cellStyle name="Обычный 2 5 2" xfId="1182"/>
    <cellStyle name="Обычный 2 5_46EE.2011(v1.0)" xfId="1183"/>
    <cellStyle name="Обычный 2 6" xfId="1184"/>
    <cellStyle name="Обычный 2 6 2" xfId="1185"/>
    <cellStyle name="Обычный 2 6_46EE.2011(v1.0)" xfId="1186"/>
    <cellStyle name="Обычный 2 7" xfId="1187"/>
    <cellStyle name="Обычный 2 8" xfId="1188"/>
    <cellStyle name="Обычный 2 9" xfId="1189"/>
    <cellStyle name="Обычный 2_1" xfId="1190"/>
    <cellStyle name="Обычный 3" xfId="1191"/>
    <cellStyle name="Обычный 3 2" xfId="1192"/>
    <cellStyle name="Обычный 3 2 2" xfId="1193"/>
    <cellStyle name="Обычный 3 2 2 2" xfId="1194"/>
    <cellStyle name="Обычный 3 2 3" xfId="1195"/>
    <cellStyle name="Обычный 3 2 4" xfId="1196"/>
    <cellStyle name="Обычный 3 3" xfId="1197"/>
    <cellStyle name="Обычный 3 3 2" xfId="1198"/>
    <cellStyle name="Обычный 3 4" xfId="1199"/>
    <cellStyle name="Обычный 3 5" xfId="1200"/>
    <cellStyle name="Обычный 4" xfId="1201"/>
    <cellStyle name="Обычный 4 2" xfId="1202"/>
    <cellStyle name="Обычный 4 2 2" xfId="1203"/>
    <cellStyle name="Обычный 4 2 3" xfId="1204"/>
    <cellStyle name="Обычный 4 2 4" xfId="1205"/>
    <cellStyle name="Обычный 4 3" xfId="1206"/>
    <cellStyle name="Обычный 4 3 2" xfId="1207"/>
    <cellStyle name="Обычный 4 4" xfId="1208"/>
    <cellStyle name="Обычный 4 5" xfId="1209"/>
    <cellStyle name="Обычный 4_EE.20.MET.SVOD.2.73_v0.1" xfId="1210"/>
    <cellStyle name="Обычный 5" xfId="1211"/>
    <cellStyle name="Обычный 5 2" xfId="1212"/>
    <cellStyle name="Обычный 5 2 2" xfId="1213"/>
    <cellStyle name="Обычный 5 2 3" xfId="1214"/>
    <cellStyle name="Обычный 5 3" xfId="1215"/>
    <cellStyle name="Обычный 5 4" xfId="1216"/>
    <cellStyle name="Обычный 6" xfId="1217"/>
    <cellStyle name="Обычный 6 2" xfId="1218"/>
    <cellStyle name="Обычный 6 3" xfId="1219"/>
    <cellStyle name="Обычный 6 4" xfId="1220"/>
    <cellStyle name="Обычный 7" xfId="1221"/>
    <cellStyle name="Обычный 7 2" xfId="1222"/>
    <cellStyle name="Обычный 7 3" xfId="1223"/>
    <cellStyle name="Обычный 8" xfId="1224"/>
    <cellStyle name="Обычный 8 2" xfId="1225"/>
    <cellStyle name="Обычный 9" xfId="1226"/>
    <cellStyle name="Обычный 9 2" xfId="1227"/>
    <cellStyle name="Плохой 10" xfId="1228"/>
    <cellStyle name="Плохой 2" xfId="1229"/>
    <cellStyle name="Плохой 2 2" xfId="1230"/>
    <cellStyle name="Плохой 2 3" xfId="1231"/>
    <cellStyle name="Плохой 3" xfId="1232"/>
    <cellStyle name="Плохой 3 2" xfId="1233"/>
    <cellStyle name="Плохой 4" xfId="1234"/>
    <cellStyle name="Плохой 4 2" xfId="1235"/>
    <cellStyle name="Плохой 5" xfId="1236"/>
    <cellStyle name="Плохой 5 2" xfId="1237"/>
    <cellStyle name="Плохой 6" xfId="1238"/>
    <cellStyle name="Плохой 6 2" xfId="1239"/>
    <cellStyle name="Плохой 7" xfId="1240"/>
    <cellStyle name="Плохой 7 2" xfId="1241"/>
    <cellStyle name="Плохой 8" xfId="1242"/>
    <cellStyle name="Плохой 8 2" xfId="1243"/>
    <cellStyle name="Плохой 9" xfId="1244"/>
    <cellStyle name="Плохой 9 2" xfId="1245"/>
    <cellStyle name="По центру с переносом" xfId="1246"/>
    <cellStyle name="По ширине с переносом" xfId="1247"/>
    <cellStyle name="Поле ввода" xfId="1248"/>
    <cellStyle name="Пояснение 10" xfId="1249"/>
    <cellStyle name="Пояснение 2" xfId="1250"/>
    <cellStyle name="Пояснение 2 2" xfId="1251"/>
    <cellStyle name="Пояснение 2 3" xfId="1252"/>
    <cellStyle name="Пояснение 3" xfId="1253"/>
    <cellStyle name="Пояснение 3 2" xfId="1254"/>
    <cellStyle name="Пояснение 4" xfId="1255"/>
    <cellStyle name="Пояснение 4 2" xfId="1256"/>
    <cellStyle name="Пояснение 5" xfId="1257"/>
    <cellStyle name="Пояснение 5 2" xfId="1258"/>
    <cellStyle name="Пояснение 6" xfId="1259"/>
    <cellStyle name="Пояснение 6 2" xfId="1260"/>
    <cellStyle name="Пояснение 7" xfId="1261"/>
    <cellStyle name="Пояснение 7 2" xfId="1262"/>
    <cellStyle name="Пояснение 8" xfId="1263"/>
    <cellStyle name="Пояснение 8 2" xfId="1264"/>
    <cellStyle name="Пояснение 9" xfId="1265"/>
    <cellStyle name="Пояснение 9 2" xfId="1266"/>
    <cellStyle name="Примечание 10" xfId="1267"/>
    <cellStyle name="Примечание 10 2" xfId="1268"/>
    <cellStyle name="Примечание 10_46EE.2011(v1.0)" xfId="1269"/>
    <cellStyle name="Примечание 11" xfId="1270"/>
    <cellStyle name="Примечание 11 2" xfId="1271"/>
    <cellStyle name="Примечание 11_46EE.2011(v1.0)" xfId="1272"/>
    <cellStyle name="Примечание 12" xfId="1273"/>
    <cellStyle name="Примечание 12 2" xfId="1274"/>
    <cellStyle name="Примечание 12_46EE.2011(v1.0)" xfId="1275"/>
    <cellStyle name="Примечание 13" xfId="1276"/>
    <cellStyle name="Примечание 14" xfId="1277"/>
    <cellStyle name="Примечание 2" xfId="1278"/>
    <cellStyle name="Примечание 2 2" xfId="1279"/>
    <cellStyle name="Примечание 2 3" xfId="1280"/>
    <cellStyle name="Примечание 2 4" xfId="1281"/>
    <cellStyle name="Примечание 2 5" xfId="1282"/>
    <cellStyle name="Примечание 2 6" xfId="1283"/>
    <cellStyle name="Примечание 2 7" xfId="1284"/>
    <cellStyle name="Примечание 2 8" xfId="1285"/>
    <cellStyle name="Примечание 2 9" xfId="1286"/>
    <cellStyle name="Примечание 2_46EE.2011(v1.0)" xfId="1287"/>
    <cellStyle name="Примечание 3" xfId="1288"/>
    <cellStyle name="Примечание 3 2" xfId="1289"/>
    <cellStyle name="Примечание 3 3" xfId="1290"/>
    <cellStyle name="Примечание 3 4" xfId="1291"/>
    <cellStyle name="Примечание 3 5" xfId="1292"/>
    <cellStyle name="Примечание 3 6" xfId="1293"/>
    <cellStyle name="Примечание 3 7" xfId="1294"/>
    <cellStyle name="Примечание 3 8" xfId="1295"/>
    <cellStyle name="Примечание 3_46EE.2011(v1.0)" xfId="1296"/>
    <cellStyle name="Примечание 4" xfId="1297"/>
    <cellStyle name="Примечание 4 2" xfId="1298"/>
    <cellStyle name="Примечание 4 3" xfId="1299"/>
    <cellStyle name="Примечание 4 4" xfId="1300"/>
    <cellStyle name="Примечание 4 5" xfId="1301"/>
    <cellStyle name="Примечание 4 6" xfId="1302"/>
    <cellStyle name="Примечание 4 7" xfId="1303"/>
    <cellStyle name="Примечание 4 8" xfId="1304"/>
    <cellStyle name="Примечание 4_46EE.2011(v1.0)" xfId="1305"/>
    <cellStyle name="Примечание 5" xfId="1306"/>
    <cellStyle name="Примечание 5 2" xfId="1307"/>
    <cellStyle name="Примечание 5 3" xfId="1308"/>
    <cellStyle name="Примечание 5 4" xfId="1309"/>
    <cellStyle name="Примечание 5 5" xfId="1310"/>
    <cellStyle name="Примечание 5 6" xfId="1311"/>
    <cellStyle name="Примечание 5 7" xfId="1312"/>
    <cellStyle name="Примечание 5 8" xfId="1313"/>
    <cellStyle name="Примечание 5_46EE.2011(v1.0)" xfId="1314"/>
    <cellStyle name="Примечание 6" xfId="1315"/>
    <cellStyle name="Примечание 6 2" xfId="1316"/>
    <cellStyle name="Примечание 6_46EE.2011(v1.0)" xfId="1317"/>
    <cellStyle name="Примечание 7" xfId="1318"/>
    <cellStyle name="Примечание 7 2" xfId="1319"/>
    <cellStyle name="Примечание 7_46EE.2011(v1.0)" xfId="1320"/>
    <cellStyle name="Примечание 8" xfId="1321"/>
    <cellStyle name="Примечание 8 2" xfId="1322"/>
    <cellStyle name="Примечание 8_46EE.2011(v1.0)" xfId="1323"/>
    <cellStyle name="Примечание 9" xfId="1324"/>
    <cellStyle name="Примечание 9 2" xfId="1325"/>
    <cellStyle name="Примечание 9_46EE.2011(v1.0)" xfId="1326"/>
    <cellStyle name="Процентный" xfId="1452" builtinId="5"/>
    <cellStyle name="Процентный 2" xfId="1327"/>
    <cellStyle name="Процентный 2 2" xfId="1328"/>
    <cellStyle name="Процентный 2 3" xfId="1329"/>
    <cellStyle name="Процентный 3" xfId="1330"/>
    <cellStyle name="Процентный 4" xfId="1331"/>
    <cellStyle name="Связанная ячейка 10" xfId="1332"/>
    <cellStyle name="Связанная ячейка 2" xfId="1333"/>
    <cellStyle name="Связанная ячейка 2 2" xfId="1334"/>
    <cellStyle name="Связанная ячейка 2 3" xfId="1335"/>
    <cellStyle name="Связанная ячейка 2_46EE.2011(v1.0)" xfId="1336"/>
    <cellStyle name="Связанная ячейка 3" xfId="1337"/>
    <cellStyle name="Связанная ячейка 3 2" xfId="1338"/>
    <cellStyle name="Связанная ячейка 3_46EE.2011(v1.0)" xfId="1339"/>
    <cellStyle name="Связанная ячейка 4" xfId="1340"/>
    <cellStyle name="Связанная ячейка 4 2" xfId="1341"/>
    <cellStyle name="Связанная ячейка 4_46EE.2011(v1.0)" xfId="1342"/>
    <cellStyle name="Связанная ячейка 5" xfId="1343"/>
    <cellStyle name="Связанная ячейка 5 2" xfId="1344"/>
    <cellStyle name="Связанная ячейка 5_46EE.2011(v1.0)" xfId="1345"/>
    <cellStyle name="Связанная ячейка 6" xfId="1346"/>
    <cellStyle name="Связанная ячейка 6 2" xfId="1347"/>
    <cellStyle name="Связанная ячейка 6_46EE.2011(v1.0)" xfId="1348"/>
    <cellStyle name="Связанная ячейка 7" xfId="1349"/>
    <cellStyle name="Связанная ячейка 7 2" xfId="1350"/>
    <cellStyle name="Связанная ячейка 7_46EE.2011(v1.0)" xfId="1351"/>
    <cellStyle name="Связанная ячейка 8" xfId="1352"/>
    <cellStyle name="Связанная ячейка 8 2" xfId="1353"/>
    <cellStyle name="Связанная ячейка 8_46EE.2011(v1.0)" xfId="1354"/>
    <cellStyle name="Связанная ячейка 9" xfId="1355"/>
    <cellStyle name="Связанная ячейка 9 2" xfId="1356"/>
    <cellStyle name="Связанная ячейка 9_46EE.2011(v1.0)" xfId="1357"/>
    <cellStyle name="Стиль 1" xfId="1358"/>
    <cellStyle name="Стиль 1 2" xfId="1359"/>
    <cellStyle name="Стиль 1 2 2" xfId="1360"/>
    <cellStyle name="Стиль 1 3" xfId="1361"/>
    <cellStyle name="ТЕКСТ" xfId="1362"/>
    <cellStyle name="ТЕКСТ 2" xfId="1363"/>
    <cellStyle name="ТЕКСТ 3" xfId="1364"/>
    <cellStyle name="ТЕКСТ 4" xfId="1365"/>
    <cellStyle name="ТЕКСТ 5" xfId="1366"/>
    <cellStyle name="ТЕКСТ 6" xfId="1367"/>
    <cellStyle name="ТЕКСТ 7" xfId="1368"/>
    <cellStyle name="ТЕКСТ 8" xfId="1369"/>
    <cellStyle name="Текст предупреждения 10" xfId="1370"/>
    <cellStyle name="Текст предупреждения 2" xfId="1371"/>
    <cellStyle name="Текст предупреждения 2 2" xfId="1372"/>
    <cellStyle name="Текст предупреждения 2 3" xfId="1373"/>
    <cellStyle name="Текст предупреждения 3" xfId="1374"/>
    <cellStyle name="Текст предупреждения 3 2" xfId="1375"/>
    <cellStyle name="Текст предупреждения 4" xfId="1376"/>
    <cellStyle name="Текст предупреждения 4 2" xfId="1377"/>
    <cellStyle name="Текст предупреждения 5" xfId="1378"/>
    <cellStyle name="Текст предупреждения 5 2" xfId="1379"/>
    <cellStyle name="Текст предупреждения 6" xfId="1380"/>
    <cellStyle name="Текст предупреждения 6 2" xfId="1381"/>
    <cellStyle name="Текст предупреждения 7" xfId="1382"/>
    <cellStyle name="Текст предупреждения 7 2" xfId="1383"/>
    <cellStyle name="Текст предупреждения 8" xfId="1384"/>
    <cellStyle name="Текст предупреждения 8 2" xfId="1385"/>
    <cellStyle name="Текст предупреждения 9" xfId="1386"/>
    <cellStyle name="Текст предупреждения 9 2" xfId="1387"/>
    <cellStyle name="Текстовый" xfId="1388"/>
    <cellStyle name="Текстовый 2" xfId="1389"/>
    <cellStyle name="Текстовый 3" xfId="1390"/>
    <cellStyle name="Текстовый 4" xfId="1391"/>
    <cellStyle name="Текстовый 5" xfId="1392"/>
    <cellStyle name="Текстовый 6" xfId="1393"/>
    <cellStyle name="Текстовый 7" xfId="1394"/>
    <cellStyle name="Текстовый 8" xfId="1395"/>
    <cellStyle name="Текстовый_1" xfId="1396"/>
    <cellStyle name="Тысячи [0]_22гк" xfId="1397"/>
    <cellStyle name="Тысячи_22гк" xfId="1398"/>
    <cellStyle name="ФИКСИРОВАННЫЙ" xfId="1399"/>
    <cellStyle name="ФИКСИРОВАННЫЙ 2" xfId="1400"/>
    <cellStyle name="ФИКСИРОВАННЫЙ 3" xfId="1401"/>
    <cellStyle name="ФИКСИРОВАННЫЙ 4" xfId="1402"/>
    <cellStyle name="ФИКСИРОВАННЫЙ 5" xfId="1403"/>
    <cellStyle name="ФИКСИРОВАННЫЙ 6" xfId="1404"/>
    <cellStyle name="ФИКСИРОВАННЫЙ 7" xfId="1405"/>
    <cellStyle name="ФИКСИРОВАННЫЙ 8" xfId="1406"/>
    <cellStyle name="ФИКСИРОВАННЫЙ_1" xfId="1407"/>
    <cellStyle name="Финансовый 2" xfId="1408"/>
    <cellStyle name="Финансовый 2 2" xfId="1409"/>
    <cellStyle name="Финансовый 2 3" xfId="1410"/>
    <cellStyle name="Финансовый 2_46EE.2011(v1.0)" xfId="1411"/>
    <cellStyle name="Финансовый 3" xfId="1412"/>
    <cellStyle name="Формула" xfId="1413"/>
    <cellStyle name="Формула 2" xfId="1414"/>
    <cellStyle name="Формула_A РТ 2009 Рязаньэнерго" xfId="1415"/>
    <cellStyle name="ФормулаВБ" xfId="1416"/>
    <cellStyle name="ФормулаНаКонтроль" xfId="1417"/>
    <cellStyle name="Хороший 10" xfId="1418"/>
    <cellStyle name="Хороший 2" xfId="1419"/>
    <cellStyle name="Хороший 2 2" xfId="1420"/>
    <cellStyle name="Хороший 2 3" xfId="1421"/>
    <cellStyle name="Хороший 3" xfId="1422"/>
    <cellStyle name="Хороший 3 2" xfId="1423"/>
    <cellStyle name="Хороший 4" xfId="1424"/>
    <cellStyle name="Хороший 4 2" xfId="1425"/>
    <cellStyle name="Хороший 5" xfId="1426"/>
    <cellStyle name="Хороший 5 2" xfId="1427"/>
    <cellStyle name="Хороший 6" xfId="1428"/>
    <cellStyle name="Хороший 6 2" xfId="1429"/>
    <cellStyle name="Хороший 7" xfId="1430"/>
    <cellStyle name="Хороший 7 2" xfId="1431"/>
    <cellStyle name="Хороший 8" xfId="1432"/>
    <cellStyle name="Хороший 8 2" xfId="1433"/>
    <cellStyle name="Хороший 9" xfId="1434"/>
    <cellStyle name="Хороший 9 2" xfId="1435"/>
    <cellStyle name="Цифры по центру с десятыми" xfId="1436"/>
    <cellStyle name="Џђћ–…ќ’ќ›‰" xfId="1437"/>
    <cellStyle name="Шапка таблицы" xfId="1438"/>
    <cellStyle name="㼿" xfId="1439"/>
    <cellStyle name="㼿 2" xfId="1440"/>
    <cellStyle name="㼿?" xfId="1441"/>
    <cellStyle name="㼿㼿" xfId="1442"/>
    <cellStyle name="㼿㼿?" xfId="1443"/>
    <cellStyle name="㼿㼿? 2" xfId="1444"/>
    <cellStyle name="㼿㼿? 2 2" xfId="1445"/>
    <cellStyle name="㼿㼿㼿" xfId="1446"/>
    <cellStyle name="㼿㼿㼿?" xfId="1447"/>
    <cellStyle name="㼿㼿㼿㼿" xfId="1448"/>
    <cellStyle name="㼿㼿㼿㼿?" xfId="1449"/>
    <cellStyle name="㼿㼿㼿㼿㼿" xfId="14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E207" sqref="E207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68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11" t="s">
        <v>9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</row>
    <row r="7" spans="1:13" s="2" customFormat="1">
      <c r="A7" s="33">
        <v>1</v>
      </c>
      <c r="B7" s="18" t="s">
        <v>10</v>
      </c>
      <c r="C7" s="19">
        <v>499361</v>
      </c>
      <c r="D7" s="19">
        <v>0</v>
      </c>
      <c r="E7" s="19">
        <v>1374577</v>
      </c>
      <c r="F7" s="19">
        <v>434669</v>
      </c>
      <c r="G7" s="19">
        <v>2308607</v>
      </c>
      <c r="H7" s="20">
        <v>771.86176075268804</v>
      </c>
      <c r="I7" s="20" t="s">
        <v>203</v>
      </c>
      <c r="J7" s="20">
        <v>2124.6821908602151</v>
      </c>
      <c r="K7" s="20">
        <v>671.86740591397847</v>
      </c>
      <c r="L7" s="20">
        <v>3568.4113575268816</v>
      </c>
    </row>
    <row r="8" spans="1:13" s="2" customFormat="1">
      <c r="A8" s="34"/>
      <c r="B8" s="35" t="s">
        <v>70</v>
      </c>
      <c r="C8" s="22">
        <v>499361</v>
      </c>
      <c r="D8" s="22">
        <v>0</v>
      </c>
      <c r="E8" s="22">
        <v>1374577</v>
      </c>
      <c r="F8" s="22">
        <v>434669</v>
      </c>
      <c r="G8" s="22">
        <v>2308607</v>
      </c>
      <c r="H8" s="22">
        <v>771.86176075268804</v>
      </c>
      <c r="I8" s="22"/>
      <c r="J8" s="22">
        <v>2124.6821908602151</v>
      </c>
      <c r="K8" s="22">
        <v>671.86740591397847</v>
      </c>
      <c r="L8" s="22">
        <v>3568.4113575268816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373861</v>
      </c>
      <c r="F9" s="25">
        <v>188615</v>
      </c>
      <c r="G9" s="25">
        <v>562476</v>
      </c>
      <c r="H9" s="26" t="s">
        <v>203</v>
      </c>
      <c r="I9" s="26" t="s">
        <v>203</v>
      </c>
      <c r="J9" s="26">
        <v>577.8765456989247</v>
      </c>
      <c r="K9" s="26">
        <v>291.54200268817203</v>
      </c>
      <c r="L9" s="26">
        <v>869.41854838709673</v>
      </c>
    </row>
    <row r="10" spans="1:13" s="2" customFormat="1">
      <c r="A10" s="35"/>
      <c r="B10" s="35" t="s">
        <v>71</v>
      </c>
      <c r="C10" s="22"/>
      <c r="D10" s="22"/>
      <c r="E10" s="22">
        <v>20562.355</v>
      </c>
      <c r="F10" s="22">
        <v>94307.5</v>
      </c>
      <c r="G10" s="22">
        <v>114869.855</v>
      </c>
      <c r="H10" s="22"/>
      <c r="I10" s="22"/>
      <c r="J10" s="22">
        <v>31.783210013440858</v>
      </c>
      <c r="K10" s="22">
        <v>145.77100134408602</v>
      </c>
      <c r="L10" s="22">
        <v>177.55421135752687</v>
      </c>
    </row>
    <row r="11" spans="1:13" s="2" customFormat="1">
      <c r="A11" s="35"/>
      <c r="B11" s="35" t="s">
        <v>72</v>
      </c>
      <c r="C11" s="22"/>
      <c r="D11" s="22"/>
      <c r="E11" s="22">
        <v>216839.37999999998</v>
      </c>
      <c r="F11" s="22">
        <v>92421.349999999991</v>
      </c>
      <c r="G11" s="22">
        <v>309260.73</v>
      </c>
      <c r="H11" s="22"/>
      <c r="I11" s="22"/>
      <c r="J11" s="22">
        <v>335.16839650537628</v>
      </c>
      <c r="K11" s="22">
        <v>142.85558131720427</v>
      </c>
      <c r="L11" s="22">
        <v>478.02397782258055</v>
      </c>
    </row>
    <row r="12" spans="1:13" s="2" customFormat="1">
      <c r="A12" s="35"/>
      <c r="B12" s="35" t="s">
        <v>73</v>
      </c>
      <c r="C12" s="22"/>
      <c r="D12" s="22"/>
      <c r="E12" s="22">
        <v>41124.71</v>
      </c>
      <c r="F12" s="22">
        <v>1886.15</v>
      </c>
      <c r="G12" s="22">
        <v>43010.86</v>
      </c>
      <c r="H12" s="22"/>
      <c r="I12" s="22"/>
      <c r="J12" s="22">
        <v>63.566420026881715</v>
      </c>
      <c r="K12" s="22">
        <v>2.9154200268817201</v>
      </c>
      <c r="L12" s="22">
        <v>66.481840053763435</v>
      </c>
    </row>
    <row r="13" spans="1:13" s="2" customFormat="1">
      <c r="A13" s="17"/>
      <c r="B13" s="17" t="s">
        <v>113</v>
      </c>
      <c r="C13" s="22"/>
      <c r="D13" s="22"/>
      <c r="E13" s="22">
        <v>95334.555000000008</v>
      </c>
      <c r="F13" s="22"/>
      <c r="G13" s="22">
        <v>95334.555000000008</v>
      </c>
      <c r="H13" s="22"/>
      <c r="I13" s="22"/>
      <c r="J13" s="22">
        <v>147.35851915322579</v>
      </c>
      <c r="K13" s="22"/>
      <c r="L13" s="22">
        <v>147.35851915322579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903936</v>
      </c>
      <c r="F14" s="31">
        <v>999044</v>
      </c>
      <c r="G14" s="31">
        <v>1902980</v>
      </c>
      <c r="H14" s="32" t="s">
        <v>203</v>
      </c>
      <c r="I14" s="32" t="s">
        <v>203</v>
      </c>
      <c r="J14" s="32">
        <v>1397.2129032258065</v>
      </c>
      <c r="K14" s="32">
        <v>1544.2212365591397</v>
      </c>
      <c r="L14" s="32">
        <v>2941.4341397849462</v>
      </c>
    </row>
    <row r="15" spans="1:13" s="2" customFormat="1">
      <c r="A15" s="35"/>
      <c r="B15" s="35" t="s">
        <v>74</v>
      </c>
      <c r="C15" s="22"/>
      <c r="D15" s="22"/>
      <c r="E15" s="22">
        <v>903936</v>
      </c>
      <c r="F15" s="22">
        <v>999044</v>
      </c>
      <c r="G15" s="22">
        <v>1902980</v>
      </c>
      <c r="H15" s="22"/>
      <c r="I15" s="22"/>
      <c r="J15" s="22">
        <v>1397.2129032258065</v>
      </c>
      <c r="K15" s="22">
        <v>1544.2212365591397</v>
      </c>
      <c r="L15" s="22">
        <v>2941.4341397849462</v>
      </c>
    </row>
    <row r="16" spans="1:13" s="2" customFormat="1">
      <c r="A16" s="37">
        <v>4</v>
      </c>
      <c r="B16" s="30" t="s">
        <v>13</v>
      </c>
      <c r="C16" s="31">
        <v>288852</v>
      </c>
      <c r="D16" s="31">
        <v>0</v>
      </c>
      <c r="E16" s="31">
        <v>874452</v>
      </c>
      <c r="F16" s="31">
        <v>310172</v>
      </c>
      <c r="G16" s="31">
        <v>1473476</v>
      </c>
      <c r="H16" s="32">
        <v>446.47822580645158</v>
      </c>
      <c r="I16" s="32" t="s">
        <v>203</v>
      </c>
      <c r="J16" s="32">
        <v>1351.639516129032</v>
      </c>
      <c r="K16" s="32">
        <v>479.43252688172038</v>
      </c>
      <c r="L16" s="32">
        <v>2277.5502688172037</v>
      </c>
    </row>
    <row r="17" spans="1:12" s="2" customFormat="1">
      <c r="A17" s="35"/>
      <c r="B17" s="35" t="s">
        <v>80</v>
      </c>
      <c r="C17" s="22">
        <v>288852</v>
      </c>
      <c r="D17" s="22"/>
      <c r="E17" s="22">
        <v>72579.516000000003</v>
      </c>
      <c r="F17" s="22">
        <v>51178.380000000005</v>
      </c>
      <c r="G17" s="22">
        <v>412609.89600000001</v>
      </c>
      <c r="H17" s="22">
        <v>446.47822580645158</v>
      </c>
      <c r="I17" s="22"/>
      <c r="J17" s="22">
        <v>112.18607983870967</v>
      </c>
      <c r="K17" s="22">
        <v>79.106366935483877</v>
      </c>
      <c r="L17" s="22">
        <v>637.77067258064505</v>
      </c>
    </row>
    <row r="18" spans="1:12" s="2" customFormat="1">
      <c r="A18" s="35"/>
      <c r="B18" s="35" t="s">
        <v>81</v>
      </c>
      <c r="C18" s="22"/>
      <c r="D18" s="22"/>
      <c r="E18" s="22">
        <v>801872.48399999994</v>
      </c>
      <c r="F18" s="22">
        <v>258993.62</v>
      </c>
      <c r="G18" s="22">
        <v>1060866.1039999998</v>
      </c>
      <c r="H18" s="22"/>
      <c r="I18" s="22"/>
      <c r="J18" s="22">
        <v>1239.4534362903223</v>
      </c>
      <c r="K18" s="22">
        <v>400.32615994623654</v>
      </c>
      <c r="L18" s="22">
        <v>1639.779596236559</v>
      </c>
    </row>
    <row r="19" spans="1:12" s="2" customFormat="1">
      <c r="A19" s="37">
        <v>5</v>
      </c>
      <c r="B19" s="30" t="s">
        <v>14</v>
      </c>
      <c r="C19" s="31">
        <v>404196</v>
      </c>
      <c r="D19" s="31">
        <v>124500</v>
      </c>
      <c r="E19" s="31">
        <v>3943448</v>
      </c>
      <c r="F19" s="31">
        <v>1531802</v>
      </c>
      <c r="G19" s="31">
        <v>6003946</v>
      </c>
      <c r="H19" s="32">
        <v>624.76532258064503</v>
      </c>
      <c r="I19" s="32">
        <v>192.43951612903226</v>
      </c>
      <c r="J19" s="32">
        <v>6095.3833333333323</v>
      </c>
      <c r="K19" s="32">
        <v>2367.7047043010748</v>
      </c>
      <c r="L19" s="32">
        <v>9280.292876344085</v>
      </c>
    </row>
    <row r="20" spans="1:12" s="2" customFormat="1">
      <c r="A20" s="35"/>
      <c r="B20" s="35" t="s">
        <v>78</v>
      </c>
      <c r="C20" s="22">
        <v>404196</v>
      </c>
      <c r="D20" s="22">
        <v>124500</v>
      </c>
      <c r="E20" s="22">
        <v>1261903</v>
      </c>
      <c r="F20" s="22">
        <v>91908</v>
      </c>
      <c r="G20" s="22">
        <v>1882507</v>
      </c>
      <c r="H20" s="22">
        <v>624.76532258064503</v>
      </c>
      <c r="I20" s="22">
        <v>192.43951612903226</v>
      </c>
      <c r="J20" s="22">
        <v>1950.5221102150535</v>
      </c>
      <c r="K20" s="22">
        <v>142.06209677419355</v>
      </c>
      <c r="L20" s="22">
        <v>2909.7890456989244</v>
      </c>
    </row>
    <row r="21" spans="1:12" s="2" customFormat="1">
      <c r="A21" s="35"/>
      <c r="B21" s="35" t="s">
        <v>79</v>
      </c>
      <c r="C21" s="22"/>
      <c r="D21" s="22"/>
      <c r="E21" s="22">
        <v>1143600</v>
      </c>
      <c r="F21" s="22">
        <v>796537</v>
      </c>
      <c r="G21" s="22">
        <v>1940137</v>
      </c>
      <c r="H21" s="22"/>
      <c r="I21" s="22"/>
      <c r="J21" s="22">
        <v>1767.6612903225805</v>
      </c>
      <c r="K21" s="22">
        <v>1231.2063844086022</v>
      </c>
      <c r="L21" s="22">
        <v>2998.8676747311829</v>
      </c>
    </row>
    <row r="22" spans="1:12" s="2" customFormat="1">
      <c r="A22" s="35"/>
      <c r="B22" s="35" t="s">
        <v>75</v>
      </c>
      <c r="C22" s="22"/>
      <c r="D22" s="22"/>
      <c r="E22" s="22">
        <v>1301338</v>
      </c>
      <c r="F22" s="22">
        <v>413587</v>
      </c>
      <c r="G22" s="22">
        <v>1714925</v>
      </c>
      <c r="H22" s="22"/>
      <c r="I22" s="22"/>
      <c r="J22" s="22">
        <v>2011.4767473118277</v>
      </c>
      <c r="K22" s="22">
        <v>639.28098118279559</v>
      </c>
      <c r="L22" s="22">
        <v>2650.7577284946233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236607</v>
      </c>
      <c r="F23" s="22">
        <v>229770</v>
      </c>
      <c r="G23" s="22">
        <v>466377</v>
      </c>
      <c r="H23" s="22"/>
      <c r="I23" s="22"/>
      <c r="J23" s="22">
        <v>365.72318548387091</v>
      </c>
      <c r="K23" s="22">
        <v>355.15524193548384</v>
      </c>
      <c r="L23" s="22">
        <v>720.87842741935469</v>
      </c>
    </row>
    <row r="24" spans="1:12" s="2" customFormat="1">
      <c r="A24" s="37">
        <v>6</v>
      </c>
      <c r="B24" s="30" t="s">
        <v>15</v>
      </c>
      <c r="C24" s="31">
        <v>7623</v>
      </c>
      <c r="D24" s="31">
        <v>0</v>
      </c>
      <c r="E24" s="31">
        <v>765317</v>
      </c>
      <c r="F24" s="31">
        <v>625564</v>
      </c>
      <c r="G24" s="31">
        <v>1398504</v>
      </c>
      <c r="H24" s="32">
        <v>11.782862903225805</v>
      </c>
      <c r="I24" s="32" t="s">
        <v>203</v>
      </c>
      <c r="J24" s="32">
        <v>1182.9496639784945</v>
      </c>
      <c r="K24" s="32">
        <v>966.93360215053747</v>
      </c>
      <c r="L24" s="32">
        <v>2161.6661290322577</v>
      </c>
    </row>
    <row r="25" spans="1:12" s="2" customFormat="1">
      <c r="A25" s="35"/>
      <c r="B25" s="35" t="s">
        <v>83</v>
      </c>
      <c r="C25" s="22">
        <v>7623</v>
      </c>
      <c r="D25" s="22"/>
      <c r="E25" s="22">
        <v>35969.898999999998</v>
      </c>
      <c r="F25" s="22">
        <v>43789.48</v>
      </c>
      <c r="G25" s="22">
        <v>87382.379000000001</v>
      </c>
      <c r="H25" s="22">
        <v>11.782862903225805</v>
      </c>
      <c r="I25" s="22"/>
      <c r="J25" s="22">
        <v>55.598634206989239</v>
      </c>
      <c r="K25" s="22">
        <v>67.685352150537625</v>
      </c>
      <c r="L25" s="22">
        <v>135.06684926075266</v>
      </c>
    </row>
    <row r="26" spans="1:12" s="2" customFormat="1">
      <c r="A26" s="35"/>
      <c r="B26" s="35" t="s">
        <v>82</v>
      </c>
      <c r="C26" s="22"/>
      <c r="D26" s="22"/>
      <c r="E26" s="22">
        <v>257911.82900000003</v>
      </c>
      <c r="F26" s="22">
        <v>167651.152</v>
      </c>
      <c r="G26" s="22">
        <v>425562.98100000003</v>
      </c>
      <c r="H26" s="22"/>
      <c r="I26" s="22"/>
      <c r="J26" s="22">
        <v>398.65403676075266</v>
      </c>
      <c r="K26" s="22">
        <v>259.13820537634405</v>
      </c>
      <c r="L26" s="22">
        <v>657.79224213709676</v>
      </c>
    </row>
    <row r="27" spans="1:12" s="2" customFormat="1">
      <c r="A27" s="35"/>
      <c r="B27" s="35" t="s">
        <v>84</v>
      </c>
      <c r="C27" s="22"/>
      <c r="D27" s="22"/>
      <c r="E27" s="22">
        <v>42857.752</v>
      </c>
      <c r="F27" s="22">
        <v>21269.176000000003</v>
      </c>
      <c r="G27" s="22">
        <v>64126.928</v>
      </c>
      <c r="H27" s="22"/>
      <c r="I27" s="22"/>
      <c r="J27" s="22">
        <v>66.24518118279569</v>
      </c>
      <c r="K27" s="22">
        <v>32.875742473118279</v>
      </c>
      <c r="L27" s="22">
        <v>99.12092365591397</v>
      </c>
    </row>
    <row r="28" spans="1:12" s="2" customFormat="1">
      <c r="A28" s="35"/>
      <c r="B28" s="35" t="s">
        <v>85</v>
      </c>
      <c r="C28" s="22"/>
      <c r="D28" s="22"/>
      <c r="E28" s="22">
        <v>13010.389000000001</v>
      </c>
      <c r="F28" s="22">
        <v>15013.536</v>
      </c>
      <c r="G28" s="22">
        <v>28023.925000000003</v>
      </c>
      <c r="H28" s="22"/>
      <c r="I28" s="22"/>
      <c r="J28" s="22">
        <v>20.110144287634405</v>
      </c>
      <c r="K28" s="22">
        <v>23.206406451612903</v>
      </c>
      <c r="L28" s="22">
        <v>43.316550739247305</v>
      </c>
    </row>
    <row r="29" spans="1:12" s="2" customFormat="1">
      <c r="A29" s="35"/>
      <c r="B29" s="35" t="s">
        <v>86</v>
      </c>
      <c r="C29" s="22"/>
      <c r="D29" s="22"/>
      <c r="E29" s="22">
        <v>415567.13099999999</v>
      </c>
      <c r="F29" s="22">
        <v>377840.65600000002</v>
      </c>
      <c r="G29" s="22">
        <v>793407.78700000001</v>
      </c>
      <c r="H29" s="22"/>
      <c r="I29" s="22"/>
      <c r="J29" s="22">
        <v>642.34166754032253</v>
      </c>
      <c r="K29" s="22">
        <v>584.02789569892479</v>
      </c>
      <c r="L29" s="22">
        <v>1226.3695632392473</v>
      </c>
    </row>
    <row r="30" spans="1:12" s="2" customFormat="1">
      <c r="A30" s="37">
        <v>8</v>
      </c>
      <c r="B30" s="30" t="s">
        <v>16</v>
      </c>
      <c r="C30" s="31">
        <v>781040</v>
      </c>
      <c r="D30" s="31">
        <v>0</v>
      </c>
      <c r="E30" s="31">
        <v>1608761</v>
      </c>
      <c r="F30" s="31">
        <v>1059036</v>
      </c>
      <c r="G30" s="31">
        <v>3448837</v>
      </c>
      <c r="H30" s="32">
        <v>1207.2526881720428</v>
      </c>
      <c r="I30" s="32" t="s">
        <v>203</v>
      </c>
      <c r="J30" s="32">
        <v>2486.6601478494622</v>
      </c>
      <c r="K30" s="32">
        <v>1636.9508064516128</v>
      </c>
      <c r="L30" s="32">
        <v>5330.8636424731176</v>
      </c>
    </row>
    <row r="31" spans="1:12" s="2" customFormat="1" ht="14.25" customHeight="1">
      <c r="A31" s="35"/>
      <c r="B31" s="35" t="s">
        <v>87</v>
      </c>
      <c r="C31" s="22">
        <v>781040</v>
      </c>
      <c r="D31" s="22">
        <v>0</v>
      </c>
      <c r="E31" s="22">
        <v>1608761</v>
      </c>
      <c r="F31" s="22">
        <v>1059036</v>
      </c>
      <c r="G31" s="22">
        <v>3448837</v>
      </c>
      <c r="H31" s="22">
        <v>1207.2526881720428</v>
      </c>
      <c r="I31" s="22"/>
      <c r="J31" s="22">
        <v>2486.6601478494622</v>
      </c>
      <c r="K31" s="22">
        <v>1636.9508064516128</v>
      </c>
      <c r="L31" s="22">
        <v>5330.8636424731176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298871</v>
      </c>
      <c r="F32" s="31">
        <v>1584725</v>
      </c>
      <c r="G32" s="31">
        <v>1883596</v>
      </c>
      <c r="H32" s="32" t="s">
        <v>203</v>
      </c>
      <c r="I32" s="32" t="s">
        <v>203</v>
      </c>
      <c r="J32" s="32">
        <v>461.96458333333328</v>
      </c>
      <c r="K32" s="32">
        <v>2449.5077284946237</v>
      </c>
      <c r="L32" s="32">
        <v>2911.4723118279571</v>
      </c>
    </row>
    <row r="33" spans="1:12" s="2" customFormat="1">
      <c r="A33" s="35"/>
      <c r="B33" s="35" t="s">
        <v>88</v>
      </c>
      <c r="C33" s="22"/>
      <c r="D33" s="22"/>
      <c r="E33" s="22">
        <v>298871</v>
      </c>
      <c r="F33" s="22">
        <v>1584725</v>
      </c>
      <c r="G33" s="22">
        <v>1883596</v>
      </c>
      <c r="H33" s="22"/>
      <c r="I33" s="22"/>
      <c r="J33" s="22">
        <v>461.96458333333328</v>
      </c>
      <c r="K33" s="22">
        <v>2449.5077284946237</v>
      </c>
      <c r="L33" s="22">
        <v>2911.4723118279571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1215013</v>
      </c>
      <c r="F34" s="31">
        <v>500100</v>
      </c>
      <c r="G34" s="31">
        <v>1715113</v>
      </c>
      <c r="H34" s="32" t="s">
        <v>203</v>
      </c>
      <c r="I34" s="32" t="s">
        <v>203</v>
      </c>
      <c r="J34" s="32">
        <v>1878.0442876344084</v>
      </c>
      <c r="K34" s="32">
        <v>773.0040322580644</v>
      </c>
      <c r="L34" s="32">
        <v>2651.048319892473</v>
      </c>
    </row>
    <row r="35" spans="1:12" s="2" customFormat="1">
      <c r="A35" s="35"/>
      <c r="B35" s="35" t="s">
        <v>93</v>
      </c>
      <c r="C35" s="22"/>
      <c r="D35" s="22"/>
      <c r="E35" s="22">
        <v>784931</v>
      </c>
      <c r="F35" s="22">
        <v>272250</v>
      </c>
      <c r="G35" s="22">
        <v>1057181</v>
      </c>
      <c r="H35" s="22"/>
      <c r="I35" s="22"/>
      <c r="J35" s="22">
        <v>1213.2670026881722</v>
      </c>
      <c r="K35" s="22">
        <v>420.81653225806451</v>
      </c>
      <c r="L35" s="22">
        <v>1634.0835349462368</v>
      </c>
    </row>
    <row r="36" spans="1:12" s="2" customFormat="1">
      <c r="A36" s="35"/>
      <c r="B36" s="35" t="s">
        <v>90</v>
      </c>
      <c r="C36" s="22"/>
      <c r="D36" s="22"/>
      <c r="E36" s="22">
        <v>195492</v>
      </c>
      <c r="F36" s="22">
        <v>104919</v>
      </c>
      <c r="G36" s="22">
        <v>300411</v>
      </c>
      <c r="H36" s="22"/>
      <c r="I36" s="22"/>
      <c r="J36" s="63">
        <v>302.17177419354834</v>
      </c>
      <c r="K36" s="22">
        <v>162.17318548387098</v>
      </c>
      <c r="L36" s="22">
        <v>464.3449596774193</v>
      </c>
    </row>
    <row r="37" spans="1:12" s="2" customFormat="1">
      <c r="A37" s="35"/>
      <c r="B37" s="35" t="s">
        <v>89</v>
      </c>
      <c r="C37" s="22"/>
      <c r="D37" s="22"/>
      <c r="E37" s="22">
        <v>117295</v>
      </c>
      <c r="F37" s="22">
        <v>87433</v>
      </c>
      <c r="G37" s="22">
        <v>204728</v>
      </c>
      <c r="H37" s="22"/>
      <c r="I37" s="22"/>
      <c r="J37" s="22">
        <v>181.30275537634407</v>
      </c>
      <c r="K37" s="22">
        <v>135.14509408602149</v>
      </c>
      <c r="L37" s="22">
        <v>316.44784946236553</v>
      </c>
    </row>
    <row r="38" spans="1:12" s="2" customFormat="1">
      <c r="A38" s="35"/>
      <c r="B38" s="35" t="s">
        <v>91</v>
      </c>
      <c r="C38" s="22"/>
      <c r="D38" s="22"/>
      <c r="E38" s="22">
        <v>97746</v>
      </c>
      <c r="F38" s="22">
        <v>9268</v>
      </c>
      <c r="G38" s="22">
        <v>107014</v>
      </c>
      <c r="H38" s="22"/>
      <c r="I38" s="22"/>
      <c r="J38" s="22">
        <v>151.08588709677417</v>
      </c>
      <c r="K38" s="22">
        <v>14.325537634408601</v>
      </c>
      <c r="L38" s="22">
        <v>165.41142473118276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17487</v>
      </c>
      <c r="G39" s="22">
        <v>17487</v>
      </c>
      <c r="H39" s="22"/>
      <c r="I39" s="22"/>
      <c r="J39" s="22"/>
      <c r="K39" s="22">
        <v>27.029637096774191</v>
      </c>
      <c r="L39" s="22">
        <v>27.029637096774191</v>
      </c>
    </row>
    <row r="40" spans="1:12" s="2" customFormat="1">
      <c r="A40" s="35"/>
      <c r="B40" s="35" t="s">
        <v>77</v>
      </c>
      <c r="C40" s="22"/>
      <c r="D40" s="22"/>
      <c r="E40" s="22">
        <v>19549</v>
      </c>
      <c r="F40" s="22">
        <v>8743</v>
      </c>
      <c r="G40" s="22">
        <v>28292</v>
      </c>
      <c r="H40" s="22"/>
      <c r="I40" s="22"/>
      <c r="J40" s="22">
        <v>30.216868279569891</v>
      </c>
      <c r="K40" s="22">
        <v>13.514045698924731</v>
      </c>
      <c r="L40" s="22">
        <v>43.73091397849462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626845</v>
      </c>
      <c r="E41" s="31">
        <v>685708</v>
      </c>
      <c r="F41" s="31">
        <v>1176678</v>
      </c>
      <c r="G41" s="31">
        <v>2489231</v>
      </c>
      <c r="H41" s="32" t="s">
        <v>203</v>
      </c>
      <c r="I41" s="32">
        <v>968.91364247311822</v>
      </c>
      <c r="J41" s="32">
        <v>1059.8981182795699</v>
      </c>
      <c r="K41" s="32">
        <v>1818.7899193548385</v>
      </c>
      <c r="L41" s="32">
        <v>3847.6016801075266</v>
      </c>
    </row>
    <row r="42" spans="1:12" s="2" customFormat="1">
      <c r="A42" s="17"/>
      <c r="B42" s="17" t="s">
        <v>94</v>
      </c>
      <c r="C42" s="22">
        <v>0</v>
      </c>
      <c r="D42" s="22">
        <v>626845</v>
      </c>
      <c r="E42" s="22">
        <v>685708</v>
      </c>
      <c r="F42" s="22">
        <v>1176678</v>
      </c>
      <c r="G42" s="22">
        <v>2489231</v>
      </c>
      <c r="H42" s="22"/>
      <c r="I42" s="22">
        <v>968.91364247311822</v>
      </c>
      <c r="J42" s="22">
        <v>1059.8981182795699</v>
      </c>
      <c r="K42" s="22">
        <v>1818.7899193548385</v>
      </c>
      <c r="L42" s="22">
        <v>3847.6016801075266</v>
      </c>
    </row>
    <row r="43" spans="1:12" s="10" customFormat="1" ht="16.5" customHeight="1">
      <c r="A43" s="37">
        <v>12</v>
      </c>
      <c r="B43" s="30" t="s">
        <v>20</v>
      </c>
      <c r="C43" s="41">
        <v>4824004</v>
      </c>
      <c r="D43" s="41">
        <v>433707</v>
      </c>
      <c r="E43" s="41">
        <v>14325632</v>
      </c>
      <c r="F43" s="41">
        <v>2838582</v>
      </c>
      <c r="G43" s="31">
        <v>22421925</v>
      </c>
      <c r="H43" s="42">
        <v>7456.4577956989242</v>
      </c>
      <c r="I43" s="42">
        <v>670.38044354838712</v>
      </c>
      <c r="J43" s="32">
        <v>22143.113978494624</v>
      </c>
      <c r="K43" s="32">
        <v>4387.5931451612896</v>
      </c>
      <c r="L43" s="32">
        <v>34657.545362903227</v>
      </c>
    </row>
    <row r="44" spans="1:12" s="2" customFormat="1">
      <c r="A44" s="17"/>
      <c r="B44" s="17" t="s">
        <v>95</v>
      </c>
      <c r="C44" s="22">
        <v>3682821</v>
      </c>
      <c r="D44" s="22">
        <v>433707</v>
      </c>
      <c r="E44" s="22">
        <v>14053505</v>
      </c>
      <c r="F44" s="22">
        <v>2702533</v>
      </c>
      <c r="G44" s="22">
        <v>20872566</v>
      </c>
      <c r="H44" s="22">
        <v>5692.532459677419</v>
      </c>
      <c r="I44" s="22">
        <v>670.38044354838712</v>
      </c>
      <c r="J44" s="22">
        <v>21722.487567204302</v>
      </c>
      <c r="K44" s="22">
        <v>4177.3023521505374</v>
      </c>
      <c r="L44" s="22">
        <v>32262.702822580646</v>
      </c>
    </row>
    <row r="45" spans="1:12" s="2" customFormat="1">
      <c r="A45" s="17"/>
      <c r="B45" s="17" t="s">
        <v>96</v>
      </c>
      <c r="C45" s="22"/>
      <c r="D45" s="22"/>
      <c r="E45" s="22">
        <v>272127</v>
      </c>
      <c r="F45" s="22">
        <v>136049</v>
      </c>
      <c r="G45" s="22">
        <v>408176</v>
      </c>
      <c r="H45" s="22"/>
      <c r="I45" s="22"/>
      <c r="J45" s="22">
        <v>420.62641129032255</v>
      </c>
      <c r="K45" s="22">
        <v>210.29079301075268</v>
      </c>
      <c r="L45" s="22">
        <v>630.91720430107523</v>
      </c>
    </row>
    <row r="46" spans="1:12" s="2" customFormat="1">
      <c r="A46" s="17"/>
      <c r="B46" s="17" t="s">
        <v>97</v>
      </c>
      <c r="C46" s="22">
        <v>1141183</v>
      </c>
      <c r="D46" s="22"/>
      <c r="E46" s="22"/>
      <c r="F46" s="22"/>
      <c r="G46" s="22">
        <v>1141183</v>
      </c>
      <c r="H46" s="22">
        <v>1763.9253360215052</v>
      </c>
      <c r="I46" s="22"/>
      <c r="J46" s="22"/>
      <c r="K46" s="22"/>
      <c r="L46" s="22">
        <v>1763.9253360215052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874980</v>
      </c>
      <c r="F47" s="31">
        <v>493193</v>
      </c>
      <c r="G47" s="31">
        <v>1368173</v>
      </c>
      <c r="H47" s="32" t="s">
        <v>203</v>
      </c>
      <c r="I47" s="32" t="s">
        <v>203</v>
      </c>
      <c r="J47" s="32">
        <v>1352.4556451612902</v>
      </c>
      <c r="K47" s="32">
        <v>762.32788978494614</v>
      </c>
      <c r="L47" s="32">
        <v>2114.7835349462366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874980</v>
      </c>
      <c r="F48" s="22">
        <v>493193</v>
      </c>
      <c r="G48" s="22">
        <v>1368173</v>
      </c>
      <c r="H48" s="22"/>
      <c r="I48" s="22"/>
      <c r="J48" s="22">
        <v>1352.4556451612902</v>
      </c>
      <c r="K48" s="22">
        <v>762.32788978494614</v>
      </c>
      <c r="L48" s="22">
        <v>2114.7835349462366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1620596</v>
      </c>
      <c r="F49" s="31">
        <v>274266</v>
      </c>
      <c r="G49" s="31">
        <v>1894862</v>
      </c>
      <c r="H49" s="32" t="s">
        <v>203</v>
      </c>
      <c r="I49" s="32" t="s">
        <v>203</v>
      </c>
      <c r="J49" s="32">
        <v>2504.9534946236554</v>
      </c>
      <c r="K49" s="32">
        <v>423.93266129032253</v>
      </c>
      <c r="L49" s="32">
        <v>2928.8861559139777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648237</v>
      </c>
      <c r="F50" s="22">
        <v>8228</v>
      </c>
      <c r="G50" s="22">
        <v>656465</v>
      </c>
      <c r="H50" s="22"/>
      <c r="I50" s="22"/>
      <c r="J50" s="22">
        <v>1001.9792338709676</v>
      </c>
      <c r="K50" s="22">
        <v>12.718010752688171</v>
      </c>
      <c r="L50" s="22">
        <v>1014.6972446236558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162060</v>
      </c>
      <c r="F51" s="22">
        <v>191986</v>
      </c>
      <c r="G51" s="22">
        <v>354046</v>
      </c>
      <c r="H51" s="22"/>
      <c r="I51" s="22"/>
      <c r="J51" s="22">
        <v>250</v>
      </c>
      <c r="K51" s="22">
        <v>297.21465053763438</v>
      </c>
      <c r="L51" s="22">
        <v>547.21465053763438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129648</v>
      </c>
      <c r="F52" s="22">
        <v>74052</v>
      </c>
      <c r="G52" s="22">
        <v>203700</v>
      </c>
      <c r="H52" s="22"/>
      <c r="I52" s="22"/>
      <c r="J52" s="22">
        <v>200</v>
      </c>
      <c r="K52" s="22">
        <v>114</v>
      </c>
      <c r="L52" s="22">
        <v>314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486179</v>
      </c>
      <c r="F53" s="22">
        <v>0</v>
      </c>
      <c r="G53" s="22">
        <v>486179</v>
      </c>
      <c r="H53" s="22"/>
      <c r="I53" s="22"/>
      <c r="J53" s="22">
        <v>751</v>
      </c>
      <c r="K53" s="22">
        <v>0</v>
      </c>
      <c r="L53" s="22">
        <v>751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81030</v>
      </c>
      <c r="F54" s="22">
        <v>0</v>
      </c>
      <c r="G54" s="22">
        <v>81030</v>
      </c>
      <c r="H54" s="22"/>
      <c r="I54" s="22"/>
      <c r="J54" s="22">
        <v>125</v>
      </c>
      <c r="K54" s="22">
        <v>0</v>
      </c>
      <c r="L54" s="22">
        <v>125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113442</v>
      </c>
      <c r="F55" s="22">
        <v>0</v>
      </c>
      <c r="G55" s="22">
        <v>113442</v>
      </c>
      <c r="H55" s="22"/>
      <c r="I55" s="22"/>
      <c r="J55" s="22">
        <v>175</v>
      </c>
      <c r="K55" s="22">
        <v>0</v>
      </c>
      <c r="L55" s="22">
        <v>175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154703</v>
      </c>
      <c r="F56" s="25">
        <v>304237</v>
      </c>
      <c r="G56" s="25">
        <v>458940</v>
      </c>
      <c r="H56" s="26" t="s">
        <v>203</v>
      </c>
      <c r="I56" s="26" t="s">
        <v>203</v>
      </c>
      <c r="J56" s="26">
        <v>239.12426075268814</v>
      </c>
      <c r="K56" s="26">
        <v>470.25880376344082</v>
      </c>
      <c r="L56" s="44">
        <v>709.38306451612902</v>
      </c>
    </row>
    <row r="57" spans="1:13" s="2" customFormat="1">
      <c r="A57" s="17"/>
      <c r="B57" s="17" t="s">
        <v>105</v>
      </c>
      <c r="C57" s="22"/>
      <c r="D57" s="22"/>
      <c r="E57" s="22">
        <v>154703</v>
      </c>
      <c r="F57" s="22">
        <v>304237</v>
      </c>
      <c r="G57" s="22">
        <v>458940</v>
      </c>
      <c r="H57" s="22"/>
      <c r="I57" s="22"/>
      <c r="J57" s="22">
        <v>239.12426075268814</v>
      </c>
      <c r="K57" s="22">
        <v>470.25880376344082</v>
      </c>
      <c r="L57" s="22">
        <v>709.38306451612902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763539</v>
      </c>
      <c r="F58" s="31">
        <v>325789</v>
      </c>
      <c r="G58" s="31">
        <v>1089328</v>
      </c>
      <c r="H58" s="32" t="s">
        <v>203</v>
      </c>
      <c r="I58" s="32" t="s">
        <v>203</v>
      </c>
      <c r="J58" s="32">
        <v>1180.2014112903225</v>
      </c>
      <c r="K58" s="32">
        <v>503.57170698924728</v>
      </c>
      <c r="L58" s="32">
        <v>1683.7731182795699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763539</v>
      </c>
      <c r="F59" s="22">
        <v>325789</v>
      </c>
      <c r="G59" s="22">
        <v>1089328</v>
      </c>
      <c r="H59" s="22"/>
      <c r="I59" s="22"/>
      <c r="J59" s="22">
        <v>1180.2014112903225</v>
      </c>
      <c r="K59" s="22">
        <v>503.57170698924728</v>
      </c>
      <c r="L59" s="22">
        <v>1683.7731182795699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585667</v>
      </c>
      <c r="F60" s="31">
        <v>491900</v>
      </c>
      <c r="G60" s="31">
        <v>1077567</v>
      </c>
      <c r="H60" s="32" t="s">
        <v>203</v>
      </c>
      <c r="I60" s="32" t="s">
        <v>203</v>
      </c>
      <c r="J60" s="32">
        <v>905.26485215053754</v>
      </c>
      <c r="K60" s="32">
        <v>760.32930107526875</v>
      </c>
      <c r="L60" s="32">
        <v>1665.5941532258062</v>
      </c>
    </row>
    <row r="61" spans="1:13" s="2" customFormat="1">
      <c r="A61" s="17"/>
      <c r="B61" s="17" t="s">
        <v>107</v>
      </c>
      <c r="C61" s="22"/>
      <c r="D61" s="22"/>
      <c r="E61" s="22">
        <v>585667</v>
      </c>
      <c r="F61" s="22">
        <v>491900</v>
      </c>
      <c r="G61" s="22">
        <v>1077567</v>
      </c>
      <c r="H61" s="22"/>
      <c r="I61" s="22"/>
      <c r="J61" s="22">
        <v>905.26485215053754</v>
      </c>
      <c r="K61" s="22">
        <v>760.32930107526875</v>
      </c>
      <c r="L61" s="22">
        <v>1665.5941532258062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2385909</v>
      </c>
      <c r="F62" s="31">
        <v>969257</v>
      </c>
      <c r="G62" s="31">
        <v>3355166</v>
      </c>
      <c r="H62" s="32" t="s">
        <v>203</v>
      </c>
      <c r="I62" s="32" t="s">
        <v>203</v>
      </c>
      <c r="J62" s="32">
        <v>3687.8969758064509</v>
      </c>
      <c r="K62" s="32">
        <v>1498.1795026881721</v>
      </c>
      <c r="L62" s="32">
        <v>5186.0764784946232</v>
      </c>
    </row>
    <row r="63" spans="1:13">
      <c r="A63" s="45"/>
      <c r="B63" s="45" t="s">
        <v>108</v>
      </c>
      <c r="C63" s="22"/>
      <c r="D63" s="22"/>
      <c r="E63" s="22">
        <v>460003</v>
      </c>
      <c r="F63" s="22">
        <v>186873</v>
      </c>
      <c r="G63" s="63">
        <v>646876</v>
      </c>
      <c r="H63" s="63"/>
      <c r="I63" s="63"/>
      <c r="J63" s="63">
        <v>711.02614247311817</v>
      </c>
      <c r="K63" s="63">
        <v>288.84939516129032</v>
      </c>
      <c r="L63" s="63">
        <v>999.87553763440849</v>
      </c>
      <c r="M63" s="2"/>
    </row>
    <row r="64" spans="1:13">
      <c r="A64" s="45"/>
      <c r="B64" s="45" t="s">
        <v>109</v>
      </c>
      <c r="C64" s="22"/>
      <c r="D64" s="22"/>
      <c r="E64" s="22">
        <v>1004468</v>
      </c>
      <c r="F64" s="22">
        <v>408057</v>
      </c>
      <c r="G64" s="63">
        <v>1412525</v>
      </c>
      <c r="H64" s="63"/>
      <c r="I64" s="63"/>
      <c r="J64" s="63">
        <v>1552.6051075268815</v>
      </c>
      <c r="K64" s="63">
        <v>630.73326612903224</v>
      </c>
      <c r="L64" s="63">
        <v>2183.3383736559135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921438</v>
      </c>
      <c r="F65" s="22">
        <v>374327</v>
      </c>
      <c r="G65" s="63">
        <v>1295765</v>
      </c>
      <c r="H65" s="63"/>
      <c r="I65" s="63"/>
      <c r="J65" s="63">
        <v>1424.2657258064514</v>
      </c>
      <c r="K65" s="63">
        <v>578.5968413978494</v>
      </c>
      <c r="L65" s="63">
        <v>2002.8625672043008</v>
      </c>
      <c r="M65" s="2"/>
    </row>
    <row r="66" spans="1:13">
      <c r="A66" s="37">
        <v>19</v>
      </c>
      <c r="B66" s="30" t="s">
        <v>27</v>
      </c>
      <c r="C66" s="31">
        <v>201905</v>
      </c>
      <c r="D66" s="31">
        <v>10374</v>
      </c>
      <c r="E66" s="31">
        <v>407236</v>
      </c>
      <c r="F66" s="31">
        <v>468911</v>
      </c>
      <c r="G66" s="31">
        <v>1088426</v>
      </c>
      <c r="H66" s="32">
        <v>312.08434139784941</v>
      </c>
      <c r="I66" s="32">
        <v>16.03508064516129</v>
      </c>
      <c r="J66" s="32">
        <v>629.46424731182788</v>
      </c>
      <c r="K66" s="32">
        <v>724.79522849462364</v>
      </c>
      <c r="L66" s="32">
        <v>1682.3788978494622</v>
      </c>
    </row>
    <row r="67" spans="1:13">
      <c r="A67" s="45"/>
      <c r="B67" s="45" t="s">
        <v>111</v>
      </c>
      <c r="C67" s="22">
        <v>201905</v>
      </c>
      <c r="D67" s="22">
        <v>10374</v>
      </c>
      <c r="E67" s="22">
        <v>407236</v>
      </c>
      <c r="F67" s="22">
        <v>468911</v>
      </c>
      <c r="G67" s="22">
        <v>1088426</v>
      </c>
      <c r="H67" s="22">
        <v>312.08434139784941</v>
      </c>
      <c r="I67" s="22">
        <v>16.03508064516129</v>
      </c>
      <c r="J67" s="22">
        <v>629.46424731182788</v>
      </c>
      <c r="K67" s="22">
        <v>724.79522849462364</v>
      </c>
      <c r="L67" s="22">
        <v>1682.3788978494622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4554856</v>
      </c>
      <c r="F68" s="31">
        <v>2123889</v>
      </c>
      <c r="G68" s="31">
        <v>6678745</v>
      </c>
      <c r="H68" s="32" t="s">
        <v>203</v>
      </c>
      <c r="I68" s="32" t="s">
        <v>203</v>
      </c>
      <c r="J68" s="32">
        <v>7040.4360215053757</v>
      </c>
      <c r="K68" s="32">
        <v>3282.8929435483869</v>
      </c>
      <c r="L68" s="32">
        <v>10323.328965053763</v>
      </c>
    </row>
    <row r="69" spans="1:13">
      <c r="A69" s="45"/>
      <c r="B69" s="45" t="s">
        <v>112</v>
      </c>
      <c r="C69" s="22"/>
      <c r="D69" s="22"/>
      <c r="E69" s="22">
        <v>4554856</v>
      </c>
      <c r="F69" s="22">
        <v>2123889</v>
      </c>
      <c r="G69" s="63">
        <v>6678745</v>
      </c>
      <c r="H69" s="63"/>
      <c r="I69" s="63"/>
      <c r="J69" s="63">
        <v>7040.4360215053757</v>
      </c>
      <c r="K69" s="63">
        <v>3282.8929435483869</v>
      </c>
      <c r="L69" s="63">
        <v>10323.328965053763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220276</v>
      </c>
      <c r="F70" s="31">
        <v>131189</v>
      </c>
      <c r="G70" s="31">
        <v>351465</v>
      </c>
      <c r="H70" s="32" t="s">
        <v>203</v>
      </c>
      <c r="I70" s="32" t="s">
        <v>203</v>
      </c>
      <c r="J70" s="32">
        <v>340.48037634408598</v>
      </c>
      <c r="K70" s="32">
        <v>202.77869623655914</v>
      </c>
      <c r="L70" s="32">
        <v>543.25907258064512</v>
      </c>
    </row>
    <row r="71" spans="1:13">
      <c r="A71" s="45"/>
      <c r="B71" s="45" t="s">
        <v>114</v>
      </c>
      <c r="C71" s="22"/>
      <c r="D71" s="22"/>
      <c r="E71" s="22">
        <v>220276</v>
      </c>
      <c r="F71" s="22">
        <v>57723.16</v>
      </c>
      <c r="G71" s="63">
        <v>277999.16000000003</v>
      </c>
      <c r="H71" s="63"/>
      <c r="I71" s="63"/>
      <c r="J71" s="63">
        <v>340.48037634408598</v>
      </c>
      <c r="K71" s="63">
        <v>89.222626344086024</v>
      </c>
      <c r="L71" s="63">
        <v>429.70300268817198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73465.840000000011</v>
      </c>
      <c r="G72" s="63">
        <v>73465.840000000011</v>
      </c>
      <c r="H72" s="63"/>
      <c r="I72" s="63"/>
      <c r="J72" s="63"/>
      <c r="K72" s="63">
        <v>113.55606989247313</v>
      </c>
      <c r="L72" s="63">
        <v>113.55606989247313</v>
      </c>
    </row>
    <row r="73" spans="1:13">
      <c r="A73" s="36">
        <v>22</v>
      </c>
      <c r="B73" s="24" t="s">
        <v>30</v>
      </c>
      <c r="C73" s="25">
        <v>833521</v>
      </c>
      <c r="D73" s="25">
        <v>0</v>
      </c>
      <c r="E73" s="25">
        <v>2134130</v>
      </c>
      <c r="F73" s="25">
        <v>505444</v>
      </c>
      <c r="G73" s="25">
        <v>3473095</v>
      </c>
      <c r="H73" s="26">
        <v>1288.3725134408601</v>
      </c>
      <c r="I73" s="26" t="s">
        <v>203</v>
      </c>
      <c r="J73" s="26">
        <v>3298.7224462365589</v>
      </c>
      <c r="K73" s="26">
        <v>781.26424731182794</v>
      </c>
      <c r="L73" s="26">
        <v>5368.3592069892466</v>
      </c>
    </row>
    <row r="74" spans="1:13">
      <c r="A74" s="45"/>
      <c r="B74" s="45" t="s">
        <v>115</v>
      </c>
      <c r="C74" s="22">
        <v>833521</v>
      </c>
      <c r="D74" s="22">
        <v>0</v>
      </c>
      <c r="E74" s="22">
        <v>2134130</v>
      </c>
      <c r="F74" s="22">
        <v>505444</v>
      </c>
      <c r="G74" s="63">
        <v>3473095</v>
      </c>
      <c r="H74" s="63">
        <v>1288.3725134408601</v>
      </c>
      <c r="I74" s="63"/>
      <c r="J74" s="63">
        <v>3298.7224462365589</v>
      </c>
      <c r="K74" s="63">
        <v>781.26424731182794</v>
      </c>
      <c r="L74" s="63">
        <v>5368.3592069892466</v>
      </c>
    </row>
    <row r="75" spans="1:13">
      <c r="A75" s="37">
        <v>23</v>
      </c>
      <c r="B75" s="30" t="s">
        <v>31</v>
      </c>
      <c r="C75" s="31">
        <v>737431</v>
      </c>
      <c r="D75" s="31">
        <v>13500</v>
      </c>
      <c r="E75" s="31">
        <v>460829</v>
      </c>
      <c r="F75" s="31">
        <v>458465</v>
      </c>
      <c r="G75" s="31">
        <v>1670225</v>
      </c>
      <c r="H75" s="32">
        <v>1139.8463037634408</v>
      </c>
      <c r="I75" s="32">
        <v>20.866935483870964</v>
      </c>
      <c r="J75" s="32">
        <v>712.30288978494616</v>
      </c>
      <c r="K75" s="32">
        <v>708.64885752688167</v>
      </c>
      <c r="L75" s="32">
        <v>2581.6649865591398</v>
      </c>
    </row>
    <row r="76" spans="1:13">
      <c r="A76" s="45"/>
      <c r="B76" s="45" t="s">
        <v>116</v>
      </c>
      <c r="C76" s="22">
        <v>737431</v>
      </c>
      <c r="D76" s="22">
        <v>13500</v>
      </c>
      <c r="E76" s="22">
        <v>82949.22</v>
      </c>
      <c r="F76" s="22">
        <v>39427.99</v>
      </c>
      <c r="G76" s="63">
        <v>873308.21</v>
      </c>
      <c r="H76" s="63">
        <v>1139.8463037634408</v>
      </c>
      <c r="I76" s="63">
        <v>20.866935483870964</v>
      </c>
      <c r="J76" s="63">
        <v>128.21452016129032</v>
      </c>
      <c r="K76" s="63">
        <v>60.943801747311824</v>
      </c>
      <c r="L76" s="63">
        <v>1349.8715611559139</v>
      </c>
    </row>
    <row r="77" spans="1:13">
      <c r="A77" s="45"/>
      <c r="B77" s="45" t="s">
        <v>117</v>
      </c>
      <c r="C77" s="22"/>
      <c r="D77" s="22"/>
      <c r="E77" s="22">
        <v>377879.77999999997</v>
      </c>
      <c r="F77" s="22">
        <v>419037.01</v>
      </c>
      <c r="G77" s="63">
        <v>796916.79</v>
      </c>
      <c r="H77" s="63"/>
      <c r="I77" s="63"/>
      <c r="J77" s="63">
        <v>584.08836962365581</v>
      </c>
      <c r="K77" s="63">
        <v>647.70505577956988</v>
      </c>
      <c r="L77" s="63">
        <v>1231.7934254032257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241390</v>
      </c>
      <c r="F78" s="31">
        <v>329627</v>
      </c>
      <c r="G78" s="31">
        <v>571017</v>
      </c>
      <c r="H78" s="32" t="s">
        <v>203</v>
      </c>
      <c r="I78" s="32" t="s">
        <v>203</v>
      </c>
      <c r="J78" s="32">
        <v>373.11626344086017</v>
      </c>
      <c r="K78" s="32">
        <v>509.50409946236556</v>
      </c>
      <c r="L78" s="32">
        <v>882.62036290322567</v>
      </c>
    </row>
    <row r="79" spans="1:13">
      <c r="A79" s="45"/>
      <c r="B79" s="45" t="s">
        <v>118</v>
      </c>
      <c r="C79" s="22"/>
      <c r="D79" s="22"/>
      <c r="E79" s="22">
        <v>241390</v>
      </c>
      <c r="F79" s="22">
        <v>329627</v>
      </c>
      <c r="G79" s="22">
        <v>571017</v>
      </c>
      <c r="H79" s="63"/>
      <c r="I79" s="63"/>
      <c r="J79" s="63">
        <v>373.11626344086017</v>
      </c>
      <c r="K79" s="63">
        <v>509.50409946236556</v>
      </c>
      <c r="L79" s="63">
        <v>882.62036290322567</v>
      </c>
    </row>
    <row r="80" spans="1:13">
      <c r="A80" s="37">
        <v>25</v>
      </c>
      <c r="B80" s="30" t="s">
        <v>33</v>
      </c>
      <c r="C80" s="31">
        <v>314083</v>
      </c>
      <c r="D80" s="31">
        <v>0</v>
      </c>
      <c r="E80" s="31">
        <v>1954921</v>
      </c>
      <c r="F80" s="31">
        <v>874328</v>
      </c>
      <c r="G80" s="31">
        <v>3143332</v>
      </c>
      <c r="H80" s="32">
        <v>485.47775537634402</v>
      </c>
      <c r="I80" s="32" t="s">
        <v>203</v>
      </c>
      <c r="J80" s="32">
        <v>3021.7192876344084</v>
      </c>
      <c r="K80" s="32">
        <v>1351.4478494623656</v>
      </c>
      <c r="L80" s="32">
        <v>4858.6448924731176</v>
      </c>
    </row>
    <row r="81" spans="1:12">
      <c r="A81" s="45"/>
      <c r="B81" s="45" t="s">
        <v>119</v>
      </c>
      <c r="C81" s="22">
        <v>314083</v>
      </c>
      <c r="D81" s="22"/>
      <c r="E81" s="22">
        <v>357751</v>
      </c>
      <c r="F81" s="22">
        <v>447656</v>
      </c>
      <c r="G81" s="63">
        <v>1119490</v>
      </c>
      <c r="H81" s="63">
        <v>485.47775537634402</v>
      </c>
      <c r="I81" s="63"/>
      <c r="J81" s="63">
        <v>552.97533602150531</v>
      </c>
      <c r="K81" s="63">
        <v>691.94139784946242</v>
      </c>
      <c r="L81" s="63">
        <v>1730.3944892473116</v>
      </c>
    </row>
    <row r="82" spans="1:12">
      <c r="A82" s="45"/>
      <c r="B82" s="45" t="s">
        <v>120</v>
      </c>
      <c r="C82" s="22"/>
      <c r="D82" s="22"/>
      <c r="E82" s="22">
        <v>1141673</v>
      </c>
      <c r="F82" s="22">
        <v>426672</v>
      </c>
      <c r="G82" s="63">
        <v>1568345</v>
      </c>
      <c r="H82" s="63"/>
      <c r="I82" s="63"/>
      <c r="J82" s="63">
        <v>1764.6827284946237</v>
      </c>
      <c r="K82" s="63">
        <v>659.50645161290322</v>
      </c>
      <c r="L82" s="63">
        <v>2424.1891801075271</v>
      </c>
    </row>
    <row r="83" spans="1:12">
      <c r="A83" s="45"/>
      <c r="B83" s="45" t="s">
        <v>122</v>
      </c>
      <c r="C83" s="22"/>
      <c r="D83" s="22"/>
      <c r="E83" s="22">
        <v>23459</v>
      </c>
      <c r="F83" s="22"/>
      <c r="G83" s="63">
        <v>23459</v>
      </c>
      <c r="H83" s="63"/>
      <c r="I83" s="63"/>
      <c r="J83" s="63">
        <v>36.260551075268815</v>
      </c>
      <c r="K83" s="63"/>
      <c r="L83" s="63">
        <v>36.260551075268815</v>
      </c>
    </row>
    <row r="84" spans="1:12">
      <c r="A84" s="45"/>
      <c r="B84" s="45" t="s">
        <v>121</v>
      </c>
      <c r="C84" s="22"/>
      <c r="D84" s="22"/>
      <c r="E84" s="22">
        <v>422263</v>
      </c>
      <c r="F84" s="22"/>
      <c r="G84" s="63">
        <v>422263</v>
      </c>
      <c r="H84" s="63"/>
      <c r="I84" s="63"/>
      <c r="J84" s="63">
        <v>652.6914650537633</v>
      </c>
      <c r="K84" s="63"/>
      <c r="L84" s="63">
        <v>652.6914650537633</v>
      </c>
    </row>
    <row r="85" spans="1:12">
      <c r="A85" s="45"/>
      <c r="B85" s="45" t="s">
        <v>123</v>
      </c>
      <c r="C85" s="22"/>
      <c r="D85" s="22"/>
      <c r="E85" s="22">
        <v>9775</v>
      </c>
      <c r="F85" s="22"/>
      <c r="G85" s="63">
        <v>9775</v>
      </c>
      <c r="H85" s="63"/>
      <c r="I85" s="63"/>
      <c r="J85" s="63">
        <v>15.10920698924731</v>
      </c>
      <c r="K85" s="63"/>
      <c r="L85" s="63">
        <v>15.10920698924731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1456223</v>
      </c>
      <c r="F86" s="31">
        <v>779243</v>
      </c>
      <c r="G86" s="31">
        <v>2235466</v>
      </c>
      <c r="H86" s="32" t="s">
        <v>203</v>
      </c>
      <c r="I86" s="32" t="s">
        <v>203</v>
      </c>
      <c r="J86" s="32">
        <v>2250.8823252688171</v>
      </c>
      <c r="K86" s="32">
        <v>1204.475067204301</v>
      </c>
      <c r="L86" s="32">
        <v>3455.3573924731181</v>
      </c>
    </row>
    <row r="87" spans="1:12">
      <c r="A87" s="45"/>
      <c r="B87" s="45" t="s">
        <v>124</v>
      </c>
      <c r="C87" s="22"/>
      <c r="D87" s="22"/>
      <c r="E87" s="22">
        <v>731316</v>
      </c>
      <c r="F87" s="22">
        <v>506664</v>
      </c>
      <c r="G87" s="63">
        <v>1237980</v>
      </c>
      <c r="H87" s="63"/>
      <c r="I87" s="63"/>
      <c r="J87" s="63">
        <v>1130.3943548387097</v>
      </c>
      <c r="K87" s="63">
        <v>783.15</v>
      </c>
      <c r="L87" s="63">
        <v>1913.5443548387098</v>
      </c>
    </row>
    <row r="88" spans="1:12">
      <c r="A88" s="45"/>
      <c r="B88" s="45" t="s">
        <v>127</v>
      </c>
      <c r="C88" s="22"/>
      <c r="D88" s="22"/>
      <c r="E88" s="22">
        <v>498756</v>
      </c>
      <c r="F88" s="22">
        <v>211954</v>
      </c>
      <c r="G88" s="63">
        <v>710710</v>
      </c>
      <c r="H88" s="63"/>
      <c r="I88" s="63"/>
      <c r="J88" s="63">
        <v>770.92661290322576</v>
      </c>
      <c r="K88" s="63">
        <v>327.61706989247307</v>
      </c>
      <c r="L88" s="63">
        <v>1098.5436827956987</v>
      </c>
    </row>
    <row r="89" spans="1:12">
      <c r="A89" s="45"/>
      <c r="B89" s="45" t="s">
        <v>125</v>
      </c>
      <c r="C89" s="22"/>
      <c r="D89" s="22"/>
      <c r="E89" s="22">
        <v>152612</v>
      </c>
      <c r="F89" s="22">
        <v>2182</v>
      </c>
      <c r="G89" s="63">
        <v>154794</v>
      </c>
      <c r="H89" s="63"/>
      <c r="I89" s="63"/>
      <c r="J89" s="63">
        <v>235.89220430107525</v>
      </c>
      <c r="K89" s="63">
        <v>3.3727150537634403</v>
      </c>
      <c r="L89" s="63">
        <v>239.2649193548387</v>
      </c>
    </row>
    <row r="90" spans="1:12">
      <c r="A90" s="45"/>
      <c r="B90" s="45" t="s">
        <v>126</v>
      </c>
      <c r="C90" s="22"/>
      <c r="D90" s="22"/>
      <c r="E90" s="22">
        <v>12669</v>
      </c>
      <c r="F90" s="22"/>
      <c r="G90" s="63">
        <v>12669</v>
      </c>
      <c r="H90" s="63"/>
      <c r="I90" s="63"/>
      <c r="J90" s="63">
        <v>19.582459677419351</v>
      </c>
      <c r="K90" s="63"/>
      <c r="L90" s="63">
        <v>19.582459677419351</v>
      </c>
    </row>
    <row r="91" spans="1:12">
      <c r="A91" s="45"/>
      <c r="B91" s="45" t="s">
        <v>128</v>
      </c>
      <c r="C91" s="22"/>
      <c r="D91" s="22"/>
      <c r="E91" s="22">
        <v>22426</v>
      </c>
      <c r="F91" s="22">
        <v>31715</v>
      </c>
      <c r="G91" s="63">
        <v>54141</v>
      </c>
      <c r="H91" s="63"/>
      <c r="I91" s="63"/>
      <c r="J91" s="63">
        <v>34.663844086021498</v>
      </c>
      <c r="K91" s="63">
        <v>49.021841397849457</v>
      </c>
      <c r="L91" s="63">
        <v>83.685685483870955</v>
      </c>
    </row>
    <row r="92" spans="1:12">
      <c r="A92" s="45"/>
      <c r="B92" s="45" t="s">
        <v>129</v>
      </c>
      <c r="C92" s="22"/>
      <c r="D92" s="22"/>
      <c r="E92" s="22">
        <v>38444</v>
      </c>
      <c r="F92" s="22">
        <v>26728</v>
      </c>
      <c r="G92" s="63">
        <v>65172</v>
      </c>
      <c r="H92" s="63"/>
      <c r="I92" s="63"/>
      <c r="J92" s="63">
        <v>59.422849462365583</v>
      </c>
      <c r="K92" s="63">
        <v>41.313440860215046</v>
      </c>
      <c r="L92" s="63">
        <v>100.73629032258063</v>
      </c>
    </row>
    <row r="93" spans="1:12">
      <c r="A93" s="37">
        <v>27</v>
      </c>
      <c r="B93" s="30" t="s">
        <v>35</v>
      </c>
      <c r="C93" s="31">
        <v>468248</v>
      </c>
      <c r="D93" s="31">
        <v>0</v>
      </c>
      <c r="E93" s="31">
        <v>421806</v>
      </c>
      <c r="F93" s="31">
        <v>453234</v>
      </c>
      <c r="G93" s="31">
        <v>1343288</v>
      </c>
      <c r="H93" s="32">
        <v>723.77043010752686</v>
      </c>
      <c r="I93" s="32" t="s">
        <v>203</v>
      </c>
      <c r="J93" s="32">
        <v>651.98508064516125</v>
      </c>
      <c r="K93" s="32">
        <v>700.56330645161279</v>
      </c>
      <c r="L93" s="32">
        <v>2076.318817204301</v>
      </c>
    </row>
    <row r="94" spans="1:12">
      <c r="A94" s="45"/>
      <c r="B94" s="45" t="s">
        <v>130</v>
      </c>
      <c r="C94" s="22">
        <v>468248</v>
      </c>
      <c r="D94" s="22">
        <v>0</v>
      </c>
      <c r="E94" s="22">
        <v>421806</v>
      </c>
      <c r="F94" s="22">
        <v>453234</v>
      </c>
      <c r="G94" s="63">
        <v>1343288</v>
      </c>
      <c r="H94" s="63">
        <v>723.77043010752686</v>
      </c>
      <c r="I94" s="63"/>
      <c r="J94" s="63">
        <v>651.98508064516125</v>
      </c>
      <c r="K94" s="63">
        <v>700.56330645161279</v>
      </c>
      <c r="L94" s="63">
        <v>2076.318817204301</v>
      </c>
    </row>
    <row r="95" spans="1:12">
      <c r="A95" s="37">
        <v>28</v>
      </c>
      <c r="B95" s="30" t="s">
        <v>36</v>
      </c>
      <c r="C95" s="31">
        <v>831024</v>
      </c>
      <c r="D95" s="31">
        <v>0</v>
      </c>
      <c r="E95" s="31">
        <v>1279843</v>
      </c>
      <c r="F95" s="31">
        <v>532702</v>
      </c>
      <c r="G95" s="31">
        <v>2643569</v>
      </c>
      <c r="H95" s="32">
        <v>1284.5129032258064</v>
      </c>
      <c r="I95" s="32" t="s">
        <v>203</v>
      </c>
      <c r="J95" s="32">
        <v>1978.2519489247309</v>
      </c>
      <c r="K95" s="32">
        <v>823.39690860215046</v>
      </c>
      <c r="L95" s="32">
        <v>4086.1617607526878</v>
      </c>
    </row>
    <row r="96" spans="1:12">
      <c r="A96" s="45"/>
      <c r="B96" s="45" t="s">
        <v>131</v>
      </c>
      <c r="C96" s="22">
        <v>831024</v>
      </c>
      <c r="D96" s="22"/>
      <c r="E96" s="22">
        <v>1199213</v>
      </c>
      <c r="F96" s="22">
        <v>532702</v>
      </c>
      <c r="G96" s="63">
        <v>2562939</v>
      </c>
      <c r="H96" s="63">
        <v>1284.5129032258064</v>
      </c>
      <c r="I96" s="63"/>
      <c r="J96" s="63">
        <v>1853.6222446236559</v>
      </c>
      <c r="K96" s="63">
        <v>823.39690860215046</v>
      </c>
      <c r="L96" s="63">
        <v>3961.5320564516132</v>
      </c>
    </row>
    <row r="97" spans="1:12">
      <c r="A97" s="45"/>
      <c r="B97" s="45" t="s">
        <v>97</v>
      </c>
      <c r="C97" s="22"/>
      <c r="D97" s="22"/>
      <c r="E97" s="22">
        <v>80630</v>
      </c>
      <c r="F97" s="22"/>
      <c r="G97" s="63">
        <v>80630</v>
      </c>
      <c r="H97" s="63"/>
      <c r="I97" s="63"/>
      <c r="J97" s="63">
        <v>124.62970430107526</v>
      </c>
      <c r="K97" s="63"/>
      <c r="L97" s="63">
        <v>124.62970430107526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2870734</v>
      </c>
      <c r="F98" s="31">
        <v>1377704</v>
      </c>
      <c r="G98" s="31">
        <v>4248438</v>
      </c>
      <c r="H98" s="32" t="s">
        <v>203</v>
      </c>
      <c r="I98" s="32" t="s">
        <v>203</v>
      </c>
      <c r="J98" s="32">
        <v>4437.2904569892471</v>
      </c>
      <c r="K98" s="32">
        <v>2129.5155913978492</v>
      </c>
      <c r="L98" s="32">
        <v>6566.8060483870959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2870734</v>
      </c>
      <c r="F99" s="22">
        <v>1377704</v>
      </c>
      <c r="G99" s="22">
        <v>4248438</v>
      </c>
      <c r="H99" s="63"/>
      <c r="I99" s="63"/>
      <c r="J99" s="63">
        <v>4437.2904569892471</v>
      </c>
      <c r="K99" s="63">
        <v>2129.5155913978492</v>
      </c>
      <c r="L99" s="63">
        <v>6566.8060483870959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647388</v>
      </c>
      <c r="F100" s="46">
        <v>529704</v>
      </c>
      <c r="G100" s="31">
        <v>1177092</v>
      </c>
      <c r="H100" s="32" t="s">
        <v>203</v>
      </c>
      <c r="I100" s="32" t="s">
        <v>203</v>
      </c>
      <c r="J100" s="32">
        <v>1000.6669354838708</v>
      </c>
      <c r="K100" s="32">
        <v>818.76290322580644</v>
      </c>
      <c r="L100" s="32">
        <v>1819.4298387096774</v>
      </c>
    </row>
    <row r="101" spans="1:12">
      <c r="A101" s="45"/>
      <c r="B101" s="45" t="s">
        <v>133</v>
      </c>
      <c r="C101" s="22"/>
      <c r="D101" s="22"/>
      <c r="E101" s="22">
        <v>647388</v>
      </c>
      <c r="F101" s="22">
        <v>529704</v>
      </c>
      <c r="G101" s="63">
        <v>1177092</v>
      </c>
      <c r="H101" s="63"/>
      <c r="I101" s="63"/>
      <c r="J101" s="63">
        <v>1000.6669354838708</v>
      </c>
      <c r="K101" s="63">
        <v>818.76290322580644</v>
      </c>
      <c r="L101" s="63">
        <v>1819.4298387096774</v>
      </c>
    </row>
    <row r="102" spans="1:12">
      <c r="A102" s="36">
        <v>31</v>
      </c>
      <c r="B102" s="24" t="s">
        <v>39</v>
      </c>
      <c r="C102" s="25">
        <v>547287</v>
      </c>
      <c r="D102" s="25">
        <v>0</v>
      </c>
      <c r="E102" s="25">
        <v>3816815</v>
      </c>
      <c r="F102" s="25">
        <v>1471488</v>
      </c>
      <c r="G102" s="25">
        <v>5835590</v>
      </c>
      <c r="H102" s="26">
        <v>845.94092741935481</v>
      </c>
      <c r="I102" s="26" t="s">
        <v>203</v>
      </c>
      <c r="J102" s="26">
        <v>5899.6468413978491</v>
      </c>
      <c r="K102" s="26">
        <v>2274.4774193548383</v>
      </c>
      <c r="L102" s="26">
        <v>9020.0651881720423</v>
      </c>
    </row>
    <row r="103" spans="1:12">
      <c r="A103" s="45"/>
      <c r="B103" s="45" t="s">
        <v>134</v>
      </c>
      <c r="C103" s="22">
        <v>547287</v>
      </c>
      <c r="D103" s="22">
        <v>0</v>
      </c>
      <c r="E103" s="22">
        <v>3816815</v>
      </c>
      <c r="F103" s="22">
        <v>1471488</v>
      </c>
      <c r="G103" s="63">
        <v>5835590</v>
      </c>
      <c r="H103" s="63">
        <v>845.94092741935481</v>
      </c>
      <c r="I103" s="63"/>
      <c r="J103" s="63">
        <v>5899.6468413978491</v>
      </c>
      <c r="K103" s="63">
        <v>2274.4774193548383</v>
      </c>
      <c r="L103" s="63">
        <v>9020.0651881720423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355407</v>
      </c>
      <c r="F104" s="47">
        <v>38209</v>
      </c>
      <c r="G104" s="31">
        <v>393616</v>
      </c>
      <c r="H104" s="32" t="s">
        <v>203</v>
      </c>
      <c r="I104" s="32" t="s">
        <v>203</v>
      </c>
      <c r="J104" s="32">
        <v>549.35221774193542</v>
      </c>
      <c r="K104" s="32">
        <v>59.059610215053759</v>
      </c>
      <c r="L104" s="32">
        <v>608.41182795698921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163870</v>
      </c>
      <c r="D106" s="25">
        <v>0</v>
      </c>
      <c r="E106" s="25">
        <v>85494</v>
      </c>
      <c r="F106" s="25">
        <v>109962</v>
      </c>
      <c r="G106" s="25">
        <v>359326</v>
      </c>
      <c r="H106" s="26">
        <v>253.29368279569891</v>
      </c>
      <c r="I106" s="26" t="s">
        <v>203</v>
      </c>
      <c r="J106" s="26">
        <v>132.14798387096772</v>
      </c>
      <c r="K106" s="26">
        <v>169.96814516129032</v>
      </c>
      <c r="L106" s="26">
        <v>555.4098118279569</v>
      </c>
    </row>
    <row r="107" spans="1:12">
      <c r="A107" s="45"/>
      <c r="B107" s="45" t="s">
        <v>136</v>
      </c>
      <c r="C107" s="22">
        <v>163870</v>
      </c>
      <c r="D107" s="22">
        <v>0</v>
      </c>
      <c r="E107" s="22">
        <v>85494</v>
      </c>
      <c r="F107" s="22">
        <v>109962</v>
      </c>
      <c r="G107" s="63">
        <v>359326</v>
      </c>
      <c r="H107" s="63">
        <v>253.29368279569891</v>
      </c>
      <c r="I107" s="63"/>
      <c r="J107" s="63">
        <v>132.14798387096772</v>
      </c>
      <c r="K107" s="63">
        <v>169.96814516129032</v>
      </c>
      <c r="L107" s="63">
        <v>555.4098118279569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239633</v>
      </c>
      <c r="F108" s="31">
        <v>35546</v>
      </c>
      <c r="G108" s="31">
        <v>275179</v>
      </c>
      <c r="H108" s="32" t="s">
        <v>203</v>
      </c>
      <c r="I108" s="32" t="s">
        <v>203</v>
      </c>
      <c r="J108" s="32">
        <v>370.40047043010748</v>
      </c>
      <c r="K108" s="32">
        <v>54.943413978494618</v>
      </c>
      <c r="L108" s="32">
        <v>425.34388440860209</v>
      </c>
    </row>
    <row r="109" spans="1:12" ht="30">
      <c r="A109" s="45"/>
      <c r="B109" s="48" t="s">
        <v>138</v>
      </c>
      <c r="C109" s="22"/>
      <c r="D109" s="22"/>
      <c r="E109" s="22">
        <v>57511.92</v>
      </c>
      <c r="F109" s="22">
        <v>2168.306</v>
      </c>
      <c r="G109" s="63">
        <v>59680.225999999995</v>
      </c>
      <c r="H109" s="63"/>
      <c r="I109" s="63"/>
      <c r="J109" s="63">
        <v>88.896112903225799</v>
      </c>
      <c r="K109" s="63">
        <v>3.3515482526881719</v>
      </c>
      <c r="L109" s="63">
        <v>92.247661155913974</v>
      </c>
    </row>
    <row r="110" spans="1:12" ht="30" customHeight="1">
      <c r="A110" s="45"/>
      <c r="B110" s="45" t="s">
        <v>137</v>
      </c>
      <c r="C110" s="22"/>
      <c r="D110" s="22"/>
      <c r="E110" s="22">
        <v>182121.08000000002</v>
      </c>
      <c r="F110" s="22">
        <v>33377.694000000003</v>
      </c>
      <c r="G110" s="63">
        <v>215498.77400000003</v>
      </c>
      <c r="H110" s="63"/>
      <c r="I110" s="63"/>
      <c r="J110" s="63">
        <v>281.50435752688173</v>
      </c>
      <c r="K110" s="63">
        <v>51.59186572580645</v>
      </c>
      <c r="L110" s="63">
        <v>333.09622325268816</v>
      </c>
    </row>
    <row r="111" spans="1:12">
      <c r="A111" s="37">
        <v>35</v>
      </c>
      <c r="B111" s="30" t="s">
        <v>43</v>
      </c>
      <c r="C111" s="31">
        <v>0</v>
      </c>
      <c r="D111" s="31">
        <v>198702</v>
      </c>
      <c r="E111" s="31">
        <v>712610</v>
      </c>
      <c r="F111" s="31">
        <v>821362</v>
      </c>
      <c r="G111" s="31">
        <v>1732674</v>
      </c>
      <c r="H111" s="32" t="s">
        <v>203</v>
      </c>
      <c r="I111" s="32">
        <v>307.13346774193548</v>
      </c>
      <c r="J111" s="32">
        <v>1101.4805107526881</v>
      </c>
      <c r="K111" s="32">
        <v>1269.5783602150536</v>
      </c>
      <c r="L111" s="32">
        <v>2678.1923387096772</v>
      </c>
    </row>
    <row r="112" spans="1:12">
      <c r="A112" s="45"/>
      <c r="B112" s="45" t="s">
        <v>139</v>
      </c>
      <c r="C112" s="22"/>
      <c r="D112" s="22">
        <v>198702</v>
      </c>
      <c r="E112" s="22">
        <v>712610</v>
      </c>
      <c r="F112" s="22">
        <v>821362</v>
      </c>
      <c r="G112" s="63">
        <v>1732674</v>
      </c>
      <c r="H112" s="63"/>
      <c r="I112" s="63">
        <v>307.13346774193548</v>
      </c>
      <c r="J112" s="63">
        <v>1101.4805107526881</v>
      </c>
      <c r="K112" s="63">
        <v>1269.5783602150536</v>
      </c>
      <c r="L112" s="63">
        <v>2678.1923387096772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392051</v>
      </c>
      <c r="F113" s="31">
        <v>345383</v>
      </c>
      <c r="G113" s="31">
        <v>737434</v>
      </c>
      <c r="H113" s="32" t="s">
        <v>203</v>
      </c>
      <c r="I113" s="32" t="s">
        <v>203</v>
      </c>
      <c r="J113" s="32">
        <v>605.99280913978498</v>
      </c>
      <c r="K113" s="32">
        <v>533.85813172043004</v>
      </c>
      <c r="L113" s="32">
        <v>1139.8509408602149</v>
      </c>
    </row>
    <row r="114" spans="1:12">
      <c r="A114" s="45"/>
      <c r="B114" s="45" t="s">
        <v>140</v>
      </c>
      <c r="C114" s="22"/>
      <c r="D114" s="22"/>
      <c r="E114" s="22">
        <v>392051</v>
      </c>
      <c r="F114" s="22">
        <v>345383</v>
      </c>
      <c r="G114" s="63">
        <v>737434</v>
      </c>
      <c r="H114" s="63"/>
      <c r="I114" s="63"/>
      <c r="J114" s="63">
        <v>605.99280913978498</v>
      </c>
      <c r="K114" s="63">
        <v>533.85813172043004</v>
      </c>
      <c r="L114" s="63">
        <v>1139.8509408602149</v>
      </c>
    </row>
    <row r="115" spans="1:12">
      <c r="A115" s="37">
        <v>37</v>
      </c>
      <c r="B115" s="30" t="s">
        <v>45</v>
      </c>
      <c r="C115" s="31">
        <v>210236</v>
      </c>
      <c r="D115" s="31">
        <v>0</v>
      </c>
      <c r="E115" s="31">
        <v>965358</v>
      </c>
      <c r="F115" s="31">
        <v>298501</v>
      </c>
      <c r="G115" s="31">
        <v>1474095</v>
      </c>
      <c r="H115" s="32">
        <v>324.96155913978492</v>
      </c>
      <c r="I115" s="32" t="s">
        <v>203</v>
      </c>
      <c r="J115" s="32">
        <v>1492.1528225806451</v>
      </c>
      <c r="K115" s="32">
        <v>461.39267473118275</v>
      </c>
      <c r="L115" s="32">
        <v>2278.5070564516127</v>
      </c>
    </row>
    <row r="116" spans="1:12">
      <c r="A116" s="45"/>
      <c r="B116" s="45" t="s">
        <v>146</v>
      </c>
      <c r="C116" s="22">
        <v>210236</v>
      </c>
      <c r="D116" s="22"/>
      <c r="E116" s="22">
        <v>269477</v>
      </c>
      <c r="F116" s="22">
        <v>143267</v>
      </c>
      <c r="G116" s="63">
        <v>622980</v>
      </c>
      <c r="H116" s="63">
        <v>324.96155913978492</v>
      </c>
      <c r="I116" s="63"/>
      <c r="J116" s="63">
        <v>416.53030913978489</v>
      </c>
      <c r="K116" s="63">
        <v>221.44764784946236</v>
      </c>
      <c r="L116" s="63">
        <v>962.9395161290322</v>
      </c>
    </row>
    <row r="117" spans="1:12">
      <c r="A117" s="45"/>
      <c r="B117" s="45" t="s">
        <v>141</v>
      </c>
      <c r="C117" s="22"/>
      <c r="D117" s="22"/>
      <c r="E117" s="22">
        <v>94388</v>
      </c>
      <c r="F117" s="22"/>
      <c r="G117" s="63">
        <v>94388</v>
      </c>
      <c r="H117" s="63"/>
      <c r="I117" s="63"/>
      <c r="J117" s="63">
        <v>145.89543010752686</v>
      </c>
      <c r="K117" s="63"/>
      <c r="L117" s="63">
        <v>145.89543010752686</v>
      </c>
    </row>
    <row r="118" spans="1:12">
      <c r="A118" s="45"/>
      <c r="B118" s="45" t="s">
        <v>142</v>
      </c>
      <c r="C118" s="22"/>
      <c r="D118" s="22"/>
      <c r="E118" s="22">
        <v>14240</v>
      </c>
      <c r="F118" s="22"/>
      <c r="G118" s="63">
        <v>14240</v>
      </c>
      <c r="H118" s="63"/>
      <c r="I118" s="63"/>
      <c r="J118" s="63">
        <v>22.010752688172044</v>
      </c>
      <c r="K118" s="63"/>
      <c r="L118" s="63">
        <v>22.010752688172044</v>
      </c>
    </row>
    <row r="119" spans="1:12">
      <c r="A119" s="45"/>
      <c r="B119" s="45" t="s">
        <v>143</v>
      </c>
      <c r="C119" s="22"/>
      <c r="D119" s="22"/>
      <c r="E119" s="22">
        <v>35664</v>
      </c>
      <c r="F119" s="22">
        <v>17437</v>
      </c>
      <c r="G119" s="63">
        <v>53101</v>
      </c>
      <c r="H119" s="63"/>
      <c r="I119" s="63"/>
      <c r="J119" s="63">
        <v>55.125806451612902</v>
      </c>
      <c r="K119" s="63">
        <v>26.952352150537632</v>
      </c>
      <c r="L119" s="63">
        <v>82.078158602150538</v>
      </c>
    </row>
    <row r="120" spans="1:12">
      <c r="A120" s="45"/>
      <c r="B120" s="45" t="s">
        <v>144</v>
      </c>
      <c r="C120" s="22"/>
      <c r="D120" s="22"/>
      <c r="E120" s="22">
        <v>26484</v>
      </c>
      <c r="F120" s="22">
        <v>24667</v>
      </c>
      <c r="G120" s="63">
        <v>51151</v>
      </c>
      <c r="H120" s="63"/>
      <c r="I120" s="63"/>
      <c r="J120" s="63">
        <v>40.936290322580639</v>
      </c>
      <c r="K120" s="63">
        <v>38.127755376344084</v>
      </c>
      <c r="L120" s="63">
        <v>79.06404569892473</v>
      </c>
    </row>
    <row r="121" spans="1:12">
      <c r="A121" s="45"/>
      <c r="B121" s="45" t="s">
        <v>145</v>
      </c>
      <c r="C121" s="22"/>
      <c r="D121" s="22"/>
      <c r="E121" s="22">
        <v>58202</v>
      </c>
      <c r="F121" s="22">
        <v>68892</v>
      </c>
      <c r="G121" s="63">
        <v>127094</v>
      </c>
      <c r="H121" s="63"/>
      <c r="I121" s="63"/>
      <c r="J121" s="63">
        <v>89.962768817204307</v>
      </c>
      <c r="K121" s="63">
        <v>106.48629032258063</v>
      </c>
      <c r="L121" s="63">
        <v>196.44905913978494</v>
      </c>
    </row>
    <row r="122" spans="1:12">
      <c r="A122" s="45"/>
      <c r="B122" s="45" t="s">
        <v>147</v>
      </c>
      <c r="C122" s="22"/>
      <c r="D122" s="22"/>
      <c r="E122" s="22">
        <v>466903</v>
      </c>
      <c r="F122" s="22">
        <v>44238</v>
      </c>
      <c r="G122" s="63">
        <v>511141</v>
      </c>
      <c r="H122" s="63"/>
      <c r="I122" s="63"/>
      <c r="J122" s="63">
        <v>721.6914650537633</v>
      </c>
      <c r="K122" s="63">
        <v>68.378629032258061</v>
      </c>
      <c r="L122" s="63">
        <v>790.0700940860213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442884</v>
      </c>
      <c r="F123" s="50">
        <v>109803</v>
      </c>
      <c r="G123" s="31">
        <v>552687</v>
      </c>
      <c r="H123" s="51" t="s">
        <v>203</v>
      </c>
      <c r="I123" s="51" t="s">
        <v>203</v>
      </c>
      <c r="J123" s="32">
        <v>684.5653225806451</v>
      </c>
      <c r="K123" s="32">
        <v>169.72237903225806</v>
      </c>
      <c r="L123" s="32">
        <v>854.28770161290322</v>
      </c>
    </row>
    <row r="124" spans="1:12" ht="30">
      <c r="A124" s="45"/>
      <c r="B124" s="48" t="s">
        <v>148</v>
      </c>
      <c r="C124" s="22"/>
      <c r="D124" s="22"/>
      <c r="E124" s="22">
        <v>442884</v>
      </c>
      <c r="F124" s="22">
        <v>109803</v>
      </c>
      <c r="G124" s="63">
        <v>552687</v>
      </c>
      <c r="H124" s="63"/>
      <c r="I124" s="63"/>
      <c r="J124" s="63">
        <v>684.5653225806451</v>
      </c>
      <c r="K124" s="63">
        <v>169.72237903225806</v>
      </c>
      <c r="L124" s="63">
        <v>854.28770161290322</v>
      </c>
    </row>
    <row r="125" spans="1:12">
      <c r="A125" s="37">
        <v>39</v>
      </c>
      <c r="B125" s="30" t="s">
        <v>47</v>
      </c>
      <c r="C125" s="31">
        <v>119236</v>
      </c>
      <c r="D125" s="31">
        <v>0</v>
      </c>
      <c r="E125" s="31">
        <v>2742068</v>
      </c>
      <c r="F125" s="31">
        <v>1947103</v>
      </c>
      <c r="G125" s="31">
        <v>4808407</v>
      </c>
      <c r="H125" s="32">
        <v>184.30295698924729</v>
      </c>
      <c r="I125" s="32" t="s">
        <v>203</v>
      </c>
      <c r="J125" s="32">
        <v>4238.4115591397849</v>
      </c>
      <c r="K125" s="32">
        <v>3009.6350134408599</v>
      </c>
      <c r="L125" s="32">
        <v>7432.3495295698922</v>
      </c>
    </row>
    <row r="126" spans="1:12">
      <c r="A126" s="45"/>
      <c r="B126" s="45" t="s">
        <v>149</v>
      </c>
      <c r="C126" s="22">
        <v>119236</v>
      </c>
      <c r="D126" s="22">
        <v>0</v>
      </c>
      <c r="E126" s="22">
        <v>2742068</v>
      </c>
      <c r="F126" s="22">
        <v>1947103</v>
      </c>
      <c r="G126" s="63">
        <v>4808407</v>
      </c>
      <c r="H126" s="63">
        <v>184.30295698924729</v>
      </c>
      <c r="I126" s="63"/>
      <c r="J126" s="63">
        <v>4238.4115591397849</v>
      </c>
      <c r="K126" s="63">
        <v>3009.6350134408599</v>
      </c>
      <c r="L126" s="63">
        <v>7432.3495295698922</v>
      </c>
    </row>
    <row r="127" spans="1:12">
      <c r="A127" s="37">
        <v>40</v>
      </c>
      <c r="B127" s="30" t="s">
        <v>48</v>
      </c>
      <c r="C127" s="31">
        <v>984231</v>
      </c>
      <c r="D127" s="31">
        <v>0</v>
      </c>
      <c r="E127" s="31">
        <v>6582473</v>
      </c>
      <c r="F127" s="31">
        <v>2037761</v>
      </c>
      <c r="G127" s="31">
        <v>9604465</v>
      </c>
      <c r="H127" s="32">
        <v>1521.3247983870967</v>
      </c>
      <c r="I127" s="32" t="s">
        <v>203</v>
      </c>
      <c r="J127" s="32">
        <v>10174.521438172042</v>
      </c>
      <c r="K127" s="32">
        <v>3149.7649865591397</v>
      </c>
      <c r="L127" s="32">
        <v>14845.611223118278</v>
      </c>
    </row>
    <row r="128" spans="1:12">
      <c r="A128" s="45"/>
      <c r="B128" s="45" t="s">
        <v>150</v>
      </c>
      <c r="C128" s="22">
        <v>984231</v>
      </c>
      <c r="D128" s="22"/>
      <c r="E128" s="22">
        <v>2698813.9299999997</v>
      </c>
      <c r="F128" s="22">
        <v>672461.13</v>
      </c>
      <c r="G128" s="63">
        <v>4355506.0599999996</v>
      </c>
      <c r="H128" s="63">
        <v>1521.3247983870967</v>
      </c>
      <c r="I128" s="63"/>
      <c r="J128" s="63">
        <v>4171.5537896505366</v>
      </c>
      <c r="K128" s="63">
        <v>1039.422445564516</v>
      </c>
      <c r="L128" s="63">
        <v>6732.3010336021498</v>
      </c>
    </row>
    <row r="129" spans="1:12">
      <c r="A129" s="45"/>
      <c r="B129" s="45" t="s">
        <v>151</v>
      </c>
      <c r="C129" s="22"/>
      <c r="D129" s="22"/>
      <c r="E129" s="22">
        <v>3883659.07</v>
      </c>
      <c r="F129" s="22">
        <v>1365299.87</v>
      </c>
      <c r="G129" s="63">
        <v>5248958.9399999995</v>
      </c>
      <c r="H129" s="63"/>
      <c r="I129" s="63"/>
      <c r="J129" s="63">
        <v>6002.967648521505</v>
      </c>
      <c r="K129" s="63">
        <v>2110.3425409946235</v>
      </c>
      <c r="L129" s="63">
        <v>8113.310189516129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527590</v>
      </c>
      <c r="F130" s="31">
        <v>380539</v>
      </c>
      <c r="G130" s="31">
        <v>908129</v>
      </c>
      <c r="H130" s="32" t="s">
        <v>203</v>
      </c>
      <c r="I130" s="32" t="s">
        <v>203</v>
      </c>
      <c r="J130" s="32">
        <v>815.49529569892468</v>
      </c>
      <c r="K130" s="32">
        <v>588.19872311827953</v>
      </c>
      <c r="L130" s="32">
        <v>1403.6940188172043</v>
      </c>
    </row>
    <row r="131" spans="1:12">
      <c r="A131" s="45"/>
      <c r="B131" s="45" t="s">
        <v>152</v>
      </c>
      <c r="C131" s="22"/>
      <c r="D131" s="22"/>
      <c r="E131" s="22">
        <v>527590</v>
      </c>
      <c r="F131" s="22">
        <v>380539</v>
      </c>
      <c r="G131" s="63">
        <v>908129</v>
      </c>
      <c r="H131" s="63"/>
      <c r="I131" s="63"/>
      <c r="J131" s="63">
        <v>815.49529569892468</v>
      </c>
      <c r="K131" s="63">
        <v>588.19872311827953</v>
      </c>
      <c r="L131" s="63">
        <v>1403.6940188172043</v>
      </c>
    </row>
    <row r="132" spans="1:12">
      <c r="A132" s="37">
        <v>42</v>
      </c>
      <c r="B132" s="30" t="s">
        <v>50</v>
      </c>
      <c r="C132" s="52">
        <v>502001</v>
      </c>
      <c r="D132" s="31">
        <v>0</v>
      </c>
      <c r="E132" s="52">
        <v>2577869</v>
      </c>
      <c r="F132" s="52">
        <v>1450369</v>
      </c>
      <c r="G132" s="31">
        <v>4530239</v>
      </c>
      <c r="H132" s="32">
        <v>775.9424059139784</v>
      </c>
      <c r="I132" s="32" t="s">
        <v>203</v>
      </c>
      <c r="J132" s="32">
        <v>3984.6093413978492</v>
      </c>
      <c r="K132" s="32">
        <v>2241.8338037634408</v>
      </c>
      <c r="L132" s="32">
        <v>7002.3855510752692</v>
      </c>
    </row>
    <row r="133" spans="1:12">
      <c r="A133" s="45"/>
      <c r="B133" s="45" t="s">
        <v>153</v>
      </c>
      <c r="C133" s="22">
        <v>502001</v>
      </c>
      <c r="D133" s="22"/>
      <c r="E133" s="22">
        <v>750372</v>
      </c>
      <c r="F133" s="22">
        <v>220161</v>
      </c>
      <c r="G133" s="63">
        <v>1472534</v>
      </c>
      <c r="H133" s="63">
        <v>775.9424059139784</v>
      </c>
      <c r="I133" s="63"/>
      <c r="J133" s="63">
        <v>1159.8491935483871</v>
      </c>
      <c r="K133" s="63">
        <v>340.30262096774192</v>
      </c>
      <c r="L133" s="63">
        <v>2276.0942204301073</v>
      </c>
    </row>
    <row r="134" spans="1:12">
      <c r="A134" s="45"/>
      <c r="B134" s="45" t="s">
        <v>154</v>
      </c>
      <c r="C134" s="22"/>
      <c r="D134" s="22"/>
      <c r="E134" s="22">
        <v>863792</v>
      </c>
      <c r="F134" s="22">
        <v>619359</v>
      </c>
      <c r="G134" s="63">
        <v>1483151</v>
      </c>
      <c r="H134" s="63"/>
      <c r="I134" s="63"/>
      <c r="J134" s="63">
        <v>1335.1623655913977</v>
      </c>
      <c r="K134" s="63">
        <v>957.34254032258059</v>
      </c>
      <c r="L134" s="63">
        <v>2292.5049059139783</v>
      </c>
    </row>
    <row r="135" spans="1:12">
      <c r="A135" s="45"/>
      <c r="B135" s="45" t="s">
        <v>155</v>
      </c>
      <c r="C135" s="22"/>
      <c r="D135" s="22"/>
      <c r="E135" s="22">
        <v>434503</v>
      </c>
      <c r="F135" s="22"/>
      <c r="G135" s="63">
        <v>434503</v>
      </c>
      <c r="H135" s="63"/>
      <c r="I135" s="63"/>
      <c r="J135" s="63">
        <v>671.61081989247305</v>
      </c>
      <c r="K135" s="63"/>
      <c r="L135" s="63">
        <v>671.61081989247305</v>
      </c>
    </row>
    <row r="136" spans="1:12">
      <c r="A136" s="45"/>
      <c r="B136" s="45" t="s">
        <v>199</v>
      </c>
      <c r="C136" s="22"/>
      <c r="D136" s="22"/>
      <c r="E136" s="22">
        <v>289695</v>
      </c>
      <c r="F136" s="22">
        <v>521691</v>
      </c>
      <c r="G136" s="63">
        <v>811386</v>
      </c>
      <c r="H136" s="63"/>
      <c r="I136" s="63"/>
      <c r="J136" s="63">
        <v>447.78124999999994</v>
      </c>
      <c r="K136" s="63">
        <v>806.37721774193551</v>
      </c>
      <c r="L136" s="63">
        <v>1254.1584677419355</v>
      </c>
    </row>
    <row r="137" spans="1:12">
      <c r="A137" s="45"/>
      <c r="B137" s="45" t="s">
        <v>200</v>
      </c>
      <c r="C137" s="22"/>
      <c r="D137" s="22"/>
      <c r="E137" s="22">
        <v>41670</v>
      </c>
      <c r="F137" s="22">
        <v>89158</v>
      </c>
      <c r="G137" s="63">
        <v>130828</v>
      </c>
      <c r="H137" s="63"/>
      <c r="I137" s="63"/>
      <c r="J137" s="63">
        <v>64.409274193548384</v>
      </c>
      <c r="K137" s="63">
        <v>137.8114247311828</v>
      </c>
      <c r="L137" s="63">
        <v>202.22069892473118</v>
      </c>
    </row>
    <row r="138" spans="1:12">
      <c r="A138" s="45"/>
      <c r="B138" s="45" t="s">
        <v>201</v>
      </c>
      <c r="C138" s="22"/>
      <c r="D138" s="22"/>
      <c r="E138" s="22">
        <v>197837</v>
      </c>
      <c r="F138" s="22"/>
      <c r="G138" s="63">
        <v>197837</v>
      </c>
      <c r="H138" s="63"/>
      <c r="I138" s="63"/>
      <c r="J138" s="63">
        <v>305.796438172043</v>
      </c>
      <c r="K138" s="63"/>
      <c r="L138" s="63">
        <v>305.796438172043</v>
      </c>
    </row>
    <row r="139" spans="1:12">
      <c r="A139" s="37">
        <v>43</v>
      </c>
      <c r="B139" s="30" t="s">
        <v>51</v>
      </c>
      <c r="C139" s="31">
        <v>1367786</v>
      </c>
      <c r="D139" s="31">
        <v>137253</v>
      </c>
      <c r="E139" s="52">
        <v>3481657</v>
      </c>
      <c r="F139" s="31">
        <v>959272</v>
      </c>
      <c r="G139" s="31">
        <v>5945968</v>
      </c>
      <c r="H139" s="32">
        <v>2114.1853494623656</v>
      </c>
      <c r="I139" s="32">
        <v>212.15181451612901</v>
      </c>
      <c r="J139" s="32">
        <v>5381.5934811827956</v>
      </c>
      <c r="K139" s="32">
        <v>1482.745698924731</v>
      </c>
      <c r="L139" s="32">
        <v>9190.6763440860213</v>
      </c>
    </row>
    <row r="140" spans="1:12">
      <c r="A140" s="45"/>
      <c r="B140" s="45" t="s">
        <v>156</v>
      </c>
      <c r="C140" s="22">
        <v>1367786</v>
      </c>
      <c r="D140" s="22">
        <v>137253</v>
      </c>
      <c r="E140" s="22">
        <v>1906593</v>
      </c>
      <c r="F140" s="22">
        <v>736330</v>
      </c>
      <c r="G140" s="63">
        <v>4147962</v>
      </c>
      <c r="H140" s="63">
        <v>2114.1853494623656</v>
      </c>
      <c r="I140" s="63">
        <v>212.15181451612901</v>
      </c>
      <c r="J140" s="63">
        <v>2947.0187499999997</v>
      </c>
      <c r="K140" s="63">
        <v>1138.1444892473119</v>
      </c>
      <c r="L140" s="63">
        <v>6411.5004032258057</v>
      </c>
    </row>
    <row r="141" spans="1:12">
      <c r="A141" s="45"/>
      <c r="B141" s="45" t="s">
        <v>157</v>
      </c>
      <c r="C141" s="22"/>
      <c r="D141" s="22"/>
      <c r="E141" s="22">
        <v>1502974</v>
      </c>
      <c r="F141" s="22">
        <v>183308</v>
      </c>
      <c r="G141" s="63">
        <v>1686282</v>
      </c>
      <c r="H141" s="63"/>
      <c r="I141" s="63"/>
      <c r="J141" s="63">
        <v>2323.1452956989247</v>
      </c>
      <c r="K141" s="63">
        <v>283.33897849462363</v>
      </c>
      <c r="L141" s="63">
        <v>2606.4842741935481</v>
      </c>
    </row>
    <row r="142" spans="1:12">
      <c r="A142" s="45"/>
      <c r="B142" s="45" t="s">
        <v>197</v>
      </c>
      <c r="C142" s="22"/>
      <c r="D142" s="22"/>
      <c r="E142" s="22">
        <v>72090</v>
      </c>
      <c r="F142" s="22">
        <v>39634</v>
      </c>
      <c r="G142" s="63">
        <v>111724</v>
      </c>
      <c r="H142" s="63"/>
      <c r="I142" s="63"/>
      <c r="J142" s="63">
        <v>111.42943548387096</v>
      </c>
      <c r="K142" s="63">
        <v>61.262231182795695</v>
      </c>
      <c r="L142" s="63">
        <v>172.69166666666666</v>
      </c>
    </row>
    <row r="143" spans="1:12">
      <c r="A143" s="37">
        <v>44</v>
      </c>
      <c r="B143" s="30" t="s">
        <v>52</v>
      </c>
      <c r="C143" s="31">
        <v>0</v>
      </c>
      <c r="D143" s="31">
        <v>13601</v>
      </c>
      <c r="E143" s="53">
        <v>3189511</v>
      </c>
      <c r="F143" s="51">
        <v>2773486</v>
      </c>
      <c r="G143" s="31">
        <v>5976598</v>
      </c>
      <c r="H143" s="32" t="s">
        <v>203</v>
      </c>
      <c r="I143" s="32">
        <v>21.023051075268818</v>
      </c>
      <c r="J143" s="32">
        <v>4930.02372311828</v>
      </c>
      <c r="K143" s="32">
        <v>4286.9743279569884</v>
      </c>
      <c r="L143" s="32">
        <v>9238.0211021505384</v>
      </c>
    </row>
    <row r="144" spans="1:12">
      <c r="A144" s="45"/>
      <c r="B144" s="45" t="s">
        <v>158</v>
      </c>
      <c r="C144" s="22">
        <v>0</v>
      </c>
      <c r="D144" s="22">
        <v>13601</v>
      </c>
      <c r="E144" s="22">
        <v>3189511</v>
      </c>
      <c r="F144" s="22">
        <v>2773486</v>
      </c>
      <c r="G144" s="22">
        <v>5976598</v>
      </c>
      <c r="H144" s="63"/>
      <c r="I144" s="63">
        <v>21.023051075268818</v>
      </c>
      <c r="J144" s="63">
        <v>4930.02372311828</v>
      </c>
      <c r="K144" s="63">
        <v>4286.9743279569884</v>
      </c>
      <c r="L144" s="63">
        <v>9238.0211021505384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998877</v>
      </c>
      <c r="F145" s="31">
        <v>548608</v>
      </c>
      <c r="G145" s="31">
        <v>1547485</v>
      </c>
      <c r="H145" s="32" t="s">
        <v>203</v>
      </c>
      <c r="I145" s="32" t="s">
        <v>203</v>
      </c>
      <c r="J145" s="32">
        <v>1543.9631048387096</v>
      </c>
      <c r="K145" s="32">
        <v>847.98279569892463</v>
      </c>
      <c r="L145" s="32">
        <v>2391.9459005376343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65803</v>
      </c>
      <c r="D147" s="31">
        <v>0</v>
      </c>
      <c r="E147" s="31">
        <v>2445604</v>
      </c>
      <c r="F147" s="31">
        <v>774613</v>
      </c>
      <c r="G147" s="31">
        <v>3286020</v>
      </c>
      <c r="H147" s="32">
        <v>101.711626344086</v>
      </c>
      <c r="I147" s="32" t="s">
        <v>203</v>
      </c>
      <c r="J147" s="32">
        <v>3780.1674731182793</v>
      </c>
      <c r="K147" s="32">
        <v>1197.3184811827955</v>
      </c>
      <c r="L147" s="32">
        <v>5079.197580645161</v>
      </c>
    </row>
    <row r="148" spans="1:12">
      <c r="A148" s="45"/>
      <c r="B148" s="45" t="s">
        <v>160</v>
      </c>
      <c r="C148" s="22">
        <v>65803</v>
      </c>
      <c r="D148" s="22"/>
      <c r="E148" s="22">
        <v>158964.26</v>
      </c>
      <c r="F148" s="22">
        <v>92178.947</v>
      </c>
      <c r="G148" s="63">
        <v>316946.20699999999</v>
      </c>
      <c r="H148" s="63">
        <v>101.711626344086</v>
      </c>
      <c r="I148" s="63"/>
      <c r="J148" s="63">
        <v>245.71088575268817</v>
      </c>
      <c r="K148" s="63">
        <v>142.48089926075266</v>
      </c>
      <c r="L148" s="63">
        <v>489.90341135752686</v>
      </c>
    </row>
    <row r="149" spans="1:12">
      <c r="A149" s="45"/>
      <c r="B149" s="45" t="s">
        <v>163</v>
      </c>
      <c r="C149" s="22"/>
      <c r="D149" s="22"/>
      <c r="E149" s="22">
        <v>63585.703999999998</v>
      </c>
      <c r="F149" s="22"/>
      <c r="G149" s="63">
        <v>63585.703999999998</v>
      </c>
      <c r="H149" s="63"/>
      <c r="I149" s="63"/>
      <c r="J149" s="63">
        <v>98.284354301075254</v>
      </c>
      <c r="K149" s="63"/>
      <c r="L149" s="63">
        <v>98.284354301075254</v>
      </c>
    </row>
    <row r="150" spans="1:12">
      <c r="A150" s="45"/>
      <c r="B150" s="45" t="s">
        <v>164</v>
      </c>
      <c r="C150" s="22"/>
      <c r="D150" s="22"/>
      <c r="E150" s="22">
        <v>195648.32</v>
      </c>
      <c r="F150" s="22">
        <v>32533.746000000003</v>
      </c>
      <c r="G150" s="63">
        <v>228182.06600000002</v>
      </c>
      <c r="H150" s="63"/>
      <c r="I150" s="63"/>
      <c r="J150" s="63">
        <v>302.4133978494624</v>
      </c>
      <c r="K150" s="63">
        <v>50.287376209677426</v>
      </c>
      <c r="L150" s="63">
        <v>352.7007740591398</v>
      </c>
    </row>
    <row r="151" spans="1:12">
      <c r="A151" s="45"/>
      <c r="B151" s="45" t="s">
        <v>161</v>
      </c>
      <c r="C151" s="22"/>
      <c r="D151" s="22"/>
      <c r="E151" s="22">
        <v>821722.94400000002</v>
      </c>
      <c r="F151" s="22">
        <v>171189.473</v>
      </c>
      <c r="G151" s="63">
        <v>992912.41700000002</v>
      </c>
      <c r="H151" s="63"/>
      <c r="I151" s="63"/>
      <c r="J151" s="63">
        <v>1270.1362709677419</v>
      </c>
      <c r="K151" s="63">
        <v>264.60738434139785</v>
      </c>
      <c r="L151" s="63">
        <v>1534.7436553091397</v>
      </c>
    </row>
    <row r="152" spans="1:12">
      <c r="A152" s="45"/>
      <c r="B152" s="45" t="s">
        <v>167</v>
      </c>
      <c r="C152" s="22"/>
      <c r="D152" s="22"/>
      <c r="E152" s="22">
        <v>860852.60800000036</v>
      </c>
      <c r="F152" s="22">
        <v>314492.87799999991</v>
      </c>
      <c r="G152" s="63">
        <v>1175345.4860000003</v>
      </c>
      <c r="H152" s="63"/>
      <c r="I152" s="63"/>
      <c r="J152" s="63">
        <v>1330.6189505376349</v>
      </c>
      <c r="K152" s="63">
        <v>486.11130336021483</v>
      </c>
      <c r="L152" s="63">
        <v>1816.7302538978497</v>
      </c>
    </row>
    <row r="153" spans="1:12">
      <c r="A153" s="45"/>
      <c r="B153" s="45" t="s">
        <v>166</v>
      </c>
      <c r="C153" s="22"/>
      <c r="D153" s="22"/>
      <c r="E153" s="22">
        <v>136953.82399999999</v>
      </c>
      <c r="F153" s="22">
        <v>58095.974999999999</v>
      </c>
      <c r="G153" s="63">
        <v>195049.799</v>
      </c>
      <c r="H153" s="63"/>
      <c r="I153" s="63"/>
      <c r="J153" s="63">
        <v>211.68937849462364</v>
      </c>
      <c r="K153" s="63">
        <v>89.798886088709665</v>
      </c>
      <c r="L153" s="63">
        <v>301.48826458333332</v>
      </c>
    </row>
    <row r="154" spans="1:12">
      <c r="A154" s="45"/>
      <c r="B154" s="45" t="s">
        <v>162</v>
      </c>
      <c r="C154" s="22"/>
      <c r="D154" s="22"/>
      <c r="E154" s="22">
        <v>124725.80399999999</v>
      </c>
      <c r="F154" s="22">
        <v>37956.037000000004</v>
      </c>
      <c r="G154" s="63">
        <v>162681.84099999999</v>
      </c>
      <c r="H154" s="63"/>
      <c r="I154" s="63"/>
      <c r="J154" s="63">
        <v>192.78854112903224</v>
      </c>
      <c r="K154" s="63">
        <v>58.668605577956988</v>
      </c>
      <c r="L154" s="63">
        <v>251.45714670698922</v>
      </c>
    </row>
    <row r="155" spans="1:12">
      <c r="A155" s="45"/>
      <c r="B155" s="45" t="s">
        <v>165</v>
      </c>
      <c r="C155" s="22"/>
      <c r="D155" s="22"/>
      <c r="E155" s="22">
        <v>83150.536000000007</v>
      </c>
      <c r="F155" s="22">
        <v>68165.944000000003</v>
      </c>
      <c r="G155" s="63">
        <v>151316.48000000001</v>
      </c>
      <c r="H155" s="63"/>
      <c r="I155" s="63"/>
      <c r="J155" s="63">
        <v>128.5256940860215</v>
      </c>
      <c r="K155" s="63">
        <v>105.36402634408603</v>
      </c>
      <c r="L155" s="63">
        <v>233.88972043010753</v>
      </c>
    </row>
    <row r="156" spans="1:12">
      <c r="A156" s="37">
        <v>47</v>
      </c>
      <c r="B156" s="30" t="s">
        <v>55</v>
      </c>
      <c r="C156" s="31">
        <v>344314</v>
      </c>
      <c r="D156" s="31">
        <v>0</v>
      </c>
      <c r="E156" s="52">
        <v>1077093</v>
      </c>
      <c r="F156" s="31">
        <v>380044</v>
      </c>
      <c r="G156" s="31">
        <v>1801451</v>
      </c>
      <c r="H156" s="32">
        <v>532.20577956989246</v>
      </c>
      <c r="I156" s="32" t="s">
        <v>203</v>
      </c>
      <c r="J156" s="32">
        <v>1664.8614919354836</v>
      </c>
      <c r="K156" s="32">
        <v>587.43360215053758</v>
      </c>
      <c r="L156" s="32">
        <v>2784.5008736559139</v>
      </c>
    </row>
    <row r="157" spans="1:12">
      <c r="A157" s="45"/>
      <c r="B157" s="45" t="s">
        <v>168</v>
      </c>
      <c r="C157" s="22">
        <v>344314</v>
      </c>
      <c r="D157" s="22">
        <v>0</v>
      </c>
      <c r="E157" s="22">
        <v>1077093</v>
      </c>
      <c r="F157" s="22">
        <v>380044</v>
      </c>
      <c r="G157" s="63">
        <v>1801451</v>
      </c>
      <c r="H157" s="63">
        <v>532.20577956989246</v>
      </c>
      <c r="I157" s="63"/>
      <c r="J157" s="63">
        <v>1664.8614919354836</v>
      </c>
      <c r="K157" s="63">
        <v>587.43360215053758</v>
      </c>
      <c r="L157" s="63">
        <v>2784.5008736559139</v>
      </c>
    </row>
    <row r="158" spans="1:12">
      <c r="A158" s="37">
        <v>48</v>
      </c>
      <c r="B158" s="30" t="s">
        <v>56</v>
      </c>
      <c r="C158" s="31">
        <v>0</v>
      </c>
      <c r="D158" s="31">
        <v>9088</v>
      </c>
      <c r="E158" s="52">
        <v>1168590</v>
      </c>
      <c r="F158" s="31">
        <v>728166</v>
      </c>
      <c r="G158" s="31">
        <v>1905844</v>
      </c>
      <c r="H158" s="32" t="s">
        <v>203</v>
      </c>
      <c r="I158" s="32">
        <v>14.047311827956987</v>
      </c>
      <c r="J158" s="32">
        <v>1806.2883064516129</v>
      </c>
      <c r="K158" s="32">
        <v>1125.5254032258065</v>
      </c>
      <c r="L158" s="32">
        <v>2945.8610215053764</v>
      </c>
    </row>
    <row r="159" spans="1:12">
      <c r="A159" s="45"/>
      <c r="B159" s="45" t="s">
        <v>169</v>
      </c>
      <c r="C159" s="22"/>
      <c r="D159" s="22">
        <v>9088</v>
      </c>
      <c r="E159" s="22">
        <v>1168590</v>
      </c>
      <c r="F159" s="22">
        <v>728166</v>
      </c>
      <c r="G159" s="63">
        <v>1905844</v>
      </c>
      <c r="H159" s="63"/>
      <c r="I159" s="63">
        <v>14.047311827956987</v>
      </c>
      <c r="J159" s="63">
        <v>1806.2883064516129</v>
      </c>
      <c r="K159" s="63">
        <v>1125.5254032258065</v>
      </c>
      <c r="L159" s="63">
        <v>2945.8610215053764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127718</v>
      </c>
      <c r="F160" s="31">
        <v>191439</v>
      </c>
      <c r="G160" s="31">
        <v>319157</v>
      </c>
      <c r="H160" s="32" t="s">
        <v>203</v>
      </c>
      <c r="I160" s="32" t="s">
        <v>203</v>
      </c>
      <c r="J160" s="32">
        <v>197.41357526881717</v>
      </c>
      <c r="K160" s="32">
        <v>295.9070564516129</v>
      </c>
      <c r="L160" s="32">
        <v>493.32063172043007</v>
      </c>
    </row>
    <row r="161" spans="1:12">
      <c r="A161" s="45"/>
      <c r="B161" s="45" t="s">
        <v>170</v>
      </c>
      <c r="C161" s="22"/>
      <c r="D161" s="22"/>
      <c r="E161" s="22">
        <v>127718</v>
      </c>
      <c r="F161" s="22">
        <v>191439</v>
      </c>
      <c r="G161" s="63">
        <v>319157</v>
      </c>
      <c r="H161" s="63"/>
      <c r="I161" s="63"/>
      <c r="J161" s="63">
        <v>197.41357526881717</v>
      </c>
      <c r="K161" s="63">
        <v>295.9070564516129</v>
      </c>
      <c r="L161" s="63">
        <v>493.32063172043007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2792775</v>
      </c>
      <c r="F162" s="31">
        <v>349550</v>
      </c>
      <c r="G162" s="31">
        <v>3143570</v>
      </c>
      <c r="H162" s="32">
        <v>1.9243951612903223</v>
      </c>
      <c r="I162" s="32" t="s">
        <v>203</v>
      </c>
      <c r="J162" s="32">
        <v>4316.7893145161288</v>
      </c>
      <c r="K162" s="32">
        <v>540.29905913978484</v>
      </c>
      <c r="L162" s="32">
        <v>4859.0127688172042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2792775</v>
      </c>
      <c r="F163" s="22">
        <v>349550</v>
      </c>
      <c r="G163" s="63">
        <v>3143570</v>
      </c>
      <c r="H163" s="63">
        <v>1.9243951612903223</v>
      </c>
      <c r="I163" s="63"/>
      <c r="J163" s="63">
        <v>4316.7893145161288</v>
      </c>
      <c r="K163" s="63">
        <v>540.29905913978484</v>
      </c>
      <c r="L163" s="63">
        <v>4859.0127688172042</v>
      </c>
    </row>
    <row r="164" spans="1:12">
      <c r="A164" s="37">
        <v>51</v>
      </c>
      <c r="B164" s="30" t="s">
        <v>59</v>
      </c>
      <c r="C164" s="31">
        <v>859202</v>
      </c>
      <c r="D164" s="31">
        <v>0</v>
      </c>
      <c r="E164" s="31">
        <v>1061085</v>
      </c>
      <c r="F164" s="31">
        <v>1491114</v>
      </c>
      <c r="G164" s="31">
        <v>3411401</v>
      </c>
      <c r="H164" s="32">
        <v>1328.0676075268816</v>
      </c>
      <c r="I164" s="32" t="s">
        <v>203</v>
      </c>
      <c r="J164" s="32">
        <v>1640.1179435483868</v>
      </c>
      <c r="K164" s="32">
        <v>2304.8133064516128</v>
      </c>
      <c r="L164" s="32">
        <v>5272.9988575268817</v>
      </c>
    </row>
    <row r="165" spans="1:12">
      <c r="A165" s="45"/>
      <c r="B165" s="45" t="s">
        <v>172</v>
      </c>
      <c r="C165" s="22">
        <v>859202</v>
      </c>
      <c r="D165" s="22"/>
      <c r="E165" s="22">
        <v>892054</v>
      </c>
      <c r="F165" s="22">
        <v>1320488</v>
      </c>
      <c r="G165" s="63">
        <v>3071744</v>
      </c>
      <c r="H165" s="63">
        <v>1328.0676075268816</v>
      </c>
      <c r="I165" s="63"/>
      <c r="J165" s="63">
        <v>1378.8469086021505</v>
      </c>
      <c r="K165" s="63">
        <v>2041.0768817204298</v>
      </c>
      <c r="L165" s="63">
        <v>4747.9913978494624</v>
      </c>
    </row>
    <row r="166" spans="1:12">
      <c r="A166" s="45"/>
      <c r="B166" s="45" t="s">
        <v>173</v>
      </c>
      <c r="C166" s="22"/>
      <c r="D166" s="22"/>
      <c r="E166" s="22">
        <v>169031</v>
      </c>
      <c r="F166" s="22">
        <v>134657</v>
      </c>
      <c r="G166" s="63">
        <v>303688</v>
      </c>
      <c r="H166" s="63"/>
      <c r="I166" s="63"/>
      <c r="J166" s="63">
        <v>261.27103494623651</v>
      </c>
      <c r="K166" s="63">
        <v>208.13918010752687</v>
      </c>
      <c r="L166" s="63">
        <v>469.41021505376341</v>
      </c>
    </row>
    <row r="167" spans="1:12">
      <c r="A167" s="45"/>
      <c r="B167" s="45" t="s">
        <v>174</v>
      </c>
      <c r="C167" s="22"/>
      <c r="D167" s="22"/>
      <c r="E167" s="22"/>
      <c r="F167" s="22">
        <v>35969</v>
      </c>
      <c r="G167" s="63">
        <v>35969</v>
      </c>
      <c r="H167" s="63"/>
      <c r="I167" s="63"/>
      <c r="J167" s="63"/>
      <c r="K167" s="63">
        <v>55.597244623655911</v>
      </c>
      <c r="L167" s="63">
        <v>55.597244623655911</v>
      </c>
    </row>
    <row r="168" spans="1:12">
      <c r="A168" s="37">
        <v>52</v>
      </c>
      <c r="B168" s="30" t="s">
        <v>60</v>
      </c>
      <c r="C168" s="31">
        <v>655048</v>
      </c>
      <c r="D168" s="31">
        <v>0</v>
      </c>
      <c r="E168" s="31">
        <v>1700989</v>
      </c>
      <c r="F168" s="31">
        <v>1203589</v>
      </c>
      <c r="G168" s="31">
        <v>3559626</v>
      </c>
      <c r="H168" s="32">
        <v>1012.5069892473118</v>
      </c>
      <c r="I168" s="32" t="s">
        <v>203</v>
      </c>
      <c r="J168" s="32">
        <v>2629.2168682795696</v>
      </c>
      <c r="K168" s="32">
        <v>1860.3862231182793</v>
      </c>
      <c r="L168" s="32">
        <v>5502.1100806451605</v>
      </c>
    </row>
    <row r="169" spans="1:12">
      <c r="A169" s="45"/>
      <c r="B169" s="45" t="s">
        <v>184</v>
      </c>
      <c r="C169" s="22">
        <v>655048</v>
      </c>
      <c r="D169" s="22"/>
      <c r="E169" s="22">
        <v>1700989</v>
      </c>
      <c r="F169" s="22">
        <v>1203589</v>
      </c>
      <c r="G169" s="63">
        <v>3559626</v>
      </c>
      <c r="H169" s="63">
        <v>1012.5069892473118</v>
      </c>
      <c r="I169" s="63"/>
      <c r="J169" s="63">
        <v>2629.2168682795696</v>
      </c>
      <c r="K169" s="63">
        <v>1860.3862231182793</v>
      </c>
      <c r="L169" s="63">
        <v>5502.1100806451605</v>
      </c>
    </row>
    <row r="170" spans="1:12">
      <c r="A170" s="37">
        <v>53</v>
      </c>
      <c r="B170" s="30" t="s">
        <v>61</v>
      </c>
      <c r="C170" s="31">
        <v>142560</v>
      </c>
      <c r="D170" s="31">
        <v>0</v>
      </c>
      <c r="E170" s="31">
        <v>1580004</v>
      </c>
      <c r="F170" s="31">
        <v>754954</v>
      </c>
      <c r="G170" s="31">
        <v>2477518</v>
      </c>
      <c r="H170" s="32">
        <v>220.35483870967741</v>
      </c>
      <c r="I170" s="32" t="s">
        <v>203</v>
      </c>
      <c r="J170" s="32">
        <v>2442.2104838709674</v>
      </c>
      <c r="K170" s="32">
        <v>1166.9315860215054</v>
      </c>
      <c r="L170" s="32">
        <v>3829.4969086021501</v>
      </c>
    </row>
    <row r="171" spans="1:12">
      <c r="A171" s="45"/>
      <c r="B171" s="45" t="s">
        <v>185</v>
      </c>
      <c r="C171" s="22"/>
      <c r="D171" s="22"/>
      <c r="E171" s="22">
        <v>107785</v>
      </c>
      <c r="F171" s="22">
        <v>99886</v>
      </c>
      <c r="G171" s="63">
        <v>207671</v>
      </c>
      <c r="H171" s="63"/>
      <c r="I171" s="63"/>
      <c r="J171" s="63">
        <v>166.60315860215053</v>
      </c>
      <c r="K171" s="63">
        <v>154.39368279569891</v>
      </c>
      <c r="L171" s="63">
        <v>320.99684139784944</v>
      </c>
    </row>
    <row r="172" spans="1:12">
      <c r="A172" s="45"/>
      <c r="B172" s="45" t="s">
        <v>186</v>
      </c>
      <c r="C172" s="22"/>
      <c r="D172" s="22"/>
      <c r="E172" s="22">
        <v>120261</v>
      </c>
      <c r="F172" s="22">
        <v>126765</v>
      </c>
      <c r="G172" s="63">
        <v>247026</v>
      </c>
      <c r="H172" s="63"/>
      <c r="I172" s="63"/>
      <c r="J172" s="63">
        <v>185.88729838709676</v>
      </c>
      <c r="K172" s="63">
        <v>195.94052419354836</v>
      </c>
      <c r="L172" s="63">
        <v>381.82782258064515</v>
      </c>
    </row>
    <row r="173" spans="1:12">
      <c r="A173" s="45"/>
      <c r="B173" s="45" t="s">
        <v>187</v>
      </c>
      <c r="C173" s="22"/>
      <c r="D173" s="22"/>
      <c r="E173" s="22">
        <v>21754</v>
      </c>
      <c r="F173" s="22">
        <v>9783</v>
      </c>
      <c r="G173" s="63">
        <v>31537</v>
      </c>
      <c r="H173" s="63"/>
      <c r="I173" s="63"/>
      <c r="J173" s="63">
        <v>33.62513440860215</v>
      </c>
      <c r="K173" s="63">
        <v>15.121572580645159</v>
      </c>
      <c r="L173" s="63">
        <v>48.746706989247308</v>
      </c>
    </row>
    <row r="174" spans="1:12">
      <c r="A174" s="45"/>
      <c r="B174" s="45" t="s">
        <v>188</v>
      </c>
      <c r="C174" s="22"/>
      <c r="D174" s="22"/>
      <c r="E174" s="22">
        <v>124714</v>
      </c>
      <c r="F174" s="22">
        <v>1909</v>
      </c>
      <c r="G174" s="63">
        <v>126623</v>
      </c>
      <c r="H174" s="63"/>
      <c r="I174" s="63"/>
      <c r="J174" s="63">
        <v>192.77029569892471</v>
      </c>
      <c r="K174" s="63">
        <v>2.9507392473118279</v>
      </c>
      <c r="L174" s="63">
        <v>195.72103494623653</v>
      </c>
    </row>
    <row r="175" spans="1:12">
      <c r="A175" s="45"/>
      <c r="B175" s="45" t="s">
        <v>189</v>
      </c>
      <c r="C175" s="22"/>
      <c r="D175" s="22"/>
      <c r="E175" s="22">
        <v>33919</v>
      </c>
      <c r="F175" s="22"/>
      <c r="G175" s="63">
        <v>33919</v>
      </c>
      <c r="H175" s="63"/>
      <c r="I175" s="63"/>
      <c r="J175" s="63">
        <v>52.42856182795699</v>
      </c>
      <c r="K175" s="63"/>
      <c r="L175" s="63">
        <v>52.42856182795699</v>
      </c>
    </row>
    <row r="176" spans="1:12">
      <c r="A176" s="45"/>
      <c r="B176" s="45" t="s">
        <v>190</v>
      </c>
      <c r="C176" s="22"/>
      <c r="D176" s="22"/>
      <c r="E176" s="22">
        <v>371085</v>
      </c>
      <c r="F176" s="22"/>
      <c r="G176" s="63">
        <v>371085</v>
      </c>
      <c r="H176" s="63"/>
      <c r="I176" s="63"/>
      <c r="J176" s="63">
        <v>573.58568548387086</v>
      </c>
      <c r="K176" s="63"/>
      <c r="L176" s="63">
        <v>573.58568548387086</v>
      </c>
    </row>
    <row r="177" spans="1:12">
      <c r="A177" s="45"/>
      <c r="B177" s="45" t="s">
        <v>191</v>
      </c>
      <c r="C177" s="22">
        <v>142560</v>
      </c>
      <c r="D177" s="22"/>
      <c r="E177" s="22">
        <v>77275</v>
      </c>
      <c r="F177" s="22">
        <v>19397</v>
      </c>
      <c r="G177" s="63">
        <v>239232</v>
      </c>
      <c r="H177" s="63">
        <v>220.35483870967741</v>
      </c>
      <c r="I177" s="63"/>
      <c r="J177" s="63">
        <v>119.44388440860213</v>
      </c>
      <c r="K177" s="63">
        <v>29.981922043010748</v>
      </c>
      <c r="L177" s="63">
        <v>369.78064516129029</v>
      </c>
    </row>
    <row r="178" spans="1:12">
      <c r="A178" s="45"/>
      <c r="B178" s="45" t="s">
        <v>192</v>
      </c>
      <c r="C178" s="22"/>
      <c r="D178" s="22"/>
      <c r="E178" s="22">
        <v>583286</v>
      </c>
      <c r="F178" s="22">
        <v>497214</v>
      </c>
      <c r="G178" s="63">
        <v>1080500</v>
      </c>
      <c r="H178" s="63"/>
      <c r="I178" s="63"/>
      <c r="J178" s="63">
        <v>901.58454301075267</v>
      </c>
      <c r="K178" s="63">
        <v>768.54314516129023</v>
      </c>
      <c r="L178" s="63">
        <v>1670.1276881720428</v>
      </c>
    </row>
    <row r="179" spans="1:12">
      <c r="A179" s="45"/>
      <c r="B179" s="45" t="s">
        <v>198</v>
      </c>
      <c r="C179" s="22"/>
      <c r="D179" s="22"/>
      <c r="E179" s="22">
        <v>139925</v>
      </c>
      <c r="F179" s="22"/>
      <c r="G179" s="63">
        <v>139925</v>
      </c>
      <c r="H179" s="63"/>
      <c r="I179" s="63"/>
      <c r="J179" s="63">
        <v>216.28192204301072</v>
      </c>
      <c r="K179" s="63"/>
      <c r="L179" s="63">
        <v>216.28192204301072</v>
      </c>
    </row>
    <row r="180" spans="1:12">
      <c r="A180" s="36">
        <v>54</v>
      </c>
      <c r="B180" s="54" t="s">
        <v>62</v>
      </c>
      <c r="C180" s="55">
        <v>0</v>
      </c>
      <c r="D180" s="55">
        <v>50240</v>
      </c>
      <c r="E180" s="55">
        <v>2454209</v>
      </c>
      <c r="F180" s="55">
        <v>545760.00099999993</v>
      </c>
      <c r="G180" s="25">
        <v>3050209.0010000002</v>
      </c>
      <c r="H180" s="26" t="s">
        <v>203</v>
      </c>
      <c r="I180" s="26">
        <v>77.655913978494624</v>
      </c>
      <c r="J180" s="26">
        <v>3793.4682123655912</v>
      </c>
      <c r="K180" s="26">
        <v>843.580646706989</v>
      </c>
      <c r="L180" s="26">
        <v>4714.7047730510749</v>
      </c>
    </row>
    <row r="181" spans="1:12">
      <c r="A181" s="45"/>
      <c r="B181" s="45" t="s">
        <v>175</v>
      </c>
      <c r="C181" s="22"/>
      <c r="D181" s="22"/>
      <c r="E181" s="22">
        <v>733725</v>
      </c>
      <c r="F181" s="22">
        <v>245151.00099999993</v>
      </c>
      <c r="G181" s="63">
        <v>978876.00099999993</v>
      </c>
      <c r="H181" s="63"/>
      <c r="I181" s="63"/>
      <c r="J181" s="63">
        <v>1134.1179435483871</v>
      </c>
      <c r="K181" s="63">
        <v>378.92963864247298</v>
      </c>
      <c r="L181" s="63">
        <v>1513.0475821908601</v>
      </c>
    </row>
    <row r="182" spans="1:12">
      <c r="A182" s="45"/>
      <c r="B182" s="45" t="s">
        <v>176</v>
      </c>
      <c r="C182" s="22"/>
      <c r="D182" s="22"/>
      <c r="E182" s="22">
        <v>580366</v>
      </c>
      <c r="F182" s="22">
        <v>34572</v>
      </c>
      <c r="G182" s="63">
        <v>614938</v>
      </c>
      <c r="H182" s="63"/>
      <c r="I182" s="63"/>
      <c r="J182" s="63">
        <v>897.07110215053751</v>
      </c>
      <c r="K182" s="63">
        <v>53.437903225806451</v>
      </c>
      <c r="L182" s="63">
        <v>950.50900537634402</v>
      </c>
    </row>
    <row r="183" spans="1:12">
      <c r="A183" s="45"/>
      <c r="B183" s="45" t="s">
        <v>177</v>
      </c>
      <c r="C183" s="22"/>
      <c r="D183" s="22">
        <v>50240</v>
      </c>
      <c r="E183" s="22">
        <v>340291</v>
      </c>
      <c r="F183" s="22">
        <v>111092</v>
      </c>
      <c r="G183" s="63">
        <v>501623</v>
      </c>
      <c r="H183" s="63"/>
      <c r="I183" s="63">
        <v>77.655913978494624</v>
      </c>
      <c r="J183" s="63">
        <v>525.98743279569885</v>
      </c>
      <c r="K183" s="63">
        <v>171.71478494623653</v>
      </c>
      <c r="L183" s="63">
        <v>775.35813172043004</v>
      </c>
    </row>
    <row r="184" spans="1:12">
      <c r="A184" s="45"/>
      <c r="B184" s="45" t="s">
        <v>179</v>
      </c>
      <c r="C184" s="22"/>
      <c r="D184" s="22"/>
      <c r="E184" s="22">
        <v>188380</v>
      </c>
      <c r="F184" s="22">
        <v>21110</v>
      </c>
      <c r="G184" s="63">
        <v>209490</v>
      </c>
      <c r="H184" s="63"/>
      <c r="I184" s="63"/>
      <c r="J184" s="63">
        <v>291.17876344086017</v>
      </c>
      <c r="K184" s="63">
        <v>32.629704301075265</v>
      </c>
      <c r="L184" s="63">
        <v>323.80846774193543</v>
      </c>
    </row>
    <row r="185" spans="1:12">
      <c r="A185" s="45"/>
      <c r="B185" s="45" t="s">
        <v>178</v>
      </c>
      <c r="C185" s="22"/>
      <c r="D185" s="22"/>
      <c r="E185" s="22"/>
      <c r="F185" s="22">
        <v>8442</v>
      </c>
      <c r="G185" s="63">
        <v>8442</v>
      </c>
      <c r="H185" s="63"/>
      <c r="I185" s="63"/>
      <c r="J185" s="63"/>
      <c r="K185" s="63">
        <v>13.048790322580645</v>
      </c>
      <c r="L185" s="63">
        <v>13.048790322580645</v>
      </c>
    </row>
    <row r="186" spans="1:12" ht="45">
      <c r="A186" s="45"/>
      <c r="B186" s="48" t="s">
        <v>180</v>
      </c>
      <c r="C186" s="22"/>
      <c r="D186" s="22"/>
      <c r="E186" s="22">
        <v>112683</v>
      </c>
      <c r="F186" s="22"/>
      <c r="G186" s="63">
        <v>112683</v>
      </c>
      <c r="H186" s="63"/>
      <c r="I186" s="63"/>
      <c r="J186" s="63">
        <v>174.17399193548388</v>
      </c>
      <c r="K186" s="63"/>
      <c r="L186" s="63">
        <v>174.17399193548388</v>
      </c>
    </row>
    <row r="187" spans="1:12">
      <c r="A187" s="45"/>
      <c r="B187" s="45" t="s">
        <v>181</v>
      </c>
      <c r="C187" s="22"/>
      <c r="D187" s="22"/>
      <c r="E187" s="22">
        <v>464005</v>
      </c>
      <c r="F187" s="22">
        <v>116920</v>
      </c>
      <c r="G187" s="63">
        <v>580925</v>
      </c>
      <c r="H187" s="63"/>
      <c r="I187" s="63"/>
      <c r="J187" s="63">
        <v>717.21202956989237</v>
      </c>
      <c r="K187" s="63">
        <v>180.72311827956989</v>
      </c>
      <c r="L187" s="63">
        <v>897.93514784946228</v>
      </c>
    </row>
    <row r="188" spans="1:12">
      <c r="A188" s="45"/>
      <c r="B188" s="45" t="s">
        <v>182</v>
      </c>
      <c r="C188" s="22"/>
      <c r="D188" s="22"/>
      <c r="E188" s="22">
        <v>12450</v>
      </c>
      <c r="F188" s="22"/>
      <c r="G188" s="63">
        <v>12450</v>
      </c>
      <c r="H188" s="63"/>
      <c r="I188" s="63"/>
      <c r="J188" s="63">
        <v>19.243951612903224</v>
      </c>
      <c r="K188" s="63"/>
      <c r="L188" s="63">
        <v>19.243951612903224</v>
      </c>
    </row>
    <row r="189" spans="1:12">
      <c r="A189" s="45"/>
      <c r="B189" s="45" t="s">
        <v>183</v>
      </c>
      <c r="C189" s="22"/>
      <c r="D189" s="22"/>
      <c r="E189" s="22">
        <v>22309</v>
      </c>
      <c r="F189" s="22">
        <v>8473</v>
      </c>
      <c r="G189" s="63">
        <v>30782</v>
      </c>
      <c r="H189" s="63"/>
      <c r="I189" s="63"/>
      <c r="J189" s="63">
        <v>34.482997311827951</v>
      </c>
      <c r="K189" s="63">
        <v>13.096706989247311</v>
      </c>
      <c r="L189" s="63">
        <v>47.57970430107526</v>
      </c>
    </row>
    <row r="190" spans="1:12">
      <c r="A190" s="38">
        <v>55</v>
      </c>
      <c r="B190" s="27" t="s">
        <v>63</v>
      </c>
      <c r="C190" s="28">
        <v>98897</v>
      </c>
      <c r="D190" s="28">
        <v>988</v>
      </c>
      <c r="E190" s="28">
        <v>2452726</v>
      </c>
      <c r="F190" s="28">
        <v>1834027</v>
      </c>
      <c r="G190" s="28">
        <v>4386638</v>
      </c>
      <c r="H190" s="29">
        <v>152.86498655913979</v>
      </c>
      <c r="I190" s="29">
        <v>1.5271505376344083</v>
      </c>
      <c r="J190" s="29">
        <v>3791.1759408602147</v>
      </c>
      <c r="K190" s="29">
        <v>2834.8535618279566</v>
      </c>
      <c r="L190" s="29">
        <v>6780.421639784945</v>
      </c>
    </row>
    <row r="191" spans="1:12">
      <c r="A191" s="40"/>
      <c r="B191" s="14" t="s">
        <v>193</v>
      </c>
      <c r="C191" s="15"/>
      <c r="D191" s="15">
        <v>988</v>
      </c>
      <c r="E191" s="15">
        <v>1694664</v>
      </c>
      <c r="F191" s="15">
        <v>1221567</v>
      </c>
      <c r="G191" s="15">
        <v>2917219</v>
      </c>
      <c r="H191" s="16"/>
      <c r="I191" s="16">
        <v>1.5271505376344083</v>
      </c>
      <c r="J191" s="16">
        <v>2619.440322580645</v>
      </c>
      <c r="K191" s="16">
        <v>1888.1747983870966</v>
      </c>
      <c r="L191" s="16">
        <v>4509.1422715053759</v>
      </c>
    </row>
    <row r="192" spans="1:12">
      <c r="A192" s="40"/>
      <c r="B192" s="14" t="s">
        <v>194</v>
      </c>
      <c r="C192" s="15">
        <v>98897</v>
      </c>
      <c r="D192" s="15"/>
      <c r="E192" s="15">
        <v>758062</v>
      </c>
      <c r="F192" s="15">
        <v>612460</v>
      </c>
      <c r="G192" s="15">
        <v>1469419</v>
      </c>
      <c r="H192" s="16">
        <v>152.86498655913979</v>
      </c>
      <c r="I192" s="16"/>
      <c r="J192" s="16">
        <v>1171.7356182795697</v>
      </c>
      <c r="K192" s="16">
        <v>946.67876344086017</v>
      </c>
      <c r="L192" s="16">
        <v>2271.27936827957</v>
      </c>
    </row>
    <row r="193" spans="1:12">
      <c r="A193" s="56">
        <v>56</v>
      </c>
      <c r="B193" s="57" t="s">
        <v>64</v>
      </c>
      <c r="C193" s="58">
        <v>413522</v>
      </c>
      <c r="D193" s="58">
        <v>0</v>
      </c>
      <c r="E193" s="58">
        <v>308941</v>
      </c>
      <c r="F193" s="58">
        <v>365080</v>
      </c>
      <c r="G193" s="58">
        <v>1087543</v>
      </c>
      <c r="H193" s="43">
        <v>639.18051075268806</v>
      </c>
      <c r="I193" s="43" t="s">
        <v>203</v>
      </c>
      <c r="J193" s="43">
        <v>477.52977150537629</v>
      </c>
      <c r="K193" s="43">
        <v>564.30376344086017</v>
      </c>
      <c r="L193" s="43">
        <v>1681.0140456989245</v>
      </c>
    </row>
    <row r="194" spans="1:12">
      <c r="A194" s="39"/>
      <c r="B194" s="13" t="s">
        <v>195</v>
      </c>
      <c r="C194" s="8">
        <v>413522</v>
      </c>
      <c r="D194" s="8"/>
      <c r="E194" s="8">
        <v>33983.51</v>
      </c>
      <c r="F194" s="8">
        <v>43809.599999999999</v>
      </c>
      <c r="G194" s="8">
        <v>491315.11</v>
      </c>
      <c r="H194" s="9">
        <v>639.18051075268806</v>
      </c>
      <c r="I194" s="9"/>
      <c r="J194" s="9">
        <v>52.528274865591399</v>
      </c>
      <c r="K194" s="9">
        <v>67.716451612903214</v>
      </c>
      <c r="L194" s="9">
        <v>759.42523723118268</v>
      </c>
    </row>
    <row r="195" spans="1:12">
      <c r="A195" s="64"/>
      <c r="B195" s="13" t="s">
        <v>202</v>
      </c>
      <c r="C195" s="65"/>
      <c r="D195" s="65"/>
      <c r="E195" s="65">
        <v>274957.49</v>
      </c>
      <c r="F195" s="65">
        <v>321270.40000000002</v>
      </c>
      <c r="G195" s="8">
        <v>596227.89</v>
      </c>
      <c r="H195" s="66"/>
      <c r="I195" s="66"/>
      <c r="J195" s="66">
        <v>425.00149663978488</v>
      </c>
      <c r="K195" s="66">
        <v>496.58731182795702</v>
      </c>
      <c r="L195" s="9">
        <v>921.58880846774196</v>
      </c>
    </row>
    <row r="196" spans="1:12">
      <c r="A196" s="33">
        <v>57</v>
      </c>
      <c r="B196" s="18" t="s">
        <v>65</v>
      </c>
      <c r="C196" s="19">
        <v>0</v>
      </c>
      <c r="D196" s="19">
        <v>2456099</v>
      </c>
      <c r="E196" s="19">
        <v>918624</v>
      </c>
      <c r="F196" s="19">
        <v>16626</v>
      </c>
      <c r="G196" s="19">
        <v>3391349</v>
      </c>
      <c r="H196" s="20" t="s">
        <v>203</v>
      </c>
      <c r="I196" s="20">
        <v>3796.3895833333331</v>
      </c>
      <c r="J196" s="20">
        <v>1419.9161290322579</v>
      </c>
      <c r="K196" s="20">
        <v>25.698790322580646</v>
      </c>
      <c r="L196" s="20">
        <v>5242.0045026881717</v>
      </c>
    </row>
    <row r="197" spans="1:12">
      <c r="A197" s="34"/>
      <c r="B197" s="21" t="s">
        <v>196</v>
      </c>
      <c r="C197" s="22"/>
      <c r="D197" s="22">
        <v>2456099</v>
      </c>
      <c r="E197" s="22">
        <v>918624</v>
      </c>
      <c r="F197" s="22">
        <v>16626</v>
      </c>
      <c r="G197" s="22">
        <v>3391349</v>
      </c>
      <c r="H197" s="23"/>
      <c r="I197" s="23">
        <v>3796.3895833333331</v>
      </c>
      <c r="J197" s="23">
        <v>1419.9161290322579</v>
      </c>
      <c r="K197" s="23">
        <v>25.698790322580646</v>
      </c>
      <c r="L197" s="23">
        <v>5242.0045026881717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16666526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4074897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94603257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44634423.001000002</v>
      </c>
      <c r="G198" s="61">
        <f>C198+D198+E198+F198</f>
        <v>159979103.00099999</v>
      </c>
      <c r="H198" s="62">
        <f>IF(C198/744*1.15=0,"0",C198/744*1.15)</f>
        <v>25761.4313172043</v>
      </c>
      <c r="I198" s="62">
        <f>IF(D198/744*1.15=0,"0",D198/744*1.15)</f>
        <v>6298.5639112903218</v>
      </c>
      <c r="J198" s="62">
        <f>IF(E198/744*1.15=0,"0",E198/744*1.15)</f>
        <v>146228.15262096774</v>
      </c>
      <c r="K198" s="62">
        <f>IF(F198/744*1.15=0,"0",F198/744*1.15)</f>
        <v>68991.37963864248</v>
      </c>
      <c r="L198" s="62">
        <f>H198+I198+J198+K198</f>
        <v>247279.52748810485</v>
      </c>
    </row>
    <row r="199" spans="1:12">
      <c r="C199" s="2" t="s">
        <v>69</v>
      </c>
    </row>
  </sheetData>
  <sheetProtection selectLockedCells="1" selectUnlockedCells="1"/>
  <mergeCells count="6">
    <mergeCell ref="C4:G5"/>
    <mergeCell ref="H4:L5"/>
    <mergeCell ref="B2:L2"/>
    <mergeCell ref="B1:L1"/>
    <mergeCell ref="A4:A6"/>
    <mergeCell ref="B4:B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M195" sqref="M195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204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67" t="s">
        <v>9</v>
      </c>
      <c r="H6" s="67" t="s">
        <v>5</v>
      </c>
      <c r="I6" s="67" t="s">
        <v>6</v>
      </c>
      <c r="J6" s="67" t="s">
        <v>7</v>
      </c>
      <c r="K6" s="67" t="s">
        <v>8</v>
      </c>
      <c r="L6" s="67" t="s">
        <v>9</v>
      </c>
    </row>
    <row r="7" spans="1:13" s="2" customFormat="1">
      <c r="A7" s="33">
        <v>1</v>
      </c>
      <c r="B7" s="18" t="s">
        <v>10</v>
      </c>
      <c r="C7" s="19">
        <v>425003</v>
      </c>
      <c r="D7" s="19">
        <v>0</v>
      </c>
      <c r="E7" s="19">
        <v>1247611</v>
      </c>
      <c r="F7" s="19">
        <v>380376</v>
      </c>
      <c r="G7" s="19">
        <f t="shared" ref="G7" si="0">SUM(C7:F7)</f>
        <v>2052990</v>
      </c>
      <c r="H7" s="20">
        <v>656.92668010752686</v>
      </c>
      <c r="I7" s="20" t="s">
        <v>203</v>
      </c>
      <c r="J7" s="20">
        <v>1928.4309811827954</v>
      </c>
      <c r="K7" s="20">
        <v>587.94677419354832</v>
      </c>
      <c r="L7" s="20">
        <f>H7+I7+J7+K7</f>
        <v>3173.3044354838707</v>
      </c>
    </row>
    <row r="8" spans="1:13" s="2" customFormat="1">
      <c r="A8" s="34"/>
      <c r="B8" s="35" t="s">
        <v>70</v>
      </c>
      <c r="C8" s="22">
        <v>425003</v>
      </c>
      <c r="D8" s="22">
        <v>0</v>
      </c>
      <c r="E8" s="22">
        <v>1247611</v>
      </c>
      <c r="F8" s="22">
        <v>380376</v>
      </c>
      <c r="G8" s="22">
        <f t="shared" ref="G8:L8" si="1">G7</f>
        <v>2052990</v>
      </c>
      <c r="H8" s="22">
        <v>656.92668010752686</v>
      </c>
      <c r="I8" s="22"/>
      <c r="J8" s="22">
        <v>1928.4309811827954</v>
      </c>
      <c r="K8" s="22">
        <v>587.94677419354832</v>
      </c>
      <c r="L8" s="22">
        <f t="shared" si="1"/>
        <v>3173.3044354838707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173809</v>
      </c>
      <c r="F9" s="25">
        <v>294350</v>
      </c>
      <c r="G9" s="25">
        <f t="shared" ref="G9" si="2">SUM(C9:F9)</f>
        <v>468159</v>
      </c>
      <c r="H9" s="26" t="s">
        <v>203</v>
      </c>
      <c r="I9" s="26" t="s">
        <v>203</v>
      </c>
      <c r="J9" s="26">
        <v>268.65638440860215</v>
      </c>
      <c r="K9" s="26">
        <v>454.97647849462362</v>
      </c>
      <c r="L9" s="26">
        <f>H9+I9+J9+K9</f>
        <v>723.63286290322571</v>
      </c>
    </row>
    <row r="10" spans="1:13" s="2" customFormat="1">
      <c r="A10" s="35"/>
      <c r="B10" s="35" t="s">
        <v>71</v>
      </c>
      <c r="C10" s="22"/>
      <c r="D10" s="22"/>
      <c r="E10" s="22">
        <v>9559.4950000000008</v>
      </c>
      <c r="F10" s="22">
        <v>147175</v>
      </c>
      <c r="G10" s="22">
        <f>E10+F10</f>
        <v>156734.495</v>
      </c>
      <c r="H10" s="22"/>
      <c r="I10" s="22"/>
      <c r="J10" s="22">
        <v>14.776101142473118</v>
      </c>
      <c r="K10" s="22">
        <v>227.48823924731181</v>
      </c>
      <c r="L10" s="22">
        <f t="shared" ref="L10:L13" si="3">H10+I10+J10+K10</f>
        <v>242.26434038978493</v>
      </c>
    </row>
    <row r="11" spans="1:13" s="2" customFormat="1">
      <c r="A11" s="35"/>
      <c r="B11" s="35" t="s">
        <v>72</v>
      </c>
      <c r="C11" s="22"/>
      <c r="D11" s="22"/>
      <c r="E11" s="22">
        <v>100809.21999999999</v>
      </c>
      <c r="F11" s="22">
        <v>144231.5</v>
      </c>
      <c r="G11" s="22">
        <f t="shared" ref="G11:G13" si="4">E11+F11</f>
        <v>245040.71999999997</v>
      </c>
      <c r="H11" s="22"/>
      <c r="I11" s="22"/>
      <c r="J11" s="22">
        <v>155.82070295698921</v>
      </c>
      <c r="K11" s="22">
        <v>222.93847446236558</v>
      </c>
      <c r="L11" s="22">
        <f t="shared" si="3"/>
        <v>378.75917741935478</v>
      </c>
    </row>
    <row r="12" spans="1:13" s="2" customFormat="1">
      <c r="A12" s="35"/>
      <c r="B12" s="35" t="s">
        <v>73</v>
      </c>
      <c r="C12" s="22"/>
      <c r="D12" s="22"/>
      <c r="E12" s="22">
        <v>19118.990000000002</v>
      </c>
      <c r="F12" s="22">
        <v>2943.5</v>
      </c>
      <c r="G12" s="22">
        <f t="shared" si="4"/>
        <v>22062.49</v>
      </c>
      <c r="H12" s="22"/>
      <c r="I12" s="22"/>
      <c r="J12" s="22">
        <v>29.552202284946237</v>
      </c>
      <c r="K12" s="22">
        <v>4.5497647849462366</v>
      </c>
      <c r="L12" s="22">
        <f t="shared" si="3"/>
        <v>34.101967069892474</v>
      </c>
    </row>
    <row r="13" spans="1:13" s="2" customFormat="1">
      <c r="A13" s="17"/>
      <c r="B13" s="17" t="s">
        <v>113</v>
      </c>
      <c r="C13" s="22"/>
      <c r="D13" s="22"/>
      <c r="E13" s="22">
        <v>44321.294999999998</v>
      </c>
      <c r="F13" s="22"/>
      <c r="G13" s="22">
        <f t="shared" si="4"/>
        <v>44321.294999999998</v>
      </c>
      <c r="H13" s="22"/>
      <c r="I13" s="22"/>
      <c r="J13" s="22">
        <v>68.507378024193542</v>
      </c>
      <c r="K13" s="22"/>
      <c r="L13" s="22">
        <f t="shared" si="3"/>
        <v>68.507378024193542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758021</v>
      </c>
      <c r="F14" s="31">
        <v>825716</v>
      </c>
      <c r="G14" s="31">
        <f t="shared" ref="G14" si="5">SUM(C14:F14)</f>
        <v>1583737</v>
      </c>
      <c r="H14" s="32" t="s">
        <v>203</v>
      </c>
      <c r="I14" s="32" t="s">
        <v>203</v>
      </c>
      <c r="J14" s="32">
        <v>1171.6722446236558</v>
      </c>
      <c r="K14" s="32">
        <v>1276.3083333333332</v>
      </c>
      <c r="L14" s="32">
        <f>H14+I14+J14+K14</f>
        <v>2447.9805779569888</v>
      </c>
    </row>
    <row r="15" spans="1:13" s="2" customFormat="1">
      <c r="A15" s="35"/>
      <c r="B15" s="35" t="s">
        <v>74</v>
      </c>
      <c r="C15" s="22"/>
      <c r="D15" s="22"/>
      <c r="E15" s="22">
        <v>758021</v>
      </c>
      <c r="F15" s="22">
        <v>825716</v>
      </c>
      <c r="G15" s="22">
        <f>F15+E15</f>
        <v>1583737</v>
      </c>
      <c r="H15" s="22"/>
      <c r="I15" s="22"/>
      <c r="J15" s="22">
        <v>1171.6722446236558</v>
      </c>
      <c r="K15" s="22">
        <v>1276.3083333333332</v>
      </c>
      <c r="L15" s="22">
        <f>H15+I15+J15+K15</f>
        <v>2447.9805779569888</v>
      </c>
    </row>
    <row r="16" spans="1:13" s="2" customFormat="1">
      <c r="A16" s="37">
        <v>4</v>
      </c>
      <c r="B16" s="30" t="s">
        <v>13</v>
      </c>
      <c r="C16" s="31">
        <v>252544</v>
      </c>
      <c r="D16" s="31">
        <v>0</v>
      </c>
      <c r="E16" s="31">
        <v>823355</v>
      </c>
      <c r="F16" s="31">
        <v>285686</v>
      </c>
      <c r="G16" s="31">
        <f t="shared" ref="G16:G30" si="6">SUM(C16:F16)</f>
        <v>1361585</v>
      </c>
      <c r="H16" s="32">
        <v>390.35698924731179</v>
      </c>
      <c r="I16" s="32" t="s">
        <v>203</v>
      </c>
      <c r="J16" s="32">
        <v>1272.6589381720428</v>
      </c>
      <c r="K16" s="32">
        <v>441.58454301075267</v>
      </c>
      <c r="L16" s="32">
        <f t="shared" ref="L16:L18" si="7">H16+I16+J16+K16</f>
        <v>2104.6004704301072</v>
      </c>
    </row>
    <row r="17" spans="1:12" s="2" customFormat="1">
      <c r="A17" s="35"/>
      <c r="B17" s="35" t="s">
        <v>80</v>
      </c>
      <c r="C17" s="22">
        <v>252544</v>
      </c>
      <c r="D17" s="22"/>
      <c r="E17" s="22">
        <v>68338.464999999997</v>
      </c>
      <c r="F17" s="22">
        <v>47138.19</v>
      </c>
      <c r="G17" s="22">
        <f t="shared" si="6"/>
        <v>368020.65499999997</v>
      </c>
      <c r="H17" s="22">
        <v>390.35698924731179</v>
      </c>
      <c r="I17" s="22"/>
      <c r="J17" s="22">
        <v>105.63069186827956</v>
      </c>
      <c r="K17" s="22">
        <v>72.861449596774193</v>
      </c>
      <c r="L17" s="22">
        <f t="shared" si="7"/>
        <v>568.84913071236554</v>
      </c>
    </row>
    <row r="18" spans="1:12" s="2" customFormat="1">
      <c r="A18" s="35"/>
      <c r="B18" s="35" t="s">
        <v>81</v>
      </c>
      <c r="C18" s="22"/>
      <c r="D18" s="22"/>
      <c r="E18" s="22">
        <v>755016.53500000003</v>
      </c>
      <c r="F18" s="22">
        <v>238547.81</v>
      </c>
      <c r="G18" s="22">
        <f t="shared" si="6"/>
        <v>993564.34499999997</v>
      </c>
      <c r="H18" s="22"/>
      <c r="I18" s="22"/>
      <c r="J18" s="22">
        <v>1167.0282463037634</v>
      </c>
      <c r="K18" s="22">
        <v>368.72309341397852</v>
      </c>
      <c r="L18" s="22">
        <f t="shared" si="7"/>
        <v>1535.7513397177418</v>
      </c>
    </row>
    <row r="19" spans="1:12" s="2" customFormat="1">
      <c r="A19" s="37">
        <v>5</v>
      </c>
      <c r="B19" s="30" t="s">
        <v>14</v>
      </c>
      <c r="C19" s="31">
        <v>357030</v>
      </c>
      <c r="D19" s="31">
        <v>238072</v>
      </c>
      <c r="E19" s="31">
        <v>3392572</v>
      </c>
      <c r="F19" s="31">
        <v>1423550</v>
      </c>
      <c r="G19" s="31">
        <f t="shared" si="6"/>
        <v>5411224</v>
      </c>
      <c r="H19" s="32">
        <v>551.86088709677415</v>
      </c>
      <c r="I19" s="32">
        <v>367.98763440860216</v>
      </c>
      <c r="J19" s="32">
        <v>5243.8948924731176</v>
      </c>
      <c r="K19" s="32">
        <v>2200.379704301075</v>
      </c>
      <c r="L19" s="32">
        <f>H19+I19+J19+K19</f>
        <v>8364.1231182795691</v>
      </c>
    </row>
    <row r="20" spans="1:12" s="2" customFormat="1">
      <c r="A20" s="35"/>
      <c r="B20" s="35" t="s">
        <v>78</v>
      </c>
      <c r="C20" s="22">
        <v>357030</v>
      </c>
      <c r="D20" s="22">
        <v>238072</v>
      </c>
      <c r="E20" s="22">
        <v>1085623</v>
      </c>
      <c r="F20" s="22">
        <v>85412</v>
      </c>
      <c r="G20" s="22">
        <f t="shared" si="6"/>
        <v>1766137</v>
      </c>
      <c r="H20" s="22">
        <v>551.86088709677415</v>
      </c>
      <c r="I20" s="22">
        <v>367.98763440860216</v>
      </c>
      <c r="J20" s="22">
        <v>1678.0463037634406</v>
      </c>
      <c r="K20" s="22">
        <v>132.02123655913977</v>
      </c>
      <c r="L20" s="22">
        <f t="shared" ref="L20:L23" si="8">H20+I20+J20+K20</f>
        <v>2729.9160618279566</v>
      </c>
    </row>
    <row r="21" spans="1:12" s="2" customFormat="1">
      <c r="A21" s="35"/>
      <c r="B21" s="35" t="s">
        <v>79</v>
      </c>
      <c r="C21" s="22"/>
      <c r="D21" s="22"/>
      <c r="E21" s="22">
        <v>983846</v>
      </c>
      <c r="F21" s="22">
        <v>740246</v>
      </c>
      <c r="G21" s="22">
        <f t="shared" si="6"/>
        <v>1724092</v>
      </c>
      <c r="H21" s="22"/>
      <c r="I21" s="22"/>
      <c r="J21" s="22">
        <v>1520.7297043010751</v>
      </c>
      <c r="K21" s="22">
        <v>1144.197446236559</v>
      </c>
      <c r="L21" s="22">
        <f t="shared" si="8"/>
        <v>2664.9271505376341</v>
      </c>
    </row>
    <row r="22" spans="1:12" s="2" customFormat="1">
      <c r="A22" s="35"/>
      <c r="B22" s="35" t="s">
        <v>75</v>
      </c>
      <c r="C22" s="22"/>
      <c r="D22" s="22"/>
      <c r="E22" s="22">
        <v>1119549</v>
      </c>
      <c r="F22" s="22">
        <v>384359</v>
      </c>
      <c r="G22" s="22">
        <f t="shared" si="6"/>
        <v>1503908</v>
      </c>
      <c r="H22" s="22"/>
      <c r="I22" s="22"/>
      <c r="J22" s="22">
        <v>1730.4856854838708</v>
      </c>
      <c r="K22" s="22">
        <v>594.10329301075262</v>
      </c>
      <c r="L22" s="22">
        <f t="shared" si="8"/>
        <v>2324.5889784946235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203554</v>
      </c>
      <c r="F23" s="22">
        <v>213533</v>
      </c>
      <c r="G23" s="22">
        <f t="shared" si="6"/>
        <v>417087</v>
      </c>
      <c r="H23" s="22"/>
      <c r="I23" s="22"/>
      <c r="J23" s="22">
        <v>314.63319892473118</v>
      </c>
      <c r="K23" s="22">
        <v>330.05772849462363</v>
      </c>
      <c r="L23" s="22">
        <f t="shared" si="8"/>
        <v>644.69092741935481</v>
      </c>
    </row>
    <row r="24" spans="1:12" s="2" customFormat="1">
      <c r="A24" s="37">
        <v>6</v>
      </c>
      <c r="B24" s="30" t="s">
        <v>15</v>
      </c>
      <c r="C24" s="31">
        <v>8331</v>
      </c>
      <c r="D24" s="31">
        <v>0</v>
      </c>
      <c r="E24" s="31">
        <v>875294</v>
      </c>
      <c r="F24" s="31">
        <v>848028</v>
      </c>
      <c r="G24" s="31">
        <f t="shared" si="6"/>
        <v>1731653</v>
      </c>
      <c r="H24" s="32">
        <v>12.877217741935482</v>
      </c>
      <c r="I24" s="32" t="s">
        <v>203</v>
      </c>
      <c r="J24" s="32">
        <v>1352.9409946236558</v>
      </c>
      <c r="K24" s="32">
        <v>1310.7959677419353</v>
      </c>
      <c r="L24" s="32">
        <f>H24+I24+J24+K24</f>
        <v>2676.6141801075264</v>
      </c>
    </row>
    <row r="25" spans="1:12" s="2" customFormat="1">
      <c r="A25" s="35"/>
      <c r="B25" s="35" t="s">
        <v>83</v>
      </c>
      <c r="C25" s="22">
        <v>8331</v>
      </c>
      <c r="D25" s="22"/>
      <c r="E25" s="22">
        <v>41138.817999999999</v>
      </c>
      <c r="F25" s="22">
        <v>59361.960000000006</v>
      </c>
      <c r="G25" s="22">
        <f>SUM(C25:F25)</f>
        <v>108831.77800000001</v>
      </c>
      <c r="H25" s="22">
        <v>12.877217741935482</v>
      </c>
      <c r="I25" s="22"/>
      <c r="J25" s="22">
        <v>63.588226747311822</v>
      </c>
      <c r="K25" s="22">
        <v>91.755717741935484</v>
      </c>
      <c r="L25" s="22">
        <f t="shared" ref="L25:L29" si="9">H25+I25+J25+K25</f>
        <v>168.2211622311828</v>
      </c>
    </row>
    <row r="26" spans="1:12" s="2" customFormat="1">
      <c r="A26" s="35"/>
      <c r="B26" s="35" t="s">
        <v>82</v>
      </c>
      <c r="C26" s="22"/>
      <c r="D26" s="22"/>
      <c r="E26" s="22">
        <v>294974.07800000004</v>
      </c>
      <c r="F26" s="22">
        <v>227271.50400000002</v>
      </c>
      <c r="G26" s="22">
        <f t="shared" si="6"/>
        <v>522245.58200000005</v>
      </c>
      <c r="H26" s="22"/>
      <c r="I26" s="22"/>
      <c r="J26" s="22">
        <v>455.94111518817209</v>
      </c>
      <c r="K26" s="22">
        <v>351.29331935483867</v>
      </c>
      <c r="L26" s="22">
        <f t="shared" si="9"/>
        <v>807.23443454301082</v>
      </c>
    </row>
    <row r="27" spans="1:12" s="2" customFormat="1">
      <c r="A27" s="35"/>
      <c r="B27" s="35" t="s">
        <v>84</v>
      </c>
      <c r="C27" s="22"/>
      <c r="D27" s="22"/>
      <c r="E27" s="22">
        <v>49016.464</v>
      </c>
      <c r="F27" s="22">
        <v>28832.952000000001</v>
      </c>
      <c r="G27" s="22">
        <f t="shared" si="6"/>
        <v>77849.415999999997</v>
      </c>
      <c r="H27" s="22"/>
      <c r="I27" s="22"/>
      <c r="J27" s="22">
        <v>75.764695698924726</v>
      </c>
      <c r="K27" s="22">
        <v>44.567062903225803</v>
      </c>
      <c r="L27" s="22">
        <f t="shared" si="9"/>
        <v>120.33175860215053</v>
      </c>
    </row>
    <row r="28" spans="1:12" s="2" customFormat="1">
      <c r="A28" s="35"/>
      <c r="B28" s="35" t="s">
        <v>85</v>
      </c>
      <c r="C28" s="22"/>
      <c r="D28" s="22"/>
      <c r="E28" s="22">
        <v>14879.998000000001</v>
      </c>
      <c r="F28" s="22">
        <v>20352.671999999999</v>
      </c>
      <c r="G28" s="22">
        <f t="shared" si="6"/>
        <v>35232.67</v>
      </c>
      <c r="H28" s="22"/>
      <c r="I28" s="22"/>
      <c r="J28" s="22">
        <v>22.999996908602149</v>
      </c>
      <c r="K28" s="22">
        <v>31.459103225806448</v>
      </c>
      <c r="L28" s="22">
        <f t="shared" si="9"/>
        <v>54.459100134408601</v>
      </c>
    </row>
    <row r="29" spans="1:12" s="2" customFormat="1">
      <c r="A29" s="35"/>
      <c r="B29" s="35" t="s">
        <v>86</v>
      </c>
      <c r="C29" s="22"/>
      <c r="D29" s="22"/>
      <c r="E29" s="22">
        <v>475284.64200000005</v>
      </c>
      <c r="F29" s="22">
        <v>512208.91200000001</v>
      </c>
      <c r="G29" s="22">
        <f t="shared" si="6"/>
        <v>987493.554</v>
      </c>
      <c r="H29" s="22"/>
      <c r="I29" s="22"/>
      <c r="J29" s="22">
        <v>734.64696008064527</v>
      </c>
      <c r="K29" s="22">
        <v>791.72076451612895</v>
      </c>
      <c r="L29" s="22">
        <f t="shared" si="9"/>
        <v>1526.3677245967742</v>
      </c>
    </row>
    <row r="30" spans="1:12" s="2" customFormat="1">
      <c r="A30" s="37">
        <v>8</v>
      </c>
      <c r="B30" s="30" t="s">
        <v>16</v>
      </c>
      <c r="C30" s="31">
        <v>674025</v>
      </c>
      <c r="D30" s="31">
        <v>0</v>
      </c>
      <c r="E30" s="31">
        <v>1542256</v>
      </c>
      <c r="F30" s="31">
        <v>1040465</v>
      </c>
      <c r="G30" s="31">
        <f t="shared" si="6"/>
        <v>3256746</v>
      </c>
      <c r="H30" s="32">
        <v>1041.8397177419354</v>
      </c>
      <c r="I30" s="32" t="s">
        <v>203</v>
      </c>
      <c r="J30" s="32">
        <v>2383.8634408602147</v>
      </c>
      <c r="K30" s="32">
        <v>1608.2456317204299</v>
      </c>
      <c r="L30" s="32">
        <f>H30+I30+J30+K30</f>
        <v>5033.94879032258</v>
      </c>
    </row>
    <row r="31" spans="1:12" s="2" customFormat="1" ht="14.25" customHeight="1">
      <c r="A31" s="35"/>
      <c r="B31" s="35" t="s">
        <v>87</v>
      </c>
      <c r="C31" s="22">
        <v>674025</v>
      </c>
      <c r="D31" s="22">
        <v>0</v>
      </c>
      <c r="E31" s="22">
        <v>1542256</v>
      </c>
      <c r="F31" s="22">
        <v>1040465</v>
      </c>
      <c r="G31" s="22">
        <f t="shared" ref="G31:L31" si="10">G30</f>
        <v>3256746</v>
      </c>
      <c r="H31" s="22">
        <v>1041.8397177419354</v>
      </c>
      <c r="I31" s="22"/>
      <c r="J31" s="22">
        <v>2383.8634408602147</v>
      </c>
      <c r="K31" s="22">
        <v>1608.2456317204299</v>
      </c>
      <c r="L31" s="22">
        <f t="shared" si="10"/>
        <v>5033.94879032258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1346735</v>
      </c>
      <c r="F32" s="31">
        <v>368506</v>
      </c>
      <c r="G32" s="31">
        <f t="shared" ref="G32" si="11">SUM(C32:F32)</f>
        <v>1715241</v>
      </c>
      <c r="H32" s="32" t="s">
        <v>203</v>
      </c>
      <c r="I32" s="32" t="s">
        <v>203</v>
      </c>
      <c r="J32" s="32">
        <v>2081.6468413978491</v>
      </c>
      <c r="K32" s="32">
        <v>569.59932795698921</v>
      </c>
      <c r="L32" s="32">
        <f>H32+I32+J32+K32</f>
        <v>2651.2461693548385</v>
      </c>
    </row>
    <row r="33" spans="1:12" s="2" customFormat="1">
      <c r="A33" s="35"/>
      <c r="B33" s="35" t="s">
        <v>88</v>
      </c>
      <c r="C33" s="22"/>
      <c r="D33" s="22"/>
      <c r="E33" s="22">
        <v>1346735</v>
      </c>
      <c r="F33" s="22">
        <v>368506</v>
      </c>
      <c r="G33" s="22">
        <f>G32</f>
        <v>1715241</v>
      </c>
      <c r="H33" s="22"/>
      <c r="I33" s="22"/>
      <c r="J33" s="22">
        <v>2081.6468413978491</v>
      </c>
      <c r="K33" s="22">
        <v>569.59932795698921</v>
      </c>
      <c r="L33" s="22">
        <f>K33+J33</f>
        <v>2651.2461693548385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1620857</v>
      </c>
      <c r="F34" s="31">
        <v>758959</v>
      </c>
      <c r="G34" s="31">
        <f>SUM(C34:F34)</f>
        <v>2379816</v>
      </c>
      <c r="H34" s="32" t="s">
        <v>203</v>
      </c>
      <c r="I34" s="32" t="s">
        <v>203</v>
      </c>
      <c r="J34" s="32">
        <v>2505.3569220430104</v>
      </c>
      <c r="K34" s="32">
        <v>1173.1221102150537</v>
      </c>
      <c r="L34" s="32">
        <f>H34+I34+J34+K34</f>
        <v>3678.4790322580639</v>
      </c>
    </row>
    <row r="35" spans="1:12" s="2" customFormat="1">
      <c r="A35" s="35"/>
      <c r="B35" s="35" t="s">
        <v>93</v>
      </c>
      <c r="C35" s="22"/>
      <c r="D35" s="22"/>
      <c r="E35" s="22">
        <v>773149</v>
      </c>
      <c r="F35" s="22">
        <v>166971</v>
      </c>
      <c r="G35" s="22">
        <f>SUM(C35:F35)</f>
        <v>940120</v>
      </c>
      <c r="H35" s="22"/>
      <c r="I35" s="22"/>
      <c r="J35" s="22">
        <v>1195.0555779569891</v>
      </c>
      <c r="K35" s="22">
        <v>258.08689516129033</v>
      </c>
      <c r="L35" s="22">
        <f>H35+I35+J35+K35</f>
        <v>1453.1424731182794</v>
      </c>
    </row>
    <row r="36" spans="1:12" s="2" customFormat="1">
      <c r="A36" s="35"/>
      <c r="B36" s="35" t="s">
        <v>90</v>
      </c>
      <c r="C36" s="22"/>
      <c r="D36" s="22"/>
      <c r="E36" s="22">
        <v>611224</v>
      </c>
      <c r="F36" s="22">
        <v>282560</v>
      </c>
      <c r="G36" s="22">
        <f t="shared" ref="G36:G40" si="12">SUM(C36:F36)</f>
        <v>893784</v>
      </c>
      <c r="H36" s="22"/>
      <c r="I36" s="22"/>
      <c r="J36" s="63">
        <v>944.76827956989234</v>
      </c>
      <c r="K36" s="22">
        <v>436.75268817204301</v>
      </c>
      <c r="L36" s="22">
        <f>H36+I36+J36+K36</f>
        <v>1381.5209677419352</v>
      </c>
    </row>
    <row r="37" spans="1:12" s="2" customFormat="1">
      <c r="A37" s="35"/>
      <c r="B37" s="35" t="s">
        <v>89</v>
      </c>
      <c r="C37" s="22"/>
      <c r="D37" s="22"/>
      <c r="E37" s="22">
        <v>114433</v>
      </c>
      <c r="F37" s="22">
        <v>147238</v>
      </c>
      <c r="G37" s="22">
        <f t="shared" si="12"/>
        <v>261671</v>
      </c>
      <c r="H37" s="22"/>
      <c r="I37" s="22"/>
      <c r="J37" s="22">
        <v>176.87896505376344</v>
      </c>
      <c r="K37" s="22">
        <v>227.58561827956987</v>
      </c>
      <c r="L37" s="22">
        <f t="shared" ref="L37:L40" si="13">H37+I37+J37+K37</f>
        <v>404.46458333333328</v>
      </c>
    </row>
    <row r="38" spans="1:12" s="2" customFormat="1">
      <c r="A38" s="35"/>
      <c r="B38" s="35" t="s">
        <v>91</v>
      </c>
      <c r="C38" s="22"/>
      <c r="D38" s="22"/>
      <c r="E38" s="22">
        <v>105842</v>
      </c>
      <c r="F38" s="22">
        <v>143747</v>
      </c>
      <c r="G38" s="22">
        <f t="shared" si="12"/>
        <v>249589</v>
      </c>
      <c r="H38" s="22"/>
      <c r="I38" s="22"/>
      <c r="J38" s="22">
        <v>163.59986559139782</v>
      </c>
      <c r="K38" s="22">
        <v>222.18958333333333</v>
      </c>
      <c r="L38" s="22">
        <f t="shared" si="13"/>
        <v>385.78944892473112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6907</v>
      </c>
      <c r="G39" s="22">
        <f t="shared" si="12"/>
        <v>6907</v>
      </c>
      <c r="H39" s="22"/>
      <c r="I39" s="22"/>
      <c r="J39" s="22" t="s">
        <v>203</v>
      </c>
      <c r="K39" s="22">
        <v>10.676142473118277</v>
      </c>
      <c r="L39" s="22">
        <f t="shared" si="13"/>
        <v>10.676142473118277</v>
      </c>
    </row>
    <row r="40" spans="1:12" s="2" customFormat="1">
      <c r="A40" s="35"/>
      <c r="B40" s="35" t="s">
        <v>77</v>
      </c>
      <c r="C40" s="22"/>
      <c r="D40" s="22"/>
      <c r="E40" s="22">
        <v>16209</v>
      </c>
      <c r="F40" s="22">
        <v>11536</v>
      </c>
      <c r="G40" s="22">
        <f t="shared" si="12"/>
        <v>27745</v>
      </c>
      <c r="H40" s="22"/>
      <c r="I40" s="22"/>
      <c r="J40" s="22">
        <v>25.054233870967739</v>
      </c>
      <c r="K40" s="22">
        <v>17.831182795698926</v>
      </c>
      <c r="L40" s="22">
        <f t="shared" si="13"/>
        <v>42.885416666666664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529883</v>
      </c>
      <c r="E41" s="31">
        <v>617367</v>
      </c>
      <c r="F41" s="31">
        <v>1085829</v>
      </c>
      <c r="G41" s="31">
        <f t="shared" ref="G41" si="14">SUM(C41:F41)</f>
        <v>2233079</v>
      </c>
      <c r="H41" s="32" t="s">
        <v>203</v>
      </c>
      <c r="I41" s="32">
        <v>819.03958333333333</v>
      </c>
      <c r="J41" s="32">
        <v>954.26350806451603</v>
      </c>
      <c r="K41" s="32">
        <v>1678.3647177419352</v>
      </c>
      <c r="L41" s="32">
        <f>H41+I41+J41+K41</f>
        <v>3451.6678091397844</v>
      </c>
    </row>
    <row r="42" spans="1:12" s="2" customFormat="1">
      <c r="A42" s="17"/>
      <c r="B42" s="17" t="s">
        <v>94</v>
      </c>
      <c r="C42" s="22">
        <v>0</v>
      </c>
      <c r="D42" s="22">
        <v>529883</v>
      </c>
      <c r="E42" s="22">
        <v>617367</v>
      </c>
      <c r="F42" s="22">
        <v>1085829</v>
      </c>
      <c r="G42" s="22">
        <f>C42+D42+E42+F42</f>
        <v>2233079</v>
      </c>
      <c r="H42" s="22"/>
      <c r="I42" s="22">
        <v>819.03958333333333</v>
      </c>
      <c r="J42" s="22">
        <v>954.26350806451603</v>
      </c>
      <c r="K42" s="22">
        <v>1678.3647177419352</v>
      </c>
      <c r="L42" s="22">
        <f>H42+I42+J42+K42</f>
        <v>3451.6678091397844</v>
      </c>
    </row>
    <row r="43" spans="1:12" s="10" customFormat="1" ht="16.5" customHeight="1">
      <c r="A43" s="37">
        <v>12</v>
      </c>
      <c r="B43" s="30" t="s">
        <v>20</v>
      </c>
      <c r="C43" s="41">
        <v>5549176</v>
      </c>
      <c r="D43" s="41">
        <v>345856</v>
      </c>
      <c r="E43" s="41">
        <v>13872205</v>
      </c>
      <c r="F43" s="41">
        <v>2888885</v>
      </c>
      <c r="G43" s="31">
        <f t="shared" ref="G43:G47" si="15">SUM(C43:F43)</f>
        <v>22656122</v>
      </c>
      <c r="H43" s="42">
        <v>8577.355376344085</v>
      </c>
      <c r="I43" s="42">
        <v>534.58924731182788</v>
      </c>
      <c r="J43" s="32">
        <v>21442.252352150535</v>
      </c>
      <c r="K43" s="32">
        <v>4465.3464381720432</v>
      </c>
      <c r="L43" s="32">
        <f>H43+I43+J43+K43</f>
        <v>35019.543413978492</v>
      </c>
    </row>
    <row r="44" spans="1:12" s="2" customFormat="1">
      <c r="A44" s="17"/>
      <c r="B44" s="17" t="s">
        <v>95</v>
      </c>
      <c r="C44" s="22">
        <v>4538351.0000000112</v>
      </c>
      <c r="D44" s="22">
        <v>345856.00000000087</v>
      </c>
      <c r="E44" s="22">
        <v>13624263.989056328</v>
      </c>
      <c r="F44" s="22">
        <v>2763989.994487355</v>
      </c>
      <c r="G44" s="22">
        <f t="shared" si="15"/>
        <v>21272460.983543698</v>
      </c>
      <c r="H44" s="22">
        <v>7014.9242607527049</v>
      </c>
      <c r="I44" s="22">
        <v>534.58924731182924</v>
      </c>
      <c r="J44" s="22">
        <v>21059.010198138141</v>
      </c>
      <c r="K44" s="22">
        <v>4272.2963624468521</v>
      </c>
      <c r="L44" s="22">
        <f t="shared" ref="L44:L72" si="16">H44+I44+J44+K44</f>
        <v>32880.820068649526</v>
      </c>
    </row>
    <row r="45" spans="1:12" s="2" customFormat="1">
      <c r="A45" s="17"/>
      <c r="B45" s="17" t="s">
        <v>96</v>
      </c>
      <c r="C45" s="22"/>
      <c r="D45" s="22"/>
      <c r="E45" s="69">
        <v>247940.99999999939</v>
      </c>
      <c r="F45" s="69">
        <v>124895.00000000009</v>
      </c>
      <c r="G45" s="22">
        <f t="shared" si="15"/>
        <v>372835.99999999948</v>
      </c>
      <c r="H45" s="22"/>
      <c r="I45" s="22"/>
      <c r="J45" s="22">
        <v>383.24213709677326</v>
      </c>
      <c r="K45" s="22">
        <v>193.0500672043012</v>
      </c>
      <c r="L45" s="22">
        <f t="shared" si="16"/>
        <v>576.29220430107443</v>
      </c>
    </row>
    <row r="46" spans="1:12" s="2" customFormat="1">
      <c r="A46" s="17"/>
      <c r="B46" s="17" t="s">
        <v>97</v>
      </c>
      <c r="C46" s="22">
        <v>1010825.0000000008</v>
      </c>
      <c r="D46" s="22"/>
      <c r="E46" s="22"/>
      <c r="F46" s="22"/>
      <c r="G46" s="22">
        <f t="shared" si="15"/>
        <v>1010825.0000000008</v>
      </c>
      <c r="H46" s="22">
        <v>1562.431115591399</v>
      </c>
      <c r="I46" s="22"/>
      <c r="J46" s="22"/>
      <c r="K46" s="22"/>
      <c r="L46" s="22">
        <f t="shared" si="16"/>
        <v>1562.431115591399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816530</v>
      </c>
      <c r="F47" s="31">
        <v>437140</v>
      </c>
      <c r="G47" s="31">
        <f t="shared" si="15"/>
        <v>1253670</v>
      </c>
      <c r="H47" s="32" t="s">
        <v>203</v>
      </c>
      <c r="I47" s="32" t="s">
        <v>203</v>
      </c>
      <c r="J47" s="32">
        <v>1262.1095430107525</v>
      </c>
      <c r="K47" s="32">
        <v>675.68682795698919</v>
      </c>
      <c r="L47" s="32">
        <f>H47+I47+J47+K47</f>
        <v>1937.7963709677417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816530</v>
      </c>
      <c r="F48" s="22">
        <v>437140</v>
      </c>
      <c r="G48" s="22">
        <f t="shared" ref="G48" si="17">G47</f>
        <v>1253670</v>
      </c>
      <c r="H48" s="22"/>
      <c r="I48" s="22"/>
      <c r="J48" s="22">
        <v>1262.1095430107525</v>
      </c>
      <c r="K48" s="22">
        <v>675.68682795698919</v>
      </c>
      <c r="L48" s="22">
        <f t="shared" si="16"/>
        <v>1937.7963709677417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1505302</v>
      </c>
      <c r="F49" s="31">
        <v>232010</v>
      </c>
      <c r="G49" s="31">
        <f t="shared" ref="G49" si="18">SUM(C49:F49)</f>
        <v>1737312</v>
      </c>
      <c r="H49" s="32" t="s">
        <v>203</v>
      </c>
      <c r="I49" s="32" t="s">
        <v>203</v>
      </c>
      <c r="J49" s="32">
        <v>2326.7436827956985</v>
      </c>
      <c r="K49" s="32">
        <v>358.61760752688167</v>
      </c>
      <c r="L49" s="32">
        <f>H49+I49+J49+K49</f>
        <v>2685.3612903225803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602121</v>
      </c>
      <c r="F50" s="22">
        <v>6960</v>
      </c>
      <c r="G50" s="22">
        <f>SUM(C50:F50)</f>
        <v>609081</v>
      </c>
      <c r="H50" s="22"/>
      <c r="I50" s="22"/>
      <c r="J50" s="22">
        <v>930.69778225806442</v>
      </c>
      <c r="K50" s="22">
        <v>10.758064516129032</v>
      </c>
      <c r="L50" s="22">
        <f t="shared" si="16"/>
        <v>941.45584677419345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150530</v>
      </c>
      <c r="F51" s="22">
        <v>162407</v>
      </c>
      <c r="G51" s="22">
        <f t="shared" ref="G51:G55" si="19">SUM(C51:F51)</f>
        <v>312937</v>
      </c>
      <c r="H51" s="22"/>
      <c r="I51" s="22"/>
      <c r="J51" s="22">
        <v>233</v>
      </c>
      <c r="K51" s="22">
        <v>250.85954301075265</v>
      </c>
      <c r="L51" s="22">
        <f t="shared" si="16"/>
        <v>483.85954301075265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120424</v>
      </c>
      <c r="F52" s="22">
        <v>62643</v>
      </c>
      <c r="G52" s="22">
        <f t="shared" si="19"/>
        <v>183067</v>
      </c>
      <c r="H52" s="22"/>
      <c r="I52" s="22"/>
      <c r="J52" s="22">
        <v>186</v>
      </c>
      <c r="K52" s="22">
        <v>97</v>
      </c>
      <c r="L52" s="22">
        <f t="shared" si="16"/>
        <v>283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451591</v>
      </c>
      <c r="F53" s="22">
        <v>0</v>
      </c>
      <c r="G53" s="22">
        <f t="shared" si="19"/>
        <v>451591</v>
      </c>
      <c r="H53" s="22"/>
      <c r="I53" s="22"/>
      <c r="J53" s="22">
        <v>698</v>
      </c>
      <c r="K53" s="22">
        <v>0</v>
      </c>
      <c r="L53" s="22">
        <f t="shared" si="16"/>
        <v>698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75265</v>
      </c>
      <c r="F54" s="22">
        <v>0</v>
      </c>
      <c r="G54" s="22">
        <f t="shared" si="19"/>
        <v>75265</v>
      </c>
      <c r="H54" s="22"/>
      <c r="I54" s="22"/>
      <c r="J54" s="22">
        <v>116</v>
      </c>
      <c r="K54" s="22">
        <v>0</v>
      </c>
      <c r="L54" s="22">
        <f t="shared" si="16"/>
        <v>116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105371</v>
      </c>
      <c r="F55" s="22">
        <v>0</v>
      </c>
      <c r="G55" s="22">
        <f t="shared" si="19"/>
        <v>105371</v>
      </c>
      <c r="H55" s="22"/>
      <c r="I55" s="22"/>
      <c r="J55" s="22">
        <v>163</v>
      </c>
      <c r="K55" s="22">
        <v>0</v>
      </c>
      <c r="L55" s="22">
        <f t="shared" si="16"/>
        <v>163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133041</v>
      </c>
      <c r="F56" s="25">
        <v>285404</v>
      </c>
      <c r="G56" s="25">
        <f t="shared" ref="G56" si="20">SUM(C56:F56)</f>
        <v>418445</v>
      </c>
      <c r="H56" s="26" t="s">
        <v>203</v>
      </c>
      <c r="I56" s="26" t="s">
        <v>203</v>
      </c>
      <c r="J56" s="26">
        <v>205.64133064516128</v>
      </c>
      <c r="K56" s="26">
        <v>441.14865591397847</v>
      </c>
      <c r="L56" s="44">
        <f>H56+I56+J56+K56</f>
        <v>646.78998655913972</v>
      </c>
    </row>
    <row r="57" spans="1:13" s="2" customFormat="1">
      <c r="A57" s="17"/>
      <c r="B57" s="17" t="s">
        <v>105</v>
      </c>
      <c r="C57" s="22"/>
      <c r="D57" s="22"/>
      <c r="E57" s="22">
        <v>133041</v>
      </c>
      <c r="F57" s="22">
        <v>285404</v>
      </c>
      <c r="G57" s="22">
        <f>G56</f>
        <v>418445</v>
      </c>
      <c r="H57" s="22"/>
      <c r="I57" s="22"/>
      <c r="J57" s="22">
        <v>205.64133064516128</v>
      </c>
      <c r="K57" s="22">
        <v>441.14865591397847</v>
      </c>
      <c r="L57" s="22">
        <f t="shared" si="16"/>
        <v>646.78998655913972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662790</v>
      </c>
      <c r="F58" s="31">
        <v>291933</v>
      </c>
      <c r="G58" s="31">
        <f t="shared" ref="G58" si="21">SUM(C58:F58)</f>
        <v>954723</v>
      </c>
      <c r="H58" s="32" t="s">
        <v>203</v>
      </c>
      <c r="I58" s="32" t="s">
        <v>203</v>
      </c>
      <c r="J58" s="32">
        <v>1024.4737903225805</v>
      </c>
      <c r="K58" s="32">
        <v>451.24052419354837</v>
      </c>
      <c r="L58" s="32">
        <f>H58+I58+J58+K58</f>
        <v>1475.714314516129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662790</v>
      </c>
      <c r="F59" s="22">
        <v>291933</v>
      </c>
      <c r="G59" s="22">
        <f>G58</f>
        <v>954723</v>
      </c>
      <c r="H59" s="22"/>
      <c r="I59" s="22"/>
      <c r="J59" s="22">
        <v>1024.4737903225805</v>
      </c>
      <c r="K59" s="22">
        <v>451.24052419354837</v>
      </c>
      <c r="L59" s="22">
        <f t="shared" si="16"/>
        <v>1475.714314516129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528316</v>
      </c>
      <c r="F60" s="31">
        <v>452914</v>
      </c>
      <c r="G60" s="31">
        <f t="shared" ref="G60" si="22">SUM(C60:F60)</f>
        <v>981230</v>
      </c>
      <c r="H60" s="32" t="s">
        <v>203</v>
      </c>
      <c r="I60" s="32" t="s">
        <v>203</v>
      </c>
      <c r="J60" s="32">
        <v>816.61747311827958</v>
      </c>
      <c r="K60" s="32">
        <v>700.06868279569892</v>
      </c>
      <c r="L60" s="32">
        <f>H60+I60+J60+K60</f>
        <v>1516.6861559139784</v>
      </c>
    </row>
    <row r="61" spans="1:13" s="2" customFormat="1">
      <c r="A61" s="17"/>
      <c r="B61" s="17" t="s">
        <v>107</v>
      </c>
      <c r="C61" s="22"/>
      <c r="D61" s="22"/>
      <c r="E61" s="22">
        <v>528316</v>
      </c>
      <c r="F61" s="22">
        <v>452914</v>
      </c>
      <c r="G61" s="22">
        <f>F61+E61</f>
        <v>981230</v>
      </c>
      <c r="H61" s="22"/>
      <c r="I61" s="22"/>
      <c r="J61" s="22">
        <v>816.61747311827958</v>
      </c>
      <c r="K61" s="22">
        <v>700.06868279569892</v>
      </c>
      <c r="L61" s="22">
        <f t="shared" si="16"/>
        <v>1516.6861559139784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2192173</v>
      </c>
      <c r="F62" s="31">
        <v>913941</v>
      </c>
      <c r="G62" s="31">
        <f t="shared" ref="G62" si="23">SUM(C62:F62)</f>
        <v>3106114</v>
      </c>
      <c r="H62" s="32" t="s">
        <v>203</v>
      </c>
      <c r="I62" s="32" t="s">
        <v>203</v>
      </c>
      <c r="J62" s="32">
        <v>3388.4394489247311</v>
      </c>
      <c r="K62" s="32">
        <v>1412.6776209677419</v>
      </c>
      <c r="L62" s="32">
        <f>H62+I62+J62+K62</f>
        <v>4801.1170698924725</v>
      </c>
    </row>
    <row r="63" spans="1:13">
      <c r="A63" s="45"/>
      <c r="B63" s="45" t="s">
        <v>108</v>
      </c>
      <c r="C63" s="22"/>
      <c r="D63" s="22"/>
      <c r="E63" s="22">
        <v>422651</v>
      </c>
      <c r="F63" s="22">
        <v>176208</v>
      </c>
      <c r="G63" s="63">
        <f>SUM(C63:F63)</f>
        <v>598859</v>
      </c>
      <c r="H63" s="63"/>
      <c r="I63" s="63"/>
      <c r="J63" s="63">
        <v>653.29119623655913</v>
      </c>
      <c r="K63" s="63">
        <v>272.36451612903227</v>
      </c>
      <c r="L63" s="63">
        <f t="shared" si="16"/>
        <v>925.6557123655914</v>
      </c>
      <c r="M63" s="2"/>
    </row>
    <row r="64" spans="1:13">
      <c r="A64" s="45"/>
      <c r="B64" s="45" t="s">
        <v>109</v>
      </c>
      <c r="C64" s="22"/>
      <c r="D64" s="22"/>
      <c r="E64" s="22">
        <v>922905</v>
      </c>
      <c r="F64" s="22">
        <v>384769</v>
      </c>
      <c r="G64" s="63">
        <f t="shared" ref="G64:G65" si="24">SUM(C64:F64)</f>
        <v>1307674</v>
      </c>
      <c r="H64" s="63"/>
      <c r="I64" s="63"/>
      <c r="J64" s="63">
        <v>1426.533266129032</v>
      </c>
      <c r="K64" s="63">
        <v>594.73702956989234</v>
      </c>
      <c r="L64" s="63">
        <f t="shared" si="16"/>
        <v>2021.2702956989242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846617</v>
      </c>
      <c r="F65" s="22">
        <v>352964</v>
      </c>
      <c r="G65" s="63">
        <f t="shared" si="24"/>
        <v>1199581</v>
      </c>
      <c r="H65" s="63"/>
      <c r="I65" s="63"/>
      <c r="J65" s="63">
        <v>1308.6149865591397</v>
      </c>
      <c r="K65" s="63">
        <v>545.57607526881714</v>
      </c>
      <c r="L65" s="63">
        <f t="shared" si="16"/>
        <v>1854.1910618279567</v>
      </c>
      <c r="M65" s="2"/>
    </row>
    <row r="66" spans="1:13">
      <c r="A66" s="37">
        <v>19</v>
      </c>
      <c r="B66" s="30" t="s">
        <v>27</v>
      </c>
      <c r="C66" s="31">
        <v>182845</v>
      </c>
      <c r="D66" s="31">
        <v>8734</v>
      </c>
      <c r="E66" s="31">
        <v>442655</v>
      </c>
      <c r="F66" s="31">
        <v>395431</v>
      </c>
      <c r="G66" s="31">
        <f t="shared" ref="G66" si="25">SUM(C66:F66)</f>
        <v>1029665</v>
      </c>
      <c r="H66" s="32">
        <v>282.62331989247309</v>
      </c>
      <c r="I66" s="32">
        <v>13.500134408602149</v>
      </c>
      <c r="J66" s="32">
        <v>684.21135752688167</v>
      </c>
      <c r="K66" s="32">
        <v>611.21727150537629</v>
      </c>
      <c r="L66" s="32">
        <f>H66+I66+J66+K66</f>
        <v>1591.552083333333</v>
      </c>
    </row>
    <row r="67" spans="1:13">
      <c r="A67" s="45"/>
      <c r="B67" s="45" t="s">
        <v>111</v>
      </c>
      <c r="C67" s="22">
        <v>182845</v>
      </c>
      <c r="D67" s="22">
        <v>8734</v>
      </c>
      <c r="E67" s="22">
        <v>442655</v>
      </c>
      <c r="F67" s="22">
        <v>395431</v>
      </c>
      <c r="G67" s="22">
        <f t="shared" ref="G67" si="26">G66</f>
        <v>1029665</v>
      </c>
      <c r="H67" s="22">
        <v>282.62331989247309</v>
      </c>
      <c r="I67" s="22">
        <v>13.500134408602149</v>
      </c>
      <c r="J67" s="22">
        <v>684.21135752688167</v>
      </c>
      <c r="K67" s="22">
        <v>611.21727150537629</v>
      </c>
      <c r="L67" s="22">
        <f t="shared" si="16"/>
        <v>1591.552083333333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4254760</v>
      </c>
      <c r="F68" s="31">
        <v>2447572</v>
      </c>
      <c r="G68" s="31">
        <f t="shared" ref="G68" si="27">SUM(C68:F68)</f>
        <v>6702332</v>
      </c>
      <c r="H68" s="32" t="s">
        <v>203</v>
      </c>
      <c r="I68" s="32" t="s">
        <v>203</v>
      </c>
      <c r="J68" s="32">
        <v>6576.5779569892475</v>
      </c>
      <c r="K68" s="32">
        <v>3783.2094086021498</v>
      </c>
      <c r="L68" s="32">
        <f>H68+I68+J68+K68</f>
        <v>10359.787365591397</v>
      </c>
    </row>
    <row r="69" spans="1:13">
      <c r="A69" s="45"/>
      <c r="B69" s="45" t="s">
        <v>112</v>
      </c>
      <c r="C69" s="22"/>
      <c r="D69" s="22"/>
      <c r="E69" s="22">
        <v>4254760</v>
      </c>
      <c r="F69" s="22">
        <v>2447572</v>
      </c>
      <c r="G69" s="63">
        <f>F69+E69</f>
        <v>6702332</v>
      </c>
      <c r="H69" s="63"/>
      <c r="I69" s="63"/>
      <c r="J69" s="63">
        <v>6576.5779569892475</v>
      </c>
      <c r="K69" s="63">
        <v>3783.2094086021498</v>
      </c>
      <c r="L69" s="63">
        <f t="shared" si="16"/>
        <v>10359.787365591397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133093</v>
      </c>
      <c r="F70" s="31">
        <v>121032</v>
      </c>
      <c r="G70" s="31">
        <f t="shared" ref="G70" si="28">SUM(C70:F70)</f>
        <v>254125</v>
      </c>
      <c r="H70" s="32" t="s">
        <v>203</v>
      </c>
      <c r="I70" s="32" t="s">
        <v>203</v>
      </c>
      <c r="J70" s="32">
        <v>205.72170698924728</v>
      </c>
      <c r="K70" s="32">
        <v>187.0790322580645</v>
      </c>
      <c r="L70" s="32">
        <f>H70+I70+J70+K70</f>
        <v>392.80073924731175</v>
      </c>
    </row>
    <row r="71" spans="1:13">
      <c r="A71" s="45"/>
      <c r="B71" s="45" t="s">
        <v>114</v>
      </c>
      <c r="C71" s="22"/>
      <c r="D71" s="22"/>
      <c r="E71" s="22">
        <v>133093</v>
      </c>
      <c r="F71" s="22">
        <v>53254.080000000002</v>
      </c>
      <c r="G71" s="63">
        <f>E71+F71</f>
        <v>186347.08000000002</v>
      </c>
      <c r="H71" s="63"/>
      <c r="I71" s="63"/>
      <c r="J71" s="63">
        <v>205.72170698924728</v>
      </c>
      <c r="K71" s="63">
        <v>82.314774193548388</v>
      </c>
      <c r="L71" s="63">
        <f t="shared" si="16"/>
        <v>288.03648118279568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67777.920000000013</v>
      </c>
      <c r="G72" s="63">
        <f>E72+F72</f>
        <v>67777.920000000013</v>
      </c>
      <c r="H72" s="63"/>
      <c r="I72" s="63"/>
      <c r="J72" s="63"/>
      <c r="K72" s="63">
        <v>104.76425806451614</v>
      </c>
      <c r="L72" s="63">
        <f t="shared" si="16"/>
        <v>104.76425806451614</v>
      </c>
    </row>
    <row r="73" spans="1:13">
      <c r="A73" s="36">
        <v>22</v>
      </c>
      <c r="B73" s="24" t="s">
        <v>30</v>
      </c>
      <c r="C73" s="25">
        <v>742111.24</v>
      </c>
      <c r="D73" s="25">
        <v>0</v>
      </c>
      <c r="E73" s="25">
        <v>1954893</v>
      </c>
      <c r="F73" s="25">
        <v>47313</v>
      </c>
      <c r="G73" s="25">
        <f t="shared" ref="G73" si="29">SUM(C73:F73)</f>
        <v>2744317.24</v>
      </c>
      <c r="H73" s="26">
        <v>1147.0805456989247</v>
      </c>
      <c r="I73" s="26" t="s">
        <v>203</v>
      </c>
      <c r="J73" s="26">
        <v>3021.6760080645158</v>
      </c>
      <c r="K73" s="26">
        <v>73.131653225806446</v>
      </c>
      <c r="L73" s="26">
        <f>H73+I73+J73+K73</f>
        <v>4241.8882069892461</v>
      </c>
    </row>
    <row r="74" spans="1:13">
      <c r="A74" s="45"/>
      <c r="B74" s="45" t="s">
        <v>115</v>
      </c>
      <c r="C74" s="22">
        <v>742111.24</v>
      </c>
      <c r="D74" s="22">
        <v>0</v>
      </c>
      <c r="E74" s="22">
        <v>1954893</v>
      </c>
      <c r="F74" s="22">
        <v>47313</v>
      </c>
      <c r="G74" s="63">
        <f>F74+E74+C74</f>
        <v>2744317.24</v>
      </c>
      <c r="H74" s="63">
        <v>1147.0805456989247</v>
      </c>
      <c r="I74" s="63"/>
      <c r="J74" s="63">
        <v>3021.6760080645158</v>
      </c>
      <c r="K74" s="63">
        <v>73.131653225806446</v>
      </c>
      <c r="L74" s="63">
        <f t="shared" ref="L74" si="30">L73</f>
        <v>4241.8882069892461</v>
      </c>
    </row>
    <row r="75" spans="1:13">
      <c r="A75" s="37">
        <v>23</v>
      </c>
      <c r="B75" s="30" t="s">
        <v>31</v>
      </c>
      <c r="C75" s="31">
        <v>661407</v>
      </c>
      <c r="D75" s="31">
        <v>13738</v>
      </c>
      <c r="E75" s="31">
        <v>432827</v>
      </c>
      <c r="F75" s="31">
        <v>434217</v>
      </c>
      <c r="G75" s="31">
        <f t="shared" ref="G75" si="31">SUM(C75:F75)</f>
        <v>1542189</v>
      </c>
      <c r="H75" s="32">
        <v>1022.3360887096774</v>
      </c>
      <c r="I75" s="32">
        <v>21.234811827956989</v>
      </c>
      <c r="J75" s="32">
        <v>669.02022849462355</v>
      </c>
      <c r="K75" s="32">
        <v>671.16874999999993</v>
      </c>
      <c r="L75" s="32">
        <f>H75+I75+J75+K75</f>
        <v>2383.7598790322577</v>
      </c>
    </row>
    <row r="76" spans="1:13">
      <c r="A76" s="45"/>
      <c r="B76" s="45" t="s">
        <v>116</v>
      </c>
      <c r="C76" s="22">
        <v>661407</v>
      </c>
      <c r="D76" s="22">
        <v>13738</v>
      </c>
      <c r="E76" s="22">
        <v>77908.86</v>
      </c>
      <c r="F76" s="22">
        <v>37342.661999999997</v>
      </c>
      <c r="G76" s="63">
        <f>C76+D76+E76+F76</f>
        <v>790396.522</v>
      </c>
      <c r="H76" s="63">
        <v>1022.3360887096774</v>
      </c>
      <c r="I76" s="63">
        <v>21.234811827956989</v>
      </c>
      <c r="J76" s="63">
        <v>120.42364112903225</v>
      </c>
      <c r="K76" s="63">
        <v>57.720512499999991</v>
      </c>
      <c r="L76" s="63">
        <f t="shared" ref="L76:L77" si="32">SUM(H76:K76)</f>
        <v>1221.7150541666665</v>
      </c>
    </row>
    <row r="77" spans="1:13">
      <c r="A77" s="45"/>
      <c r="B77" s="45" t="s">
        <v>117</v>
      </c>
      <c r="C77" s="22"/>
      <c r="D77" s="22"/>
      <c r="E77" s="22">
        <v>354918.13999999996</v>
      </c>
      <c r="F77" s="22">
        <v>396874.33799999999</v>
      </c>
      <c r="G77" s="63">
        <f>C77+D77+E77+F77</f>
        <v>751792.47799999989</v>
      </c>
      <c r="H77" s="63"/>
      <c r="I77" s="63"/>
      <c r="J77" s="63">
        <v>548.59658736559129</v>
      </c>
      <c r="K77" s="63">
        <v>613.44823749999989</v>
      </c>
      <c r="L77" s="63">
        <f t="shared" si="32"/>
        <v>1162.0448248655912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180279</v>
      </c>
      <c r="F78" s="31">
        <v>226016</v>
      </c>
      <c r="G78" s="31">
        <f t="shared" ref="G78" si="33">SUM(C78:F78)</f>
        <v>406295</v>
      </c>
      <c r="H78" s="32" t="s">
        <v>203</v>
      </c>
      <c r="I78" s="32" t="s">
        <v>203</v>
      </c>
      <c r="J78" s="32">
        <v>278.6570564516129</v>
      </c>
      <c r="K78" s="32">
        <v>349.35268817204303</v>
      </c>
      <c r="L78" s="32">
        <f>H78+I78+J78+K78</f>
        <v>628.00974462365593</v>
      </c>
    </row>
    <row r="79" spans="1:13">
      <c r="A79" s="45"/>
      <c r="B79" s="45" t="s">
        <v>118</v>
      </c>
      <c r="C79" s="22"/>
      <c r="D79" s="22"/>
      <c r="E79" s="22">
        <v>180279</v>
      </c>
      <c r="F79" s="22">
        <v>226016</v>
      </c>
      <c r="G79" s="22">
        <f>SUM(C79:F79)</f>
        <v>406295</v>
      </c>
      <c r="H79" s="63"/>
      <c r="I79" s="63"/>
      <c r="J79" s="63">
        <v>278.6570564516129</v>
      </c>
      <c r="K79" s="63">
        <v>349.35268817204303</v>
      </c>
      <c r="L79" s="63">
        <f>H79+I79+J79+K79</f>
        <v>628.00974462365593</v>
      </c>
    </row>
    <row r="80" spans="1:13">
      <c r="A80" s="37">
        <v>25</v>
      </c>
      <c r="B80" s="30" t="s">
        <v>33</v>
      </c>
      <c r="C80" s="31">
        <v>291249</v>
      </c>
      <c r="D80" s="31">
        <v>0</v>
      </c>
      <c r="E80" s="31">
        <v>1759179</v>
      </c>
      <c r="F80" s="31">
        <v>736810</v>
      </c>
      <c r="G80" s="31">
        <f t="shared" ref="G80:G86" si="34">SUM(C80:F80)</f>
        <v>2787238</v>
      </c>
      <c r="H80" s="32">
        <v>450.18326612903218</v>
      </c>
      <c r="I80" s="32" t="s">
        <v>203</v>
      </c>
      <c r="J80" s="32">
        <v>2719.1610887096772</v>
      </c>
      <c r="K80" s="32">
        <v>1138.8864247311828</v>
      </c>
      <c r="L80" s="32">
        <f>H80+I80+J80+K80</f>
        <v>4308.2307795698925</v>
      </c>
    </row>
    <row r="81" spans="1:12">
      <c r="A81" s="45"/>
      <c r="B81" s="45" t="s">
        <v>119</v>
      </c>
      <c r="C81" s="22">
        <v>291249</v>
      </c>
      <c r="D81" s="22"/>
      <c r="E81" s="22">
        <v>321930</v>
      </c>
      <c r="F81" s="22">
        <v>377247</v>
      </c>
      <c r="G81" s="63">
        <f t="shared" si="34"/>
        <v>990426</v>
      </c>
      <c r="H81" s="63">
        <v>450.18326612903218</v>
      </c>
      <c r="I81" s="63"/>
      <c r="J81" s="63">
        <v>497.60685483870964</v>
      </c>
      <c r="K81" s="63">
        <v>583.11028225806444</v>
      </c>
      <c r="L81" s="63">
        <f t="shared" ref="L81:L85" si="35">H81+I81+J81+K81</f>
        <v>1530.9004032258063</v>
      </c>
    </row>
    <row r="82" spans="1:12">
      <c r="A82" s="45"/>
      <c r="B82" s="45" t="s">
        <v>120</v>
      </c>
      <c r="C82" s="22"/>
      <c r="D82" s="22"/>
      <c r="E82" s="22">
        <v>1027360</v>
      </c>
      <c r="F82" s="22">
        <v>359563</v>
      </c>
      <c r="G82" s="63">
        <f t="shared" si="34"/>
        <v>1386923</v>
      </c>
      <c r="H82" s="63"/>
      <c r="I82" s="63"/>
      <c r="J82" s="63">
        <v>1587.9892473118277</v>
      </c>
      <c r="K82" s="63">
        <v>555.77614247311828</v>
      </c>
      <c r="L82" s="63">
        <f t="shared" si="35"/>
        <v>2143.7653897849459</v>
      </c>
    </row>
    <row r="83" spans="1:12">
      <c r="A83" s="45"/>
      <c r="B83" s="45" t="s">
        <v>122</v>
      </c>
      <c r="C83" s="22"/>
      <c r="D83" s="22"/>
      <c r="E83" s="22">
        <v>21110</v>
      </c>
      <c r="F83" s="22"/>
      <c r="G83" s="63">
        <f t="shared" si="34"/>
        <v>21110</v>
      </c>
      <c r="H83" s="63"/>
      <c r="I83" s="63"/>
      <c r="J83" s="63">
        <v>32.629704301075265</v>
      </c>
      <c r="K83" s="63"/>
      <c r="L83" s="63">
        <f t="shared" si="35"/>
        <v>32.629704301075265</v>
      </c>
    </row>
    <row r="84" spans="1:12">
      <c r="A84" s="45"/>
      <c r="B84" s="45" t="s">
        <v>121</v>
      </c>
      <c r="C84" s="22"/>
      <c r="D84" s="22"/>
      <c r="E84" s="22">
        <v>379983</v>
      </c>
      <c r="F84" s="22"/>
      <c r="G84" s="63">
        <f t="shared" si="34"/>
        <v>379983</v>
      </c>
      <c r="H84" s="63"/>
      <c r="I84" s="63"/>
      <c r="J84" s="63">
        <v>587.33931451612898</v>
      </c>
      <c r="K84" s="63"/>
      <c r="L84" s="63">
        <f t="shared" si="35"/>
        <v>587.33931451612898</v>
      </c>
    </row>
    <row r="85" spans="1:12">
      <c r="A85" s="45"/>
      <c r="B85" s="45" t="s">
        <v>123</v>
      </c>
      <c r="C85" s="22"/>
      <c r="D85" s="22"/>
      <c r="E85" s="22">
        <v>8796</v>
      </c>
      <c r="F85" s="22"/>
      <c r="G85" s="63">
        <f t="shared" si="34"/>
        <v>8796</v>
      </c>
      <c r="H85" s="63"/>
      <c r="I85" s="63"/>
      <c r="J85" s="63">
        <v>13.595967741935482</v>
      </c>
      <c r="K85" s="63"/>
      <c r="L85" s="63">
        <f t="shared" si="35"/>
        <v>13.595967741935482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1244245</v>
      </c>
      <c r="F86" s="31">
        <v>674039</v>
      </c>
      <c r="G86" s="31">
        <f t="shared" si="34"/>
        <v>1918284</v>
      </c>
      <c r="H86" s="32" t="s">
        <v>203</v>
      </c>
      <c r="I86" s="32" t="s">
        <v>203</v>
      </c>
      <c r="J86" s="32">
        <v>1923.2281586021504</v>
      </c>
      <c r="K86" s="32">
        <v>1041.8613575268816</v>
      </c>
      <c r="L86" s="32">
        <f>H86+I86+J86+K86</f>
        <v>2965.0895161290318</v>
      </c>
    </row>
    <row r="87" spans="1:12">
      <c r="A87" s="45"/>
      <c r="B87" s="45" t="s">
        <v>124</v>
      </c>
      <c r="C87" s="22"/>
      <c r="D87" s="22"/>
      <c r="E87" s="22">
        <v>624860</v>
      </c>
      <c r="F87" s="22">
        <v>438260</v>
      </c>
      <c r="G87" s="63">
        <f>SUM(C87:F87)</f>
        <v>1063120</v>
      </c>
      <c r="H87" s="63"/>
      <c r="I87" s="63"/>
      <c r="J87" s="63">
        <v>965.84543010752679</v>
      </c>
      <c r="K87" s="63">
        <v>677.41801075268802</v>
      </c>
      <c r="L87" s="63">
        <f t="shared" ref="L87:L92" si="36">H87+I87+J87+K87</f>
        <v>1643.2634408602148</v>
      </c>
    </row>
    <row r="88" spans="1:12">
      <c r="A88" s="45"/>
      <c r="B88" s="45" t="s">
        <v>127</v>
      </c>
      <c r="C88" s="22"/>
      <c r="D88" s="22"/>
      <c r="E88" s="22">
        <v>426154</v>
      </c>
      <c r="F88" s="22">
        <v>183339</v>
      </c>
      <c r="G88" s="63">
        <f t="shared" ref="G88:G92" si="37">SUM(C88:F88)</f>
        <v>609493</v>
      </c>
      <c r="H88" s="63"/>
      <c r="I88" s="63"/>
      <c r="J88" s="63">
        <v>658.70577956989234</v>
      </c>
      <c r="K88" s="63">
        <v>283.38689516129034</v>
      </c>
      <c r="L88" s="63">
        <f t="shared" si="36"/>
        <v>942.09267473118268</v>
      </c>
    </row>
    <row r="89" spans="1:12">
      <c r="A89" s="45"/>
      <c r="B89" s="45" t="s">
        <v>125</v>
      </c>
      <c r="C89" s="22"/>
      <c r="D89" s="22"/>
      <c r="E89" s="22">
        <v>130397</v>
      </c>
      <c r="F89" s="22">
        <v>1887</v>
      </c>
      <c r="G89" s="63">
        <f t="shared" si="37"/>
        <v>132284</v>
      </c>
      <c r="H89" s="63"/>
      <c r="I89" s="63"/>
      <c r="J89" s="63">
        <v>201.55450268817202</v>
      </c>
      <c r="K89" s="63">
        <v>2.9167338709677417</v>
      </c>
      <c r="L89" s="63">
        <f t="shared" si="36"/>
        <v>204.47123655913975</v>
      </c>
    </row>
    <row r="90" spans="1:12">
      <c r="A90" s="45"/>
      <c r="B90" s="45" t="s">
        <v>126</v>
      </c>
      <c r="C90" s="22"/>
      <c r="D90" s="22"/>
      <c r="E90" s="22">
        <v>10825</v>
      </c>
      <c r="F90" s="22"/>
      <c r="G90" s="63">
        <f t="shared" si="37"/>
        <v>10825</v>
      </c>
      <c r="H90" s="63"/>
      <c r="I90" s="63"/>
      <c r="J90" s="63">
        <v>16.732190860215052</v>
      </c>
      <c r="K90" s="63"/>
      <c r="L90" s="63">
        <f t="shared" si="36"/>
        <v>16.732190860215052</v>
      </c>
    </row>
    <row r="91" spans="1:12">
      <c r="A91" s="45"/>
      <c r="B91" s="45" t="s">
        <v>128</v>
      </c>
      <c r="C91" s="22"/>
      <c r="D91" s="22"/>
      <c r="E91" s="22">
        <v>19161</v>
      </c>
      <c r="F91" s="22">
        <v>27433</v>
      </c>
      <c r="G91" s="63">
        <f t="shared" si="37"/>
        <v>46594</v>
      </c>
      <c r="H91" s="63"/>
      <c r="I91" s="63"/>
      <c r="J91" s="63">
        <v>29.61713709677419</v>
      </c>
      <c r="K91" s="63">
        <v>42.40315860215054</v>
      </c>
      <c r="L91" s="63">
        <f t="shared" si="36"/>
        <v>72.020295698924727</v>
      </c>
    </row>
    <row r="92" spans="1:12">
      <c r="A92" s="45"/>
      <c r="B92" s="45" t="s">
        <v>129</v>
      </c>
      <c r="C92" s="22"/>
      <c r="D92" s="22"/>
      <c r="E92" s="22">
        <v>32848</v>
      </c>
      <c r="F92" s="22">
        <v>23120</v>
      </c>
      <c r="G92" s="63">
        <f t="shared" si="37"/>
        <v>55968</v>
      </c>
      <c r="H92" s="63"/>
      <c r="I92" s="63"/>
      <c r="J92" s="63">
        <v>50.773118279569886</v>
      </c>
      <c r="K92" s="63">
        <v>35.736559139784944</v>
      </c>
      <c r="L92" s="63">
        <f t="shared" si="36"/>
        <v>86.50967741935483</v>
      </c>
    </row>
    <row r="93" spans="1:12">
      <c r="A93" s="37">
        <v>27</v>
      </c>
      <c r="B93" s="30" t="s">
        <v>35</v>
      </c>
      <c r="C93" s="31">
        <v>442262</v>
      </c>
      <c r="D93" s="31">
        <v>0</v>
      </c>
      <c r="E93" s="31">
        <v>400892</v>
      </c>
      <c r="F93" s="31">
        <v>428021</v>
      </c>
      <c r="G93" s="31">
        <f t="shared" ref="G93" si="38">SUM(C93:F93)</f>
        <v>1271175</v>
      </c>
      <c r="H93" s="32">
        <v>683.60389784946233</v>
      </c>
      <c r="I93" s="32" t="s">
        <v>203</v>
      </c>
      <c r="J93" s="32">
        <v>619.6583333333333</v>
      </c>
      <c r="K93" s="32">
        <v>661.59159946236548</v>
      </c>
      <c r="L93" s="32">
        <f>H93+I93+J93+K93</f>
        <v>1964.853830645161</v>
      </c>
    </row>
    <row r="94" spans="1:12">
      <c r="A94" s="45"/>
      <c r="B94" s="45" t="s">
        <v>130</v>
      </c>
      <c r="C94" s="22">
        <v>442262</v>
      </c>
      <c r="D94" s="22">
        <v>0</v>
      </c>
      <c r="E94" s="22">
        <v>400892</v>
      </c>
      <c r="F94" s="22">
        <v>428021</v>
      </c>
      <c r="G94" s="63">
        <f>C94+D94+E94+F94</f>
        <v>1271175</v>
      </c>
      <c r="H94" s="63">
        <v>683.60389784946233</v>
      </c>
      <c r="I94" s="63"/>
      <c r="J94" s="63">
        <v>619.6583333333333</v>
      </c>
      <c r="K94" s="63">
        <v>661.59159946236548</v>
      </c>
      <c r="L94" s="63">
        <f>H94+I94+J94+K94</f>
        <v>1964.853830645161</v>
      </c>
    </row>
    <row r="95" spans="1:12">
      <c r="A95" s="37">
        <v>28</v>
      </c>
      <c r="B95" s="30" t="s">
        <v>36</v>
      </c>
      <c r="C95" s="31">
        <v>182621</v>
      </c>
      <c r="D95" s="31">
        <v>0</v>
      </c>
      <c r="E95" s="31">
        <v>1122328</v>
      </c>
      <c r="F95" s="31">
        <v>483781</v>
      </c>
      <c r="G95" s="31">
        <f t="shared" ref="G95:G98" si="39">SUM(C95:F95)</f>
        <v>1788730</v>
      </c>
      <c r="H95" s="32">
        <v>282.27708333333334</v>
      </c>
      <c r="I95" s="32" t="s">
        <v>203</v>
      </c>
      <c r="J95" s="32">
        <v>1734.7811827956989</v>
      </c>
      <c r="K95" s="32">
        <v>747.77977150537629</v>
      </c>
      <c r="L95" s="32">
        <f>H95+I95+J95+K95</f>
        <v>2764.8380376344085</v>
      </c>
    </row>
    <row r="96" spans="1:12">
      <c r="A96" s="45"/>
      <c r="B96" s="45" t="s">
        <v>131</v>
      </c>
      <c r="C96" s="22">
        <v>182621</v>
      </c>
      <c r="D96" s="22"/>
      <c r="E96" s="22">
        <v>1051621</v>
      </c>
      <c r="F96" s="22">
        <v>483781</v>
      </c>
      <c r="G96" s="63">
        <f>SUM(C96:F96)</f>
        <v>1718023</v>
      </c>
      <c r="H96" s="63">
        <v>282.27708333333334</v>
      </c>
      <c r="I96" s="63"/>
      <c r="J96" s="63">
        <v>1625.4894489247311</v>
      </c>
      <c r="K96" s="63">
        <v>747.77977150537629</v>
      </c>
      <c r="L96" s="63">
        <f t="shared" ref="L96:L110" si="40">H96+I96+J96+K96</f>
        <v>2655.5463037634408</v>
      </c>
    </row>
    <row r="97" spans="1:12">
      <c r="A97" s="45"/>
      <c r="B97" s="45" t="s">
        <v>97</v>
      </c>
      <c r="C97" s="22"/>
      <c r="D97" s="22"/>
      <c r="E97" s="22">
        <v>70707</v>
      </c>
      <c r="F97" s="22"/>
      <c r="G97" s="63">
        <f t="shared" si="39"/>
        <v>70707</v>
      </c>
      <c r="H97" s="63"/>
      <c r="I97" s="63"/>
      <c r="J97" s="63">
        <v>109.29173387096773</v>
      </c>
      <c r="K97" s="63"/>
      <c r="L97" s="63">
        <f t="shared" si="40"/>
        <v>109.29173387096773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2665984</v>
      </c>
      <c r="F98" s="31">
        <v>1294397</v>
      </c>
      <c r="G98" s="31">
        <f t="shared" si="39"/>
        <v>3960381</v>
      </c>
      <c r="H98" s="32" t="s">
        <v>203</v>
      </c>
      <c r="I98" s="32" t="s">
        <v>203</v>
      </c>
      <c r="J98" s="32">
        <v>4120.8086021505378</v>
      </c>
      <c r="K98" s="32">
        <v>2000.7480510752687</v>
      </c>
      <c r="L98" s="32">
        <f>H98+I98+J98+K98</f>
        <v>6121.5566532258063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2665984</v>
      </c>
      <c r="F99" s="22">
        <v>1294397</v>
      </c>
      <c r="G99" s="22">
        <f t="shared" ref="G99" si="41">G98</f>
        <v>3960381</v>
      </c>
      <c r="H99" s="63"/>
      <c r="I99" s="63"/>
      <c r="J99" s="63">
        <v>4120.8086021505378</v>
      </c>
      <c r="K99" s="63">
        <v>2000.7480510752687</v>
      </c>
      <c r="L99" s="63">
        <f t="shared" si="40"/>
        <v>6121.5566532258063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545997</v>
      </c>
      <c r="F100" s="46">
        <v>442296</v>
      </c>
      <c r="G100" s="31">
        <f t="shared" ref="G100" si="42">SUM(C100:F100)</f>
        <v>988293</v>
      </c>
      <c r="H100" s="32" t="s">
        <v>203</v>
      </c>
      <c r="I100" s="32" t="s">
        <v>203</v>
      </c>
      <c r="J100" s="32">
        <v>843.94697580645152</v>
      </c>
      <c r="K100" s="32">
        <v>683.6564516129032</v>
      </c>
      <c r="L100" s="32">
        <f t="shared" si="40"/>
        <v>1527.6034274193548</v>
      </c>
    </row>
    <row r="101" spans="1:12">
      <c r="A101" s="45"/>
      <c r="B101" s="45" t="s">
        <v>133</v>
      </c>
      <c r="C101" s="22"/>
      <c r="D101" s="22"/>
      <c r="E101" s="22">
        <v>545997</v>
      </c>
      <c r="F101" s="22">
        <v>442296</v>
      </c>
      <c r="G101" s="63">
        <f>E101+F101</f>
        <v>988293</v>
      </c>
      <c r="H101" s="63"/>
      <c r="I101" s="63"/>
      <c r="J101" s="63">
        <v>843.94697580645152</v>
      </c>
      <c r="K101" s="63">
        <v>683.6564516129032</v>
      </c>
      <c r="L101" s="63">
        <f t="shared" si="40"/>
        <v>1527.6034274193548</v>
      </c>
    </row>
    <row r="102" spans="1:12">
      <c r="A102" s="36">
        <v>31</v>
      </c>
      <c r="B102" s="24" t="s">
        <v>39</v>
      </c>
      <c r="C102" s="25">
        <v>461065</v>
      </c>
      <c r="D102" s="25">
        <v>0</v>
      </c>
      <c r="E102" s="25">
        <v>3523855</v>
      </c>
      <c r="F102" s="25">
        <v>1301685</v>
      </c>
      <c r="G102" s="25">
        <f t="shared" ref="G102" si="43">SUM(C102:F102)</f>
        <v>5286605</v>
      </c>
      <c r="H102" s="26">
        <v>712.66767473118273</v>
      </c>
      <c r="I102" s="26" t="s">
        <v>203</v>
      </c>
      <c r="J102" s="26">
        <v>5446.8188844086017</v>
      </c>
      <c r="K102" s="26">
        <v>2012.0131048387095</v>
      </c>
      <c r="L102" s="26">
        <f t="shared" si="40"/>
        <v>8171.499663978494</v>
      </c>
    </row>
    <row r="103" spans="1:12">
      <c r="A103" s="45"/>
      <c r="B103" s="45" t="s">
        <v>134</v>
      </c>
      <c r="C103" s="22">
        <v>461065</v>
      </c>
      <c r="D103" s="22">
        <v>0</v>
      </c>
      <c r="E103" s="22">
        <v>3523855</v>
      </c>
      <c r="F103" s="22">
        <v>1301685</v>
      </c>
      <c r="G103" s="63">
        <f>C103+D103+E103+F103</f>
        <v>5286605</v>
      </c>
      <c r="H103" s="63">
        <v>712.66767473118273</v>
      </c>
      <c r="I103" s="63"/>
      <c r="J103" s="63">
        <v>5446.8188844086017</v>
      </c>
      <c r="K103" s="63">
        <v>2012.0131048387095</v>
      </c>
      <c r="L103" s="63">
        <f t="shared" si="40"/>
        <v>8171.499663978494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345007</v>
      </c>
      <c r="F104" s="47">
        <v>27209</v>
      </c>
      <c r="G104" s="31">
        <f t="shared" ref="G104:G106" si="44">SUM(C104:F104)</f>
        <v>372216</v>
      </c>
      <c r="H104" s="32" t="s">
        <v>203</v>
      </c>
      <c r="I104" s="32" t="s">
        <v>203</v>
      </c>
      <c r="J104" s="32">
        <v>533.27694892473119</v>
      </c>
      <c r="K104" s="32">
        <v>42.056922043010751</v>
      </c>
      <c r="L104" s="32">
        <f t="shared" si="40"/>
        <v>575.33387096774197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f t="shared" si="44"/>
        <v>393616</v>
      </c>
      <c r="H105" s="63"/>
      <c r="I105" s="63"/>
      <c r="J105" s="63">
        <v>549.35221774193542</v>
      </c>
      <c r="K105" s="63">
        <v>59.059610215053759</v>
      </c>
      <c r="L105" s="63">
        <f t="shared" si="40"/>
        <v>608.41182795698921</v>
      </c>
    </row>
    <row r="106" spans="1:12">
      <c r="A106" s="36">
        <v>33</v>
      </c>
      <c r="B106" s="24" t="s">
        <v>41</v>
      </c>
      <c r="C106" s="25">
        <v>145831</v>
      </c>
      <c r="D106" s="25">
        <v>0</v>
      </c>
      <c r="E106" s="25">
        <v>74971</v>
      </c>
      <c r="F106" s="25">
        <v>77465</v>
      </c>
      <c r="G106" s="25">
        <f t="shared" si="44"/>
        <v>298267</v>
      </c>
      <c r="H106" s="26">
        <v>225.41081989247309</v>
      </c>
      <c r="I106" s="26" t="s">
        <v>203</v>
      </c>
      <c r="J106" s="26">
        <v>115.8825940860215</v>
      </c>
      <c r="K106" s="26">
        <v>119.73756720430107</v>
      </c>
      <c r="L106" s="26">
        <f t="shared" si="40"/>
        <v>461.03098118279564</v>
      </c>
    </row>
    <row r="107" spans="1:12">
      <c r="A107" s="45"/>
      <c r="B107" s="45" t="s">
        <v>136</v>
      </c>
      <c r="C107" s="22">
        <v>145831</v>
      </c>
      <c r="D107" s="22">
        <v>0</v>
      </c>
      <c r="E107" s="22">
        <v>74971</v>
      </c>
      <c r="F107" s="22">
        <v>77465</v>
      </c>
      <c r="G107" s="63">
        <f t="shared" ref="G107" si="45">G106</f>
        <v>298267</v>
      </c>
      <c r="H107" s="63">
        <v>225.41081989247309</v>
      </c>
      <c r="I107" s="63"/>
      <c r="J107" s="63">
        <v>115.8825940860215</v>
      </c>
      <c r="K107" s="63">
        <v>119.73756720430107</v>
      </c>
      <c r="L107" s="63">
        <f t="shared" si="40"/>
        <v>461.03098118279564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229335</v>
      </c>
      <c r="F108" s="31">
        <v>31547</v>
      </c>
      <c r="G108" s="31">
        <f t="shared" ref="G108:G113" si="46">SUM(C108:F108)</f>
        <v>260882</v>
      </c>
      <c r="H108" s="32" t="s">
        <v>203</v>
      </c>
      <c r="I108" s="32" t="s">
        <v>203</v>
      </c>
      <c r="J108" s="32">
        <v>354.48286290322579</v>
      </c>
      <c r="K108" s="32">
        <v>48.76216397849462</v>
      </c>
      <c r="L108" s="32">
        <f t="shared" si="40"/>
        <v>403.24502688172043</v>
      </c>
    </row>
    <row r="109" spans="1:12" ht="30">
      <c r="A109" s="45"/>
      <c r="B109" s="48" t="s">
        <v>138</v>
      </c>
      <c r="C109" s="22"/>
      <c r="D109" s="22"/>
      <c r="E109" s="22">
        <v>55040.4</v>
      </c>
      <c r="F109" s="22">
        <v>1924.367</v>
      </c>
      <c r="G109" s="63">
        <f t="shared" si="46"/>
        <v>56964.767</v>
      </c>
      <c r="H109" s="63"/>
      <c r="I109" s="63"/>
      <c r="J109" s="63">
        <v>85.075887096774196</v>
      </c>
      <c r="K109" s="63">
        <v>2.974492002688172</v>
      </c>
      <c r="L109" s="63">
        <f t="shared" si="40"/>
        <v>88.050379099462361</v>
      </c>
    </row>
    <row r="110" spans="1:12" ht="30" customHeight="1">
      <c r="A110" s="45"/>
      <c r="B110" s="45" t="s">
        <v>137</v>
      </c>
      <c r="C110" s="22"/>
      <c r="D110" s="22"/>
      <c r="E110" s="22">
        <v>174294.6</v>
      </c>
      <c r="F110" s="22">
        <v>29622.633000000002</v>
      </c>
      <c r="G110" s="63">
        <f t="shared" si="46"/>
        <v>203917.23300000001</v>
      </c>
      <c r="H110" s="63"/>
      <c r="I110" s="63"/>
      <c r="J110" s="63">
        <v>269.40697580645161</v>
      </c>
      <c r="K110" s="63">
        <v>45.787671975806447</v>
      </c>
      <c r="L110" s="63">
        <f t="shared" si="40"/>
        <v>315.19464778225807</v>
      </c>
    </row>
    <row r="111" spans="1:12">
      <c r="A111" s="37">
        <v>35</v>
      </c>
      <c r="B111" s="30" t="s">
        <v>43</v>
      </c>
      <c r="C111" s="31">
        <v>0</v>
      </c>
      <c r="D111" s="31">
        <v>178900</v>
      </c>
      <c r="E111" s="31">
        <v>791768</v>
      </c>
      <c r="F111" s="31">
        <v>833876</v>
      </c>
      <c r="G111" s="31">
        <f t="shared" si="46"/>
        <v>1804544</v>
      </c>
      <c r="H111" s="32" t="s">
        <v>203</v>
      </c>
      <c r="I111" s="32">
        <v>276.52553763440858</v>
      </c>
      <c r="J111" s="32">
        <v>1223.8349462365591</v>
      </c>
      <c r="K111" s="32">
        <v>1288.9212365591397</v>
      </c>
      <c r="L111" s="32">
        <f>H111+I111+J111+K111</f>
        <v>2789.2817204301073</v>
      </c>
    </row>
    <row r="112" spans="1:12">
      <c r="A112" s="45"/>
      <c r="B112" s="45" t="s">
        <v>139</v>
      </c>
      <c r="C112" s="22"/>
      <c r="D112" s="22">
        <v>178900</v>
      </c>
      <c r="E112" s="22">
        <v>791768</v>
      </c>
      <c r="F112" s="22">
        <v>833876</v>
      </c>
      <c r="G112" s="63">
        <f t="shared" si="46"/>
        <v>1804544</v>
      </c>
      <c r="H112" s="63"/>
      <c r="I112" s="63">
        <v>276.52553763440858</v>
      </c>
      <c r="J112" s="63">
        <v>1223.8349462365591</v>
      </c>
      <c r="K112" s="63">
        <v>1288.9212365591397</v>
      </c>
      <c r="L112" s="63">
        <f>H112+I112+J112+K112</f>
        <v>2789.2817204301073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354814</v>
      </c>
      <c r="F113" s="31">
        <v>337054</v>
      </c>
      <c r="G113" s="31">
        <f t="shared" si="46"/>
        <v>691868</v>
      </c>
      <c r="H113" s="32" t="s">
        <v>203</v>
      </c>
      <c r="I113" s="32" t="s">
        <v>203</v>
      </c>
      <c r="J113" s="32">
        <v>548.43561827956978</v>
      </c>
      <c r="K113" s="32">
        <v>520.98400537634404</v>
      </c>
      <c r="L113" s="32">
        <f>H113+I113+J113+K113</f>
        <v>1069.4196236559137</v>
      </c>
    </row>
    <row r="114" spans="1:12">
      <c r="A114" s="45"/>
      <c r="B114" s="45" t="s">
        <v>140</v>
      </c>
      <c r="C114" s="22"/>
      <c r="D114" s="22"/>
      <c r="E114" s="22">
        <v>354814</v>
      </c>
      <c r="F114" s="22">
        <v>337054</v>
      </c>
      <c r="G114" s="63">
        <f>SUM(C114:F114)</f>
        <v>691868</v>
      </c>
      <c r="H114" s="63"/>
      <c r="I114" s="63"/>
      <c r="J114" s="63">
        <v>548.43561827956978</v>
      </c>
      <c r="K114" s="63">
        <v>520.98400537634404</v>
      </c>
      <c r="L114" s="63">
        <f>SUM(H114:K114)</f>
        <v>1069.4196236559137</v>
      </c>
    </row>
    <row r="115" spans="1:12">
      <c r="A115" s="37">
        <v>37</v>
      </c>
      <c r="B115" s="30" t="s">
        <v>45</v>
      </c>
      <c r="C115" s="31">
        <v>150103</v>
      </c>
      <c r="D115" s="31"/>
      <c r="E115" s="31">
        <v>998513</v>
      </c>
      <c r="F115" s="31">
        <v>215412</v>
      </c>
      <c r="G115" s="31">
        <f t="shared" ref="G115:G125" si="47">SUM(C115:F115)</f>
        <v>1364028</v>
      </c>
      <c r="H115" s="32">
        <v>232.01404569892472</v>
      </c>
      <c r="I115" s="32" t="s">
        <v>203</v>
      </c>
      <c r="J115" s="32">
        <v>1543.4004704301074</v>
      </c>
      <c r="K115" s="32">
        <v>332.96209677419353</v>
      </c>
      <c r="L115" s="32">
        <f>H115+I115+J115+K115</f>
        <v>2108.3766129032256</v>
      </c>
    </row>
    <row r="116" spans="1:12">
      <c r="A116" s="45"/>
      <c r="B116" s="45" t="s">
        <v>146</v>
      </c>
      <c r="C116" s="22">
        <v>150103</v>
      </c>
      <c r="D116" s="22"/>
      <c r="E116" s="22">
        <v>293463</v>
      </c>
      <c r="F116" s="22">
        <v>56007</v>
      </c>
      <c r="G116" s="63">
        <f t="shared" si="47"/>
        <v>499573</v>
      </c>
      <c r="H116" s="63">
        <v>232.01404569892472</v>
      </c>
      <c r="I116" s="63"/>
      <c r="J116" s="63">
        <v>453.60544354838709</v>
      </c>
      <c r="K116" s="63">
        <v>86.569959677419348</v>
      </c>
      <c r="L116" s="63">
        <f t="shared" ref="L116:L122" si="48">H116+I116+J116+K116</f>
        <v>772.1894489247311</v>
      </c>
    </row>
    <row r="117" spans="1:12">
      <c r="A117" s="45"/>
      <c r="B117" s="45" t="s">
        <v>141</v>
      </c>
      <c r="C117" s="22"/>
      <c r="D117" s="22"/>
      <c r="E117" s="22">
        <v>95658</v>
      </c>
      <c r="F117" s="22"/>
      <c r="G117" s="63">
        <f t="shared" si="47"/>
        <v>95658</v>
      </c>
      <c r="H117" s="63"/>
      <c r="I117" s="63"/>
      <c r="J117" s="63">
        <v>147.85846774193547</v>
      </c>
      <c r="K117" s="63"/>
      <c r="L117" s="63">
        <f t="shared" si="48"/>
        <v>147.85846774193547</v>
      </c>
    </row>
    <row r="118" spans="1:12">
      <c r="A118" s="45"/>
      <c r="B118" s="45" t="s">
        <v>142</v>
      </c>
      <c r="C118" s="22"/>
      <c r="D118" s="22"/>
      <c r="E118" s="22">
        <v>14379</v>
      </c>
      <c r="F118" s="22"/>
      <c r="G118" s="63">
        <f t="shared" si="47"/>
        <v>14379</v>
      </c>
      <c r="H118" s="63"/>
      <c r="I118" s="63"/>
      <c r="J118" s="63">
        <v>22.225604838709678</v>
      </c>
      <c r="K118" s="63"/>
      <c r="L118" s="63">
        <f t="shared" si="48"/>
        <v>22.225604838709678</v>
      </c>
    </row>
    <row r="119" spans="1:12">
      <c r="A119" s="45"/>
      <c r="B119" s="45" t="s">
        <v>143</v>
      </c>
      <c r="C119" s="22"/>
      <c r="D119" s="22"/>
      <c r="E119" s="22">
        <v>36146</v>
      </c>
      <c r="F119" s="22">
        <v>17685</v>
      </c>
      <c r="G119" s="63">
        <f t="shared" si="47"/>
        <v>53831</v>
      </c>
      <c r="H119" s="63"/>
      <c r="I119" s="63"/>
      <c r="J119" s="63">
        <v>55.87083333333333</v>
      </c>
      <c r="K119" s="63">
        <v>27.335685483870964</v>
      </c>
      <c r="L119" s="63">
        <f t="shared" si="48"/>
        <v>83.206518817204298</v>
      </c>
    </row>
    <row r="120" spans="1:12">
      <c r="A120" s="45"/>
      <c r="B120" s="45" t="s">
        <v>144</v>
      </c>
      <c r="C120" s="22"/>
      <c r="D120" s="22"/>
      <c r="E120" s="22">
        <v>30554</v>
      </c>
      <c r="F120" s="22">
        <v>26927</v>
      </c>
      <c r="G120" s="63">
        <f t="shared" si="47"/>
        <v>57481</v>
      </c>
      <c r="H120" s="63"/>
      <c r="I120" s="63"/>
      <c r="J120" s="63">
        <v>47.227284946236558</v>
      </c>
      <c r="K120" s="63">
        <v>41.621034946236556</v>
      </c>
      <c r="L120" s="63">
        <f t="shared" si="48"/>
        <v>88.848319892473114</v>
      </c>
    </row>
    <row r="121" spans="1:12">
      <c r="A121" s="45"/>
      <c r="B121" s="45" t="s">
        <v>145</v>
      </c>
      <c r="C121" s="22"/>
      <c r="D121" s="22"/>
      <c r="E121" s="22">
        <v>59012</v>
      </c>
      <c r="F121" s="22">
        <v>69901</v>
      </c>
      <c r="G121" s="63">
        <f t="shared" si="47"/>
        <v>128913</v>
      </c>
      <c r="H121" s="63"/>
      <c r="I121" s="63"/>
      <c r="J121" s="63">
        <v>91.214784946236549</v>
      </c>
      <c r="K121" s="63">
        <v>108.0459005376344</v>
      </c>
      <c r="L121" s="63">
        <f t="shared" si="48"/>
        <v>199.26068548387093</v>
      </c>
    </row>
    <row r="122" spans="1:12">
      <c r="A122" s="45"/>
      <c r="B122" s="45" t="s">
        <v>147</v>
      </c>
      <c r="C122" s="22"/>
      <c r="D122" s="22"/>
      <c r="E122" s="22">
        <v>469301</v>
      </c>
      <c r="F122" s="22">
        <v>44892</v>
      </c>
      <c r="G122" s="63">
        <f t="shared" si="47"/>
        <v>514193</v>
      </c>
      <c r="H122" s="63"/>
      <c r="I122" s="63"/>
      <c r="J122" s="63">
        <v>725.39805107526877</v>
      </c>
      <c r="K122" s="63">
        <v>69.389516129032245</v>
      </c>
      <c r="L122" s="63">
        <f t="shared" si="48"/>
        <v>794.78756720430101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427255</v>
      </c>
      <c r="F123" s="50">
        <v>109803</v>
      </c>
      <c r="G123" s="31">
        <f t="shared" si="47"/>
        <v>537058</v>
      </c>
      <c r="H123" s="51" t="s">
        <v>203</v>
      </c>
      <c r="I123" s="51" t="s">
        <v>203</v>
      </c>
      <c r="J123" s="32">
        <v>660.40759408602139</v>
      </c>
      <c r="K123" s="32">
        <v>169.72237903225806</v>
      </c>
      <c r="L123" s="32">
        <f>H123+I123+J123+K123</f>
        <v>830.12997311827939</v>
      </c>
    </row>
    <row r="124" spans="1:12" ht="30">
      <c r="A124" s="45"/>
      <c r="B124" s="48" t="s">
        <v>148</v>
      </c>
      <c r="C124" s="22"/>
      <c r="D124" s="22"/>
      <c r="E124" s="22">
        <v>427255</v>
      </c>
      <c r="F124" s="22">
        <v>109803</v>
      </c>
      <c r="G124" s="63">
        <f t="shared" si="47"/>
        <v>537058</v>
      </c>
      <c r="H124" s="63"/>
      <c r="I124" s="63"/>
      <c r="J124" s="63">
        <v>660.40759408602139</v>
      </c>
      <c r="K124" s="63">
        <v>169.72237903225806</v>
      </c>
      <c r="L124" s="63">
        <f>SUM(H124:K124)</f>
        <v>830.12997311827939</v>
      </c>
    </row>
    <row r="125" spans="1:12">
      <c r="A125" s="37">
        <v>39</v>
      </c>
      <c r="B125" s="30" t="s">
        <v>47</v>
      </c>
      <c r="C125" s="31">
        <v>109454</v>
      </c>
      <c r="D125" s="31">
        <v>0</v>
      </c>
      <c r="E125" s="31">
        <v>2476036</v>
      </c>
      <c r="F125" s="31">
        <v>1770745</v>
      </c>
      <c r="G125" s="31">
        <f t="shared" si="47"/>
        <v>4356235</v>
      </c>
      <c r="H125" s="32">
        <v>169.18293010752689</v>
      </c>
      <c r="I125" s="32" t="s">
        <v>203</v>
      </c>
      <c r="J125" s="32">
        <v>3827.2061827956986</v>
      </c>
      <c r="K125" s="32">
        <v>2737.0386424731182</v>
      </c>
      <c r="L125" s="32">
        <f>H125+I125+J125+K125</f>
        <v>6733.4277553763441</v>
      </c>
    </row>
    <row r="126" spans="1:12">
      <c r="A126" s="45"/>
      <c r="B126" s="45" t="s">
        <v>149</v>
      </c>
      <c r="C126" s="22">
        <v>109454</v>
      </c>
      <c r="D126" s="22">
        <v>0</v>
      </c>
      <c r="E126" s="22">
        <v>2476036</v>
      </c>
      <c r="F126" s="22">
        <v>1770745</v>
      </c>
      <c r="G126" s="63">
        <f>C126+D126+E126+F126</f>
        <v>4356235</v>
      </c>
      <c r="H126" s="63">
        <v>169.18293010752689</v>
      </c>
      <c r="I126" s="63"/>
      <c r="J126" s="63">
        <v>3827.2061827956986</v>
      </c>
      <c r="K126" s="63">
        <v>2737.0386424731182</v>
      </c>
      <c r="L126" s="63">
        <f>H126+I126+J126+K126</f>
        <v>6733.4277553763441</v>
      </c>
    </row>
    <row r="127" spans="1:12">
      <c r="A127" s="37">
        <v>40</v>
      </c>
      <c r="B127" s="30" t="s">
        <v>48</v>
      </c>
      <c r="C127" s="31">
        <v>628973</v>
      </c>
      <c r="D127" s="31">
        <v>0</v>
      </c>
      <c r="E127" s="31">
        <v>6190345</v>
      </c>
      <c r="F127" s="31">
        <v>1789229</v>
      </c>
      <c r="G127" s="31">
        <f t="shared" ref="G127" si="49">SUM(C127:F127)</f>
        <v>8608547</v>
      </c>
      <c r="H127" s="32">
        <v>972.20288978494614</v>
      </c>
      <c r="I127" s="32" t="s">
        <v>203</v>
      </c>
      <c r="J127" s="32">
        <v>9568.4096102150525</v>
      </c>
      <c r="K127" s="32">
        <v>2765.6093413978497</v>
      </c>
      <c r="L127" s="32">
        <f>H127+I127+J127+K127</f>
        <v>13306.221841397848</v>
      </c>
    </row>
    <row r="128" spans="1:12">
      <c r="A128" s="45"/>
      <c r="B128" s="45" t="s">
        <v>150</v>
      </c>
      <c r="C128" s="22">
        <v>628973</v>
      </c>
      <c r="D128" s="22"/>
      <c r="E128" s="22">
        <v>2538041.4499999997</v>
      </c>
      <c r="F128" s="22">
        <v>590445.57000000007</v>
      </c>
      <c r="G128" s="63">
        <f>SUM(C128:F128)</f>
        <v>3757460.0199999996</v>
      </c>
      <c r="H128" s="63">
        <v>972.20288978494614</v>
      </c>
      <c r="I128" s="63"/>
      <c r="J128" s="63">
        <v>3923.0479401881712</v>
      </c>
      <c r="K128" s="63">
        <v>912.65108266129027</v>
      </c>
      <c r="L128" s="63">
        <f>SUM(H128:K128)</f>
        <v>5807.9019126344074</v>
      </c>
    </row>
    <row r="129" spans="1:12">
      <c r="A129" s="45"/>
      <c r="B129" s="45" t="s">
        <v>151</v>
      </c>
      <c r="C129" s="22"/>
      <c r="D129" s="22"/>
      <c r="E129" s="22">
        <v>3652303.55</v>
      </c>
      <c r="F129" s="22">
        <v>1198783.4300000002</v>
      </c>
      <c r="G129" s="63">
        <f>SUM(C129:F129)</f>
        <v>4851086.9800000004</v>
      </c>
      <c r="H129" s="63"/>
      <c r="I129" s="63"/>
      <c r="J129" s="63">
        <v>5645.3616700268813</v>
      </c>
      <c r="K129" s="63">
        <v>1852.9582587365594</v>
      </c>
      <c r="L129" s="63">
        <f>SUM(H129:K129)</f>
        <v>7498.3199287634407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456871</v>
      </c>
      <c r="F130" s="31">
        <v>350808</v>
      </c>
      <c r="G130" s="31">
        <f t="shared" ref="G130" si="50">SUM(C130:F130)</f>
        <v>807679</v>
      </c>
      <c r="H130" s="32" t="s">
        <v>203</v>
      </c>
      <c r="I130" s="32" t="s">
        <v>203</v>
      </c>
      <c r="J130" s="32">
        <v>706.18501344086019</v>
      </c>
      <c r="K130" s="32">
        <v>542.24354838709667</v>
      </c>
      <c r="L130" s="32">
        <f>H130+I130+J130+K130</f>
        <v>1248.4285618279569</v>
      </c>
    </row>
    <row r="131" spans="1:12">
      <c r="A131" s="45"/>
      <c r="B131" s="45" t="s">
        <v>152</v>
      </c>
      <c r="C131" s="22"/>
      <c r="D131" s="22"/>
      <c r="E131" s="22">
        <v>456871</v>
      </c>
      <c r="F131" s="22">
        <v>350808</v>
      </c>
      <c r="G131" s="63">
        <f>F131+E131</f>
        <v>807679</v>
      </c>
      <c r="H131" s="63"/>
      <c r="I131" s="63"/>
      <c r="J131" s="63">
        <v>706.18501344086019</v>
      </c>
      <c r="K131" s="63">
        <v>542.24354838709667</v>
      </c>
      <c r="L131" s="63">
        <f>H131+I131+J131+K131</f>
        <v>1248.4285618279569</v>
      </c>
    </row>
    <row r="132" spans="1:12">
      <c r="A132" s="37">
        <v>42</v>
      </c>
      <c r="B132" s="30" t="s">
        <v>50</v>
      </c>
      <c r="C132" s="52">
        <v>320411</v>
      </c>
      <c r="D132" s="31">
        <v>0</v>
      </c>
      <c r="E132" s="52">
        <v>2010014</v>
      </c>
      <c r="F132" s="52">
        <v>1758312</v>
      </c>
      <c r="G132" s="31">
        <f t="shared" ref="G132:G139" si="51">SUM(C132:F132)</f>
        <v>4088737</v>
      </c>
      <c r="H132" s="32">
        <v>495.25893817204297</v>
      </c>
      <c r="I132" s="32" t="s">
        <v>203</v>
      </c>
      <c r="J132" s="32">
        <v>3106.8764784946234</v>
      </c>
      <c r="K132" s="32">
        <v>2717.8209677419354</v>
      </c>
      <c r="L132" s="32">
        <f>H132+I132+J132+K132</f>
        <v>6319.9563844086024</v>
      </c>
    </row>
    <row r="133" spans="1:12">
      <c r="A133" s="45"/>
      <c r="B133" s="45" t="s">
        <v>153</v>
      </c>
      <c r="C133" s="22">
        <v>320411</v>
      </c>
      <c r="D133" s="22"/>
      <c r="E133" s="22">
        <v>179695</v>
      </c>
      <c r="F133" s="22">
        <v>298210</v>
      </c>
      <c r="G133" s="63">
        <f t="shared" si="51"/>
        <v>798316</v>
      </c>
      <c r="H133" s="63">
        <v>495.25893817204297</v>
      </c>
      <c r="I133" s="63"/>
      <c r="J133" s="63">
        <v>277.75436827956986</v>
      </c>
      <c r="K133" s="63">
        <v>460.94287634408596</v>
      </c>
      <c r="L133" s="63">
        <f>SUM(H133:K133)</f>
        <v>1233.9561827956989</v>
      </c>
    </row>
    <row r="134" spans="1:12">
      <c r="A134" s="45"/>
      <c r="B134" s="45" t="s">
        <v>154</v>
      </c>
      <c r="C134" s="22"/>
      <c r="D134" s="22"/>
      <c r="E134" s="22">
        <v>865110</v>
      </c>
      <c r="F134" s="22">
        <v>836429</v>
      </c>
      <c r="G134" s="63">
        <f t="shared" si="51"/>
        <v>1701539</v>
      </c>
      <c r="H134" s="63"/>
      <c r="I134" s="63"/>
      <c r="J134" s="63">
        <v>1337.1995967741934</v>
      </c>
      <c r="K134" s="63">
        <v>1292.8674059139782</v>
      </c>
      <c r="L134" s="63">
        <f t="shared" ref="L134:L138" si="52">SUM(H134:K134)</f>
        <v>2630.0670026881717</v>
      </c>
    </row>
    <row r="135" spans="1:12">
      <c r="A135" s="45"/>
      <c r="B135" s="45" t="s">
        <v>155</v>
      </c>
      <c r="C135" s="22"/>
      <c r="D135" s="22"/>
      <c r="E135" s="22">
        <v>435168</v>
      </c>
      <c r="F135" s="22"/>
      <c r="G135" s="63">
        <f t="shared" si="51"/>
        <v>435168</v>
      </c>
      <c r="H135" s="63"/>
      <c r="I135" s="63"/>
      <c r="J135" s="63">
        <v>672.63870967741923</v>
      </c>
      <c r="K135" s="63"/>
      <c r="L135" s="63">
        <f t="shared" si="52"/>
        <v>672.63870967741923</v>
      </c>
    </row>
    <row r="136" spans="1:12">
      <c r="A136" s="45"/>
      <c r="B136" s="45" t="s">
        <v>199</v>
      </c>
      <c r="C136" s="22"/>
      <c r="D136" s="22"/>
      <c r="E136" s="22">
        <v>290046</v>
      </c>
      <c r="F136" s="22">
        <v>532592</v>
      </c>
      <c r="G136" s="63">
        <f t="shared" si="51"/>
        <v>822638</v>
      </c>
      <c r="H136" s="63"/>
      <c r="I136" s="63"/>
      <c r="J136" s="63">
        <v>448.32379032258063</v>
      </c>
      <c r="K136" s="63">
        <v>823.22688172043001</v>
      </c>
      <c r="L136" s="63">
        <f t="shared" si="52"/>
        <v>1271.5506720430108</v>
      </c>
    </row>
    <row r="137" spans="1:12">
      <c r="A137" s="45"/>
      <c r="B137" s="45" t="s">
        <v>200</v>
      </c>
      <c r="C137" s="22"/>
      <c r="D137" s="22"/>
      <c r="E137" s="22">
        <v>41808</v>
      </c>
      <c r="F137" s="22">
        <v>91081</v>
      </c>
      <c r="G137" s="63">
        <f t="shared" si="51"/>
        <v>132889</v>
      </c>
      <c r="H137" s="63"/>
      <c r="I137" s="63"/>
      <c r="J137" s="63">
        <v>64.622580645161293</v>
      </c>
      <c r="K137" s="63">
        <v>140.78380376344086</v>
      </c>
      <c r="L137" s="63">
        <f t="shared" si="52"/>
        <v>205.40638440860215</v>
      </c>
    </row>
    <row r="138" spans="1:12">
      <c r="A138" s="45"/>
      <c r="B138" s="45" t="s">
        <v>201</v>
      </c>
      <c r="C138" s="22"/>
      <c r="D138" s="22"/>
      <c r="E138" s="22">
        <v>198187</v>
      </c>
      <c r="F138" s="22"/>
      <c r="G138" s="63">
        <f t="shared" si="51"/>
        <v>198187</v>
      </c>
      <c r="H138" s="63"/>
      <c r="I138" s="63"/>
      <c r="J138" s="63">
        <v>306.33743279569887</v>
      </c>
      <c r="K138" s="63"/>
      <c r="L138" s="63">
        <f t="shared" si="52"/>
        <v>306.33743279569887</v>
      </c>
    </row>
    <row r="139" spans="1:12">
      <c r="A139" s="37">
        <v>43</v>
      </c>
      <c r="B139" s="30" t="s">
        <v>51</v>
      </c>
      <c r="C139" s="31">
        <v>1214716</v>
      </c>
      <c r="D139" s="31">
        <v>117144</v>
      </c>
      <c r="E139" s="52">
        <v>3203430</v>
      </c>
      <c r="F139" s="31">
        <v>880230</v>
      </c>
      <c r="G139" s="31">
        <f t="shared" si="51"/>
        <v>5415520</v>
      </c>
      <c r="H139" s="32">
        <v>1877.5852150537635</v>
      </c>
      <c r="I139" s="32">
        <v>181.06935483870964</v>
      </c>
      <c r="J139" s="32">
        <v>4951.5383064516127</v>
      </c>
      <c r="K139" s="32">
        <v>1360.5705645161288</v>
      </c>
      <c r="L139" s="32">
        <f>H139+I139+J139+K139</f>
        <v>8370.7634408602153</v>
      </c>
    </row>
    <row r="140" spans="1:12">
      <c r="A140" s="45"/>
      <c r="B140" s="45" t="s">
        <v>156</v>
      </c>
      <c r="C140" s="22">
        <v>1214716</v>
      </c>
      <c r="D140" s="22">
        <v>117144</v>
      </c>
      <c r="E140" s="22">
        <v>1730799</v>
      </c>
      <c r="F140" s="22">
        <v>674457</v>
      </c>
      <c r="G140" s="63">
        <f>C140+D140+E140+F140</f>
        <v>3737116</v>
      </c>
      <c r="H140" s="63">
        <v>1877.5852150537635</v>
      </c>
      <c r="I140" s="63">
        <v>181.06935483870964</v>
      </c>
      <c r="J140" s="63">
        <v>2675.2941532258064</v>
      </c>
      <c r="K140" s="63">
        <v>1042.5074596774193</v>
      </c>
      <c r="L140" s="63">
        <f>H140+I140+J140+K140</f>
        <v>5776.4561827956986</v>
      </c>
    </row>
    <row r="141" spans="1:12">
      <c r="A141" s="45"/>
      <c r="B141" s="45" t="s">
        <v>157</v>
      </c>
      <c r="C141" s="22"/>
      <c r="D141" s="22"/>
      <c r="E141" s="22">
        <v>1402518</v>
      </c>
      <c r="F141" s="22">
        <v>167537</v>
      </c>
      <c r="G141" s="63">
        <f t="shared" ref="G141:G142" si="53">C141+D141+E141+F141</f>
        <v>1570055</v>
      </c>
      <c r="H141" s="63"/>
      <c r="I141" s="63"/>
      <c r="J141" s="63">
        <v>2167.870564516129</v>
      </c>
      <c r="K141" s="63">
        <v>258.96176075268818</v>
      </c>
      <c r="L141" s="63">
        <f t="shared" ref="L141:L142" si="54">H141+I141+J141+K141</f>
        <v>2426.8323252688169</v>
      </c>
    </row>
    <row r="142" spans="1:12">
      <c r="A142" s="45"/>
      <c r="B142" s="45" t="s">
        <v>197</v>
      </c>
      <c r="C142" s="22"/>
      <c r="D142" s="22"/>
      <c r="E142" s="22">
        <v>70113</v>
      </c>
      <c r="F142" s="22">
        <v>38236</v>
      </c>
      <c r="G142" s="63">
        <f t="shared" si="53"/>
        <v>108349</v>
      </c>
      <c r="H142" s="63"/>
      <c r="I142" s="63"/>
      <c r="J142" s="63">
        <v>108.37358870967741</v>
      </c>
      <c r="K142" s="63">
        <v>59.101344086021498</v>
      </c>
      <c r="L142" s="63">
        <f t="shared" si="54"/>
        <v>167.47493279569892</v>
      </c>
    </row>
    <row r="143" spans="1:12">
      <c r="A143" s="37">
        <v>44</v>
      </c>
      <c r="B143" s="30" t="s">
        <v>52</v>
      </c>
      <c r="C143" s="31">
        <v>0</v>
      </c>
      <c r="D143" s="31">
        <v>0</v>
      </c>
      <c r="E143" s="53">
        <v>0</v>
      </c>
      <c r="F143" s="51">
        <v>0</v>
      </c>
      <c r="G143" s="31">
        <f t="shared" ref="G143" si="55">SUM(C143:F143)</f>
        <v>0</v>
      </c>
      <c r="H143" s="32" t="s">
        <v>203</v>
      </c>
      <c r="I143" s="32" t="s">
        <v>203</v>
      </c>
      <c r="J143" s="32" t="s">
        <v>203</v>
      </c>
      <c r="K143" s="32" t="s">
        <v>203</v>
      </c>
      <c r="L143" s="32">
        <f>H143+I143+J143+K143</f>
        <v>0</v>
      </c>
    </row>
    <row r="144" spans="1:12">
      <c r="A144" s="45"/>
      <c r="B144" s="45" t="s">
        <v>158</v>
      </c>
      <c r="C144" s="22">
        <v>0</v>
      </c>
      <c r="D144" s="22">
        <v>0</v>
      </c>
      <c r="E144" s="22">
        <v>0</v>
      </c>
      <c r="F144" s="22">
        <v>0</v>
      </c>
      <c r="G144" s="22">
        <f t="shared" ref="G144" si="56">G143</f>
        <v>0</v>
      </c>
      <c r="H144" s="63"/>
      <c r="I144" s="63" t="s">
        <v>203</v>
      </c>
      <c r="J144" s="63" t="s">
        <v>203</v>
      </c>
      <c r="K144" s="63" t="s">
        <v>203</v>
      </c>
      <c r="L144" s="63">
        <f t="shared" ref="L144:L155" si="57">H144+I144+J144+K144</f>
        <v>0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930938</v>
      </c>
      <c r="F145" s="31">
        <v>600911</v>
      </c>
      <c r="G145" s="31">
        <f t="shared" ref="G145:G156" si="58">SUM(C145:F145)</f>
        <v>1531849</v>
      </c>
      <c r="H145" s="32" t="s">
        <v>203</v>
      </c>
      <c r="I145" s="32" t="s">
        <v>203</v>
      </c>
      <c r="J145" s="32">
        <v>1438.9498655913978</v>
      </c>
      <c r="K145" s="32">
        <v>928.82748655913963</v>
      </c>
      <c r="L145" s="32">
        <f t="shared" si="57"/>
        <v>2367.7773521505374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f t="shared" si="58"/>
        <v>1547485</v>
      </c>
      <c r="H146" s="63"/>
      <c r="I146" s="63"/>
      <c r="J146" s="63">
        <v>1543.9631048387096</v>
      </c>
      <c r="K146" s="63">
        <v>847.98279569892463</v>
      </c>
      <c r="L146" s="63">
        <f t="shared" si="57"/>
        <v>2391.9459005376343</v>
      </c>
    </row>
    <row r="147" spans="1:12">
      <c r="A147" s="37">
        <v>46</v>
      </c>
      <c r="B147" s="30" t="s">
        <v>54</v>
      </c>
      <c r="C147" s="31">
        <v>61033</v>
      </c>
      <c r="D147" s="31">
        <v>0</v>
      </c>
      <c r="E147" s="31">
        <v>2212269</v>
      </c>
      <c r="F147" s="31">
        <v>697551</v>
      </c>
      <c r="G147" s="31">
        <f t="shared" si="58"/>
        <v>2970853</v>
      </c>
      <c r="H147" s="32">
        <v>94.33864247311827</v>
      </c>
      <c r="I147" s="32" t="s">
        <v>203</v>
      </c>
      <c r="J147" s="32">
        <v>3419.5018145161289</v>
      </c>
      <c r="K147" s="32">
        <v>1078.2038306451614</v>
      </c>
      <c r="L147" s="32">
        <f t="shared" si="57"/>
        <v>4592.0442876344086</v>
      </c>
    </row>
    <row r="148" spans="1:12">
      <c r="A148" s="45"/>
      <c r="B148" s="45" t="s">
        <v>160</v>
      </c>
      <c r="C148" s="22">
        <v>61033</v>
      </c>
      <c r="D148" s="22"/>
      <c r="E148" s="22">
        <v>143797.48500000002</v>
      </c>
      <c r="F148" s="22">
        <v>83008.569000000003</v>
      </c>
      <c r="G148" s="63">
        <f t="shared" si="58"/>
        <v>287839.054</v>
      </c>
      <c r="H148" s="63">
        <v>94.33864247311827</v>
      </c>
      <c r="I148" s="63"/>
      <c r="J148" s="63">
        <v>222.2676179435484</v>
      </c>
      <c r="K148" s="63">
        <v>128.30625584677418</v>
      </c>
      <c r="L148" s="63">
        <f t="shared" si="57"/>
        <v>444.91251626344081</v>
      </c>
    </row>
    <row r="149" spans="1:12">
      <c r="A149" s="45"/>
      <c r="B149" s="45" t="s">
        <v>163</v>
      </c>
      <c r="C149" s="22"/>
      <c r="D149" s="22"/>
      <c r="E149" s="22">
        <v>57518.993999999999</v>
      </c>
      <c r="F149" s="22"/>
      <c r="G149" s="63">
        <f t="shared" si="58"/>
        <v>57518.993999999999</v>
      </c>
      <c r="H149" s="63"/>
      <c r="I149" s="63"/>
      <c r="J149" s="63">
        <v>88.907047177419344</v>
      </c>
      <c r="K149" s="63"/>
      <c r="L149" s="63">
        <f t="shared" si="57"/>
        <v>88.907047177419344</v>
      </c>
    </row>
    <row r="150" spans="1:12">
      <c r="A150" s="45"/>
      <c r="B150" s="45" t="s">
        <v>164</v>
      </c>
      <c r="C150" s="22"/>
      <c r="D150" s="22"/>
      <c r="E150" s="22">
        <v>176981.52</v>
      </c>
      <c r="F150" s="22">
        <v>29297.142000000003</v>
      </c>
      <c r="G150" s="63">
        <f t="shared" si="58"/>
        <v>206278.66199999998</v>
      </c>
      <c r="H150" s="63"/>
      <c r="I150" s="63"/>
      <c r="J150" s="63">
        <v>273.56014516129028</v>
      </c>
      <c r="K150" s="63">
        <v>45.284560887096781</v>
      </c>
      <c r="L150" s="63">
        <f t="shared" si="57"/>
        <v>318.84470604838708</v>
      </c>
    </row>
    <row r="151" spans="1:12">
      <c r="A151" s="45"/>
      <c r="B151" s="45" t="s">
        <v>161</v>
      </c>
      <c r="C151" s="22"/>
      <c r="D151" s="22"/>
      <c r="E151" s="22">
        <v>743322.38400000008</v>
      </c>
      <c r="F151" s="22">
        <v>154158.77100000001</v>
      </c>
      <c r="G151" s="63">
        <f t="shared" si="58"/>
        <v>897481.15500000003</v>
      </c>
      <c r="H151" s="63"/>
      <c r="I151" s="63"/>
      <c r="J151" s="63">
        <v>1148.9526096774193</v>
      </c>
      <c r="K151" s="63">
        <v>238.28304657258064</v>
      </c>
      <c r="L151" s="63">
        <f t="shared" si="57"/>
        <v>1387.2356562499999</v>
      </c>
    </row>
    <row r="152" spans="1:12">
      <c r="A152" s="45"/>
      <c r="B152" s="45" t="s">
        <v>167</v>
      </c>
      <c r="C152" s="22"/>
      <c r="D152" s="22"/>
      <c r="E152" s="22">
        <v>778718.68799999985</v>
      </c>
      <c r="F152" s="22">
        <v>283205.70599999995</v>
      </c>
      <c r="G152" s="63">
        <f t="shared" si="58"/>
        <v>1061924.3939999999</v>
      </c>
      <c r="H152" s="63"/>
      <c r="I152" s="63"/>
      <c r="J152" s="63">
        <v>1203.6646387096771</v>
      </c>
      <c r="K152" s="63">
        <v>437.75075524193534</v>
      </c>
      <c r="L152" s="63">
        <f t="shared" si="57"/>
        <v>1641.4153939516125</v>
      </c>
    </row>
    <row r="153" spans="1:12">
      <c r="A153" s="45"/>
      <c r="B153" s="45" t="s">
        <v>166</v>
      </c>
      <c r="C153" s="22"/>
      <c r="D153" s="22"/>
      <c r="E153" s="22">
        <v>123887.064</v>
      </c>
      <c r="F153" s="22">
        <v>52316.324999999997</v>
      </c>
      <c r="G153" s="63">
        <f t="shared" si="58"/>
        <v>176203.389</v>
      </c>
      <c r="H153" s="63"/>
      <c r="I153" s="63"/>
      <c r="J153" s="63">
        <v>191.49210161290321</v>
      </c>
      <c r="K153" s="63">
        <v>80.865287298387088</v>
      </c>
      <c r="L153" s="63">
        <f t="shared" si="57"/>
        <v>272.35738891129029</v>
      </c>
    </row>
    <row r="154" spans="1:12">
      <c r="A154" s="45"/>
      <c r="B154" s="45" t="s">
        <v>162</v>
      </c>
      <c r="C154" s="22"/>
      <c r="D154" s="22"/>
      <c r="E154" s="22">
        <v>112825.719</v>
      </c>
      <c r="F154" s="22">
        <v>34179.999000000003</v>
      </c>
      <c r="G154" s="63">
        <f t="shared" si="58"/>
        <v>147005.71799999999</v>
      </c>
      <c r="H154" s="63"/>
      <c r="I154" s="63"/>
      <c r="J154" s="63">
        <v>174.39459254032258</v>
      </c>
      <c r="K154" s="63">
        <v>52.831987701612903</v>
      </c>
      <c r="L154" s="63">
        <f t="shared" si="57"/>
        <v>227.22658024193549</v>
      </c>
    </row>
    <row r="155" spans="1:12">
      <c r="A155" s="45"/>
      <c r="B155" s="45" t="s">
        <v>165</v>
      </c>
      <c r="C155" s="22"/>
      <c r="D155" s="22"/>
      <c r="E155" s="22">
        <v>75217.146000000008</v>
      </c>
      <c r="F155" s="22">
        <v>61384.487999999998</v>
      </c>
      <c r="G155" s="63">
        <f t="shared" si="58"/>
        <v>136601.63400000002</v>
      </c>
      <c r="H155" s="63"/>
      <c r="I155" s="63"/>
      <c r="J155" s="63">
        <v>116.26306169354838</v>
      </c>
      <c r="K155" s="63">
        <v>94.88193709677418</v>
      </c>
      <c r="L155" s="63">
        <f t="shared" si="57"/>
        <v>211.14499879032257</v>
      </c>
    </row>
    <row r="156" spans="1:12">
      <c r="A156" s="37">
        <v>47</v>
      </c>
      <c r="B156" s="30" t="s">
        <v>55</v>
      </c>
      <c r="C156" s="31">
        <v>306252</v>
      </c>
      <c r="D156" s="31">
        <v>0</v>
      </c>
      <c r="E156" s="52">
        <v>963779</v>
      </c>
      <c r="F156" s="31">
        <v>353868</v>
      </c>
      <c r="G156" s="31">
        <f t="shared" si="58"/>
        <v>1623899</v>
      </c>
      <c r="H156" s="32">
        <v>473.37338709677414</v>
      </c>
      <c r="I156" s="32" t="s">
        <v>203</v>
      </c>
      <c r="J156" s="32">
        <v>1489.7121639784946</v>
      </c>
      <c r="K156" s="32">
        <v>546.9733870967741</v>
      </c>
      <c r="L156" s="32">
        <f>H156+I156+J156+K156</f>
        <v>2510.0589381720429</v>
      </c>
    </row>
    <row r="157" spans="1:12">
      <c r="A157" s="45"/>
      <c r="B157" s="45" t="s">
        <v>168</v>
      </c>
      <c r="C157" s="22">
        <v>306252</v>
      </c>
      <c r="D157" s="22">
        <v>0</v>
      </c>
      <c r="E157" s="22">
        <v>963779</v>
      </c>
      <c r="F157" s="22">
        <v>353868</v>
      </c>
      <c r="G157" s="63">
        <f t="shared" ref="G157" si="59">G156*100%</f>
        <v>1623899</v>
      </c>
      <c r="H157" s="63">
        <v>473.37338709677414</v>
      </c>
      <c r="I157" s="63"/>
      <c r="J157" s="63">
        <v>1489.7121639784946</v>
      </c>
      <c r="K157" s="63">
        <v>546.9733870967741</v>
      </c>
      <c r="L157" s="63">
        <f>SUM(H157:K157)</f>
        <v>2510.0589381720429</v>
      </c>
    </row>
    <row r="158" spans="1:12">
      <c r="A158" s="37">
        <v>48</v>
      </c>
      <c r="B158" s="30" t="s">
        <v>56</v>
      </c>
      <c r="C158" s="31">
        <v>0</v>
      </c>
      <c r="D158" s="31">
        <v>0</v>
      </c>
      <c r="E158" s="52">
        <v>43138</v>
      </c>
      <c r="F158" s="31">
        <v>61327</v>
      </c>
      <c r="G158" s="31">
        <f t="shared" ref="G158" si="60">SUM(C158:F158)</f>
        <v>104465</v>
      </c>
      <c r="H158" s="32" t="s">
        <v>203</v>
      </c>
      <c r="I158" s="32" t="s">
        <v>203</v>
      </c>
      <c r="J158" s="32">
        <v>66.678360215053758</v>
      </c>
      <c r="K158" s="32">
        <v>94.793077956989237</v>
      </c>
      <c r="L158" s="32">
        <f t="shared" ref="L158:L197" si="61">SUM(H158:K158)</f>
        <v>161.47143817204301</v>
      </c>
    </row>
    <row r="159" spans="1:12">
      <c r="A159" s="45"/>
      <c r="B159" s="45" t="s">
        <v>169</v>
      </c>
      <c r="C159" s="22"/>
      <c r="D159" s="22">
        <v>0</v>
      </c>
      <c r="E159" s="22">
        <v>43138</v>
      </c>
      <c r="F159" s="22">
        <v>61327</v>
      </c>
      <c r="G159" s="63">
        <f t="shared" ref="G159" si="62">G158*100%</f>
        <v>104465</v>
      </c>
      <c r="H159" s="63"/>
      <c r="I159" s="71" t="s">
        <v>203</v>
      </c>
      <c r="J159" s="63">
        <v>66.678360215053758</v>
      </c>
      <c r="K159" s="63">
        <v>94.793077956989237</v>
      </c>
      <c r="L159" s="63">
        <f t="shared" si="61"/>
        <v>161.47143817204301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121322</v>
      </c>
      <c r="F160" s="31">
        <v>171244</v>
      </c>
      <c r="G160" s="31">
        <f t="shared" ref="G160" si="63">SUM(C160:F160)</f>
        <v>292566</v>
      </c>
      <c r="H160" s="32" t="s">
        <v>203</v>
      </c>
      <c r="I160" s="32" t="s">
        <v>203</v>
      </c>
      <c r="J160" s="32">
        <v>187.52728494623653</v>
      </c>
      <c r="K160" s="32">
        <v>264.69166666666666</v>
      </c>
      <c r="L160" s="32">
        <f t="shared" si="61"/>
        <v>452.2189516129032</v>
      </c>
    </row>
    <row r="161" spans="1:12">
      <c r="A161" s="45"/>
      <c r="B161" s="45" t="s">
        <v>170</v>
      </c>
      <c r="C161" s="22"/>
      <c r="D161" s="22"/>
      <c r="E161" s="22">
        <v>121322</v>
      </c>
      <c r="F161" s="22">
        <v>171244</v>
      </c>
      <c r="G161" s="63">
        <f>G160</f>
        <v>292566</v>
      </c>
      <c r="H161" s="63"/>
      <c r="I161" s="63"/>
      <c r="J161" s="63">
        <v>187.52728494623653</v>
      </c>
      <c r="K161" s="63">
        <v>264.69166666666666</v>
      </c>
      <c r="L161" s="63">
        <f t="shared" si="61"/>
        <v>452.2189516129032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2512663</v>
      </c>
      <c r="F162" s="31">
        <v>336197</v>
      </c>
      <c r="G162" s="31">
        <f t="shared" ref="G162" si="64">SUM(C162:F162)</f>
        <v>2850105</v>
      </c>
      <c r="H162" s="32">
        <v>1.9243951612903223</v>
      </c>
      <c r="I162" s="32" t="s">
        <v>203</v>
      </c>
      <c r="J162" s="32">
        <v>3883.8204973118277</v>
      </c>
      <c r="K162" s="32">
        <v>519.6593413978494</v>
      </c>
      <c r="L162" s="32">
        <f t="shared" si="61"/>
        <v>4405.4042338709678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2512663</v>
      </c>
      <c r="F163" s="22">
        <v>336197</v>
      </c>
      <c r="G163" s="63">
        <f t="shared" ref="G163" si="65">G162*100%</f>
        <v>2850105</v>
      </c>
      <c r="H163" s="63">
        <v>1.9243951612903223</v>
      </c>
      <c r="I163" s="63"/>
      <c r="J163" s="63">
        <v>3883.8204973118277</v>
      </c>
      <c r="K163" s="63">
        <v>519.6593413978494</v>
      </c>
      <c r="L163" s="63">
        <f t="shared" si="61"/>
        <v>4405.4042338709678</v>
      </c>
    </row>
    <row r="164" spans="1:12">
      <c r="A164" s="37">
        <v>51</v>
      </c>
      <c r="B164" s="30" t="s">
        <v>59</v>
      </c>
      <c r="C164" s="31">
        <v>791607</v>
      </c>
      <c r="D164" s="31">
        <v>0</v>
      </c>
      <c r="E164" s="31">
        <v>948686</v>
      </c>
      <c r="F164" s="31">
        <v>1329534</v>
      </c>
      <c r="G164" s="31">
        <f t="shared" ref="G164:G193" si="66">SUM(C164:F164)</f>
        <v>3069827</v>
      </c>
      <c r="H164" s="32">
        <v>1223.5860887096771</v>
      </c>
      <c r="I164" s="32" t="s">
        <v>203</v>
      </c>
      <c r="J164" s="32">
        <v>1466.3829301075266</v>
      </c>
      <c r="K164" s="32">
        <v>2055.0592741935484</v>
      </c>
      <c r="L164" s="32">
        <f t="shared" si="61"/>
        <v>4745.0282930107514</v>
      </c>
    </row>
    <row r="165" spans="1:12">
      <c r="A165" s="45"/>
      <c r="B165" s="45" t="s">
        <v>172</v>
      </c>
      <c r="C165" s="22">
        <v>791607</v>
      </c>
      <c r="D165" s="22"/>
      <c r="E165" s="22">
        <v>797560</v>
      </c>
      <c r="F165" s="22">
        <v>1177398</v>
      </c>
      <c r="G165" s="63">
        <f>SUM(C165:F165)</f>
        <v>2766565</v>
      </c>
      <c r="H165" s="63">
        <v>1223.5860887096771</v>
      </c>
      <c r="I165" s="63"/>
      <c r="J165" s="63">
        <v>1232.7876344086021</v>
      </c>
      <c r="K165" s="63">
        <v>1819.9028225806451</v>
      </c>
      <c r="L165" s="63">
        <f t="shared" si="61"/>
        <v>4276.2765456989246</v>
      </c>
    </row>
    <row r="166" spans="1:12">
      <c r="A166" s="45"/>
      <c r="B166" s="45" t="s">
        <v>173</v>
      </c>
      <c r="C166" s="22"/>
      <c r="D166" s="22"/>
      <c r="E166" s="22">
        <v>151126</v>
      </c>
      <c r="F166" s="22">
        <v>120065</v>
      </c>
      <c r="G166" s="63">
        <f t="shared" si="66"/>
        <v>271191</v>
      </c>
      <c r="H166" s="63"/>
      <c r="I166" s="63"/>
      <c r="J166" s="63">
        <v>233.5952956989247</v>
      </c>
      <c r="K166" s="63">
        <v>185.58434139784944</v>
      </c>
      <c r="L166" s="63">
        <f t="shared" si="61"/>
        <v>419.17963709677417</v>
      </c>
    </row>
    <row r="167" spans="1:12">
      <c r="A167" s="45"/>
      <c r="B167" s="45" t="s">
        <v>174</v>
      </c>
      <c r="C167" s="22"/>
      <c r="D167" s="22"/>
      <c r="E167" s="22"/>
      <c r="F167" s="22">
        <v>32071</v>
      </c>
      <c r="G167" s="63">
        <f t="shared" si="66"/>
        <v>32071</v>
      </c>
      <c r="H167" s="63"/>
      <c r="I167" s="63"/>
      <c r="J167" s="63"/>
      <c r="K167" s="63">
        <v>49.572110215053762</v>
      </c>
      <c r="L167" s="63">
        <f t="shared" si="61"/>
        <v>49.572110215053762</v>
      </c>
    </row>
    <row r="168" spans="1:12">
      <c r="A168" s="37">
        <v>52</v>
      </c>
      <c r="B168" s="30" t="s">
        <v>60</v>
      </c>
      <c r="C168" s="31">
        <v>563412</v>
      </c>
      <c r="D168" s="31">
        <v>0</v>
      </c>
      <c r="E168" s="31">
        <v>1454657</v>
      </c>
      <c r="F168" s="31">
        <v>1058084</v>
      </c>
      <c r="G168" s="31">
        <f t="shared" si="66"/>
        <v>3076153</v>
      </c>
      <c r="H168" s="32">
        <v>870.86532258064506</v>
      </c>
      <c r="I168" s="32" t="s">
        <v>203</v>
      </c>
      <c r="J168" s="32">
        <v>2248.461760752688</v>
      </c>
      <c r="K168" s="32">
        <v>1635.4793010752687</v>
      </c>
      <c r="L168" s="32">
        <f t="shared" si="61"/>
        <v>4754.8063844086018</v>
      </c>
    </row>
    <row r="169" spans="1:12">
      <c r="A169" s="45"/>
      <c r="B169" s="45" t="s">
        <v>184</v>
      </c>
      <c r="C169" s="22">
        <v>563412</v>
      </c>
      <c r="D169" s="22"/>
      <c r="E169" s="22">
        <v>1454657</v>
      </c>
      <c r="F169" s="22">
        <v>1058084</v>
      </c>
      <c r="G169" s="63">
        <f t="shared" si="66"/>
        <v>3076153</v>
      </c>
      <c r="H169" s="63">
        <v>870.86532258064506</v>
      </c>
      <c r="I169" s="63"/>
      <c r="J169" s="63">
        <v>2248.461760752688</v>
      </c>
      <c r="K169" s="63">
        <v>1635.4793010752687</v>
      </c>
      <c r="L169" s="63">
        <f t="shared" si="61"/>
        <v>4754.8063844086018</v>
      </c>
    </row>
    <row r="170" spans="1:12">
      <c r="A170" s="37">
        <v>53</v>
      </c>
      <c r="B170" s="30" t="s">
        <v>61</v>
      </c>
      <c r="C170" s="31">
        <v>132408</v>
      </c>
      <c r="D170" s="31">
        <v>0</v>
      </c>
      <c r="E170" s="31">
        <v>1474403</v>
      </c>
      <c r="F170" s="31">
        <v>724490</v>
      </c>
      <c r="G170" s="31">
        <f t="shared" si="66"/>
        <v>2331301</v>
      </c>
      <c r="H170" s="32">
        <v>204.66290322580645</v>
      </c>
      <c r="I170" s="32" t="s">
        <v>203</v>
      </c>
      <c r="J170" s="32">
        <v>2278.9831317204298</v>
      </c>
      <c r="K170" s="32">
        <v>1119.8434139784945</v>
      </c>
      <c r="L170" s="32">
        <f t="shared" si="61"/>
        <v>3603.4894489247308</v>
      </c>
    </row>
    <row r="171" spans="1:12">
      <c r="A171" s="45"/>
      <c r="B171" s="45" t="s">
        <v>185</v>
      </c>
      <c r="C171" s="22"/>
      <c r="D171" s="22"/>
      <c r="E171" s="22">
        <v>109138</v>
      </c>
      <c r="F171" s="22">
        <v>90336</v>
      </c>
      <c r="G171" s="63">
        <f t="shared" si="66"/>
        <v>199474</v>
      </c>
      <c r="H171" s="63"/>
      <c r="I171" s="63"/>
      <c r="J171" s="63">
        <v>168.69448924731182</v>
      </c>
      <c r="K171" s="63">
        <v>139.63225806451612</v>
      </c>
      <c r="L171" s="63">
        <f t="shared" si="61"/>
        <v>308.32674731182794</v>
      </c>
    </row>
    <row r="172" spans="1:12">
      <c r="A172" s="45"/>
      <c r="B172" s="45" t="s">
        <v>186</v>
      </c>
      <c r="C172" s="22"/>
      <c r="D172" s="22"/>
      <c r="E172" s="22">
        <v>109098</v>
      </c>
      <c r="F172" s="22">
        <v>117175</v>
      </c>
      <c r="G172" s="63">
        <f t="shared" si="66"/>
        <v>226273</v>
      </c>
      <c r="H172" s="63"/>
      <c r="I172" s="63"/>
      <c r="J172" s="63">
        <v>168.63266129032255</v>
      </c>
      <c r="K172" s="63">
        <v>181.11727150537635</v>
      </c>
      <c r="L172" s="63">
        <f t="shared" si="61"/>
        <v>349.7499327956989</v>
      </c>
    </row>
    <row r="173" spans="1:12">
      <c r="A173" s="45"/>
      <c r="B173" s="45" t="s">
        <v>187</v>
      </c>
      <c r="C173" s="22"/>
      <c r="D173" s="22"/>
      <c r="E173" s="22">
        <v>20933</v>
      </c>
      <c r="F173" s="22">
        <v>8714</v>
      </c>
      <c r="G173" s="63">
        <f t="shared" si="66"/>
        <v>29647</v>
      </c>
      <c r="H173" s="63"/>
      <c r="I173" s="63"/>
      <c r="J173" s="63">
        <v>32.356115591397845</v>
      </c>
      <c r="K173" s="63">
        <v>13.469220430107526</v>
      </c>
      <c r="L173" s="63">
        <f t="shared" si="61"/>
        <v>45.825336021505372</v>
      </c>
    </row>
    <row r="174" spans="1:12">
      <c r="A174" s="45"/>
      <c r="B174" s="45" t="s">
        <v>188</v>
      </c>
      <c r="C174" s="22"/>
      <c r="D174" s="22"/>
      <c r="E174" s="22">
        <v>111324</v>
      </c>
      <c r="F174" s="22">
        <v>1115</v>
      </c>
      <c r="G174" s="63">
        <f t="shared" si="66"/>
        <v>112439</v>
      </c>
      <c r="H174" s="63"/>
      <c r="I174" s="63"/>
      <c r="J174" s="63">
        <v>172.07338709677418</v>
      </c>
      <c r="K174" s="63">
        <v>1.7234543010752685</v>
      </c>
      <c r="L174" s="63">
        <f t="shared" si="61"/>
        <v>173.79684139784945</v>
      </c>
    </row>
    <row r="175" spans="1:12">
      <c r="A175" s="45"/>
      <c r="B175" s="45" t="s">
        <v>189</v>
      </c>
      <c r="C175" s="22"/>
      <c r="D175" s="22"/>
      <c r="E175" s="22">
        <v>28215</v>
      </c>
      <c r="F175" s="22"/>
      <c r="G175" s="63">
        <f t="shared" si="66"/>
        <v>28215</v>
      </c>
      <c r="H175" s="63"/>
      <c r="I175" s="63"/>
      <c r="J175" s="63">
        <v>43.61189516129032</v>
      </c>
      <c r="K175" s="63"/>
      <c r="L175" s="63">
        <f t="shared" si="61"/>
        <v>43.61189516129032</v>
      </c>
    </row>
    <row r="176" spans="1:12">
      <c r="A176" s="45"/>
      <c r="B176" s="45" t="s">
        <v>190</v>
      </c>
      <c r="C176" s="22"/>
      <c r="D176" s="22"/>
      <c r="E176" s="22">
        <v>344731</v>
      </c>
      <c r="F176" s="22"/>
      <c r="G176" s="63">
        <f t="shared" si="66"/>
        <v>344731</v>
      </c>
      <c r="H176" s="63"/>
      <c r="I176" s="63"/>
      <c r="J176" s="63">
        <v>532.85033602150531</v>
      </c>
      <c r="K176" s="63"/>
      <c r="L176" s="63">
        <f t="shared" si="61"/>
        <v>532.85033602150531</v>
      </c>
    </row>
    <row r="177" spans="1:12">
      <c r="A177" s="45"/>
      <c r="B177" s="45" t="s">
        <v>191</v>
      </c>
      <c r="C177" s="22">
        <v>132408</v>
      </c>
      <c r="D177" s="22"/>
      <c r="E177" s="22">
        <v>73198</v>
      </c>
      <c r="F177" s="22">
        <v>18014</v>
      </c>
      <c r="G177" s="63">
        <f t="shared" si="66"/>
        <v>223620</v>
      </c>
      <c r="H177" s="63">
        <v>204.66290322580645</v>
      </c>
      <c r="I177" s="63"/>
      <c r="J177" s="63">
        <v>113.14206989247312</v>
      </c>
      <c r="K177" s="63">
        <v>27.844220430107523</v>
      </c>
      <c r="L177" s="63">
        <f t="shared" si="61"/>
        <v>345.64919354838707</v>
      </c>
    </row>
    <row r="178" spans="1:12">
      <c r="A178" s="45"/>
      <c r="B178" s="45" t="s">
        <v>192</v>
      </c>
      <c r="C178" s="22"/>
      <c r="D178" s="22"/>
      <c r="E178" s="22">
        <v>552232</v>
      </c>
      <c r="F178" s="22">
        <v>489136</v>
      </c>
      <c r="G178" s="63">
        <f t="shared" si="66"/>
        <v>1041368</v>
      </c>
      <c r="H178" s="63"/>
      <c r="I178" s="63"/>
      <c r="J178" s="63">
        <v>853.58440860215046</v>
      </c>
      <c r="K178" s="63">
        <v>756.05698924731178</v>
      </c>
      <c r="L178" s="63">
        <f t="shared" si="61"/>
        <v>1609.6413978494622</v>
      </c>
    </row>
    <row r="179" spans="1:12">
      <c r="A179" s="45"/>
      <c r="B179" s="45" t="s">
        <v>198</v>
      </c>
      <c r="C179" s="22"/>
      <c r="D179" s="22"/>
      <c r="E179" s="22">
        <v>125534</v>
      </c>
      <c r="F179" s="22"/>
      <c r="G179" s="63">
        <f t="shared" si="66"/>
        <v>125534</v>
      </c>
      <c r="H179" s="63"/>
      <c r="I179" s="63"/>
      <c r="J179" s="63">
        <v>194.03776881720427</v>
      </c>
      <c r="K179" s="63"/>
      <c r="L179" s="63">
        <f t="shared" si="61"/>
        <v>194.03776881720427</v>
      </c>
    </row>
    <row r="180" spans="1:12">
      <c r="A180" s="36">
        <v>54</v>
      </c>
      <c r="B180" s="54" t="s">
        <v>62</v>
      </c>
      <c r="C180" s="55">
        <v>0</v>
      </c>
      <c r="D180" s="55">
        <v>44720</v>
      </c>
      <c r="E180" s="55">
        <v>2179686</v>
      </c>
      <c r="F180" s="55">
        <v>498054</v>
      </c>
      <c r="G180" s="25">
        <f t="shared" si="66"/>
        <v>2722460</v>
      </c>
      <c r="H180" s="26" t="s">
        <v>203</v>
      </c>
      <c r="I180" s="26">
        <v>69.123655913978496</v>
      </c>
      <c r="J180" s="26">
        <v>3369.1383064516126</v>
      </c>
      <c r="K180" s="26">
        <v>769.84153225806438</v>
      </c>
      <c r="L180" s="26">
        <f t="shared" si="61"/>
        <v>4208.103494623655</v>
      </c>
    </row>
    <row r="181" spans="1:12">
      <c r="A181" s="45"/>
      <c r="B181" s="45" t="s">
        <v>175</v>
      </c>
      <c r="C181" s="22"/>
      <c r="D181" s="22"/>
      <c r="E181" s="22">
        <v>651652</v>
      </c>
      <c r="F181" s="22">
        <v>223722</v>
      </c>
      <c r="G181" s="63">
        <f t="shared" si="66"/>
        <v>875374</v>
      </c>
      <c r="H181" s="63"/>
      <c r="I181" s="63"/>
      <c r="J181" s="63">
        <v>1007.2577956989246</v>
      </c>
      <c r="K181" s="63">
        <v>345.80685483870963</v>
      </c>
      <c r="L181" s="63">
        <f t="shared" si="61"/>
        <v>1353.0646505376342</v>
      </c>
    </row>
    <row r="182" spans="1:12">
      <c r="A182" s="45"/>
      <c r="B182" s="45" t="s">
        <v>176</v>
      </c>
      <c r="C182" s="22"/>
      <c r="D182" s="22"/>
      <c r="E182" s="22">
        <v>515448</v>
      </c>
      <c r="F182" s="22">
        <v>31550</v>
      </c>
      <c r="G182" s="63">
        <f t="shared" si="66"/>
        <v>546998</v>
      </c>
      <c r="H182" s="63"/>
      <c r="I182" s="63"/>
      <c r="J182" s="63">
        <v>796.72741935483862</v>
      </c>
      <c r="K182" s="63">
        <v>48.766801075268816</v>
      </c>
      <c r="L182" s="63">
        <f t="shared" si="61"/>
        <v>845.49422043010748</v>
      </c>
    </row>
    <row r="183" spans="1:12">
      <c r="A183" s="45"/>
      <c r="B183" s="45" t="s">
        <v>177</v>
      </c>
      <c r="C183" s="22"/>
      <c r="D183" s="22">
        <v>44720</v>
      </c>
      <c r="E183" s="22">
        <v>302227</v>
      </c>
      <c r="F183" s="22">
        <v>101381</v>
      </c>
      <c r="G183" s="63">
        <f t="shared" si="66"/>
        <v>448328</v>
      </c>
      <c r="H183" s="63"/>
      <c r="I183" s="63">
        <v>69.123655913978496</v>
      </c>
      <c r="J183" s="63">
        <v>467.15194892473119</v>
      </c>
      <c r="K183" s="63">
        <v>156.70450268817203</v>
      </c>
      <c r="L183" s="63">
        <f t="shared" si="61"/>
        <v>692.98010752688174</v>
      </c>
    </row>
    <row r="184" spans="1:12">
      <c r="A184" s="45"/>
      <c r="B184" s="45" t="s">
        <v>179</v>
      </c>
      <c r="C184" s="22"/>
      <c r="D184" s="22"/>
      <c r="E184" s="22">
        <v>167308</v>
      </c>
      <c r="F184" s="22">
        <v>19265</v>
      </c>
      <c r="G184" s="63">
        <f t="shared" si="66"/>
        <v>186573</v>
      </c>
      <c r="H184" s="63"/>
      <c r="I184" s="63"/>
      <c r="J184" s="63">
        <v>258.60779569892469</v>
      </c>
      <c r="K184" s="63">
        <v>29.777889784946236</v>
      </c>
      <c r="L184" s="63">
        <f t="shared" si="61"/>
        <v>288.38568548387093</v>
      </c>
    </row>
    <row r="185" spans="1:12">
      <c r="A185" s="45"/>
      <c r="B185" s="45" t="s">
        <v>178</v>
      </c>
      <c r="C185" s="22"/>
      <c r="D185" s="22"/>
      <c r="E185" s="22"/>
      <c r="F185" s="22">
        <v>7704</v>
      </c>
      <c r="G185" s="63">
        <f t="shared" si="66"/>
        <v>7704</v>
      </c>
      <c r="H185" s="63"/>
      <c r="I185" s="63"/>
      <c r="J185" s="63"/>
      <c r="K185" s="63">
        <v>11.908064516129032</v>
      </c>
      <c r="L185" s="63">
        <f t="shared" si="61"/>
        <v>11.908064516129032</v>
      </c>
    </row>
    <row r="186" spans="1:12" ht="45">
      <c r="A186" s="45"/>
      <c r="B186" s="48" t="s">
        <v>180</v>
      </c>
      <c r="C186" s="22"/>
      <c r="D186" s="22"/>
      <c r="E186" s="22">
        <v>100078</v>
      </c>
      <c r="F186" s="22"/>
      <c r="G186" s="63">
        <f t="shared" si="66"/>
        <v>100078</v>
      </c>
      <c r="H186" s="63"/>
      <c r="I186" s="63"/>
      <c r="J186" s="63">
        <v>154.69045698924728</v>
      </c>
      <c r="K186" s="63"/>
      <c r="L186" s="63">
        <f t="shared" si="61"/>
        <v>154.69045698924728</v>
      </c>
    </row>
    <row r="187" spans="1:12">
      <c r="A187" s="45"/>
      <c r="B187" s="45" t="s">
        <v>181</v>
      </c>
      <c r="C187" s="22"/>
      <c r="D187" s="22"/>
      <c r="E187" s="22">
        <v>412102</v>
      </c>
      <c r="F187" s="22">
        <v>106700</v>
      </c>
      <c r="G187" s="63">
        <f t="shared" si="66"/>
        <v>518802</v>
      </c>
      <c r="H187" s="63"/>
      <c r="I187" s="63"/>
      <c r="J187" s="63">
        <v>636.98561827956985</v>
      </c>
      <c r="K187" s="63">
        <v>164.92607526881719</v>
      </c>
      <c r="L187" s="63">
        <f t="shared" si="61"/>
        <v>801.91169354838701</v>
      </c>
    </row>
    <row r="188" spans="1:12">
      <c r="A188" s="45"/>
      <c r="B188" s="45" t="s">
        <v>182</v>
      </c>
      <c r="C188" s="22"/>
      <c r="D188" s="22"/>
      <c r="E188" s="22">
        <v>11058</v>
      </c>
      <c r="F188" s="22"/>
      <c r="G188" s="63">
        <f t="shared" si="66"/>
        <v>11058</v>
      </c>
      <c r="H188" s="63"/>
      <c r="I188" s="63"/>
      <c r="J188" s="63">
        <v>17.092338709677417</v>
      </c>
      <c r="K188" s="63"/>
      <c r="L188" s="63">
        <f t="shared" si="61"/>
        <v>17.092338709677417</v>
      </c>
    </row>
    <row r="189" spans="1:12">
      <c r="A189" s="45"/>
      <c r="B189" s="45" t="s">
        <v>183</v>
      </c>
      <c r="C189" s="22"/>
      <c r="D189" s="22"/>
      <c r="E189" s="22">
        <v>19813</v>
      </c>
      <c r="F189" s="22">
        <v>7732</v>
      </c>
      <c r="G189" s="63">
        <f t="shared" si="66"/>
        <v>27545</v>
      </c>
      <c r="H189" s="63"/>
      <c r="I189" s="63"/>
      <c r="J189" s="63">
        <v>30.624932795698921</v>
      </c>
      <c r="K189" s="63">
        <v>11.951344086021505</v>
      </c>
      <c r="L189" s="63">
        <f t="shared" si="61"/>
        <v>42.576276881720425</v>
      </c>
    </row>
    <row r="190" spans="1:12">
      <c r="A190" s="38">
        <v>55</v>
      </c>
      <c r="B190" s="27" t="s">
        <v>63</v>
      </c>
      <c r="C190" s="28">
        <v>91321</v>
      </c>
      <c r="D190" s="28">
        <v>826</v>
      </c>
      <c r="E190" s="28">
        <v>2246053</v>
      </c>
      <c r="F190" s="28">
        <v>1668679</v>
      </c>
      <c r="G190" s="28">
        <f t="shared" si="66"/>
        <v>4006879</v>
      </c>
      <c r="H190" s="29">
        <v>141.15477150537635</v>
      </c>
      <c r="I190" s="29">
        <v>1.2767473118279569</v>
      </c>
      <c r="J190" s="29">
        <v>3471.7217069892472</v>
      </c>
      <c r="K190" s="29">
        <v>2579.2753360215052</v>
      </c>
      <c r="L190" s="29">
        <f t="shared" si="61"/>
        <v>6193.4285618279573</v>
      </c>
    </row>
    <row r="191" spans="1:12">
      <c r="A191" s="40"/>
      <c r="B191" s="14" t="s">
        <v>193</v>
      </c>
      <c r="C191" s="15"/>
      <c r="D191" s="15">
        <v>826</v>
      </c>
      <c r="E191" s="15">
        <v>1551868</v>
      </c>
      <c r="F191" s="15">
        <v>1111435</v>
      </c>
      <c r="G191" s="15">
        <f t="shared" si="66"/>
        <v>2664129</v>
      </c>
      <c r="H191" s="16"/>
      <c r="I191" s="16">
        <v>1.2767473118279569</v>
      </c>
      <c r="J191" s="16">
        <v>2398.7206989247311</v>
      </c>
      <c r="K191" s="16">
        <v>1717.9438844086021</v>
      </c>
      <c r="L191" s="16">
        <f t="shared" si="61"/>
        <v>4117.9413306451606</v>
      </c>
    </row>
    <row r="192" spans="1:12">
      <c r="A192" s="40"/>
      <c r="B192" s="14" t="s">
        <v>194</v>
      </c>
      <c r="C192" s="15">
        <v>91321</v>
      </c>
      <c r="D192" s="15"/>
      <c r="E192" s="15">
        <v>694185</v>
      </c>
      <c r="F192" s="15">
        <v>557244</v>
      </c>
      <c r="G192" s="15">
        <f t="shared" si="66"/>
        <v>1342750</v>
      </c>
      <c r="H192" s="16">
        <v>141.15477150537635</v>
      </c>
      <c r="I192" s="16"/>
      <c r="J192" s="16">
        <v>1073.0010080645161</v>
      </c>
      <c r="K192" s="16">
        <v>861.33145161290315</v>
      </c>
      <c r="L192" s="16">
        <f t="shared" si="61"/>
        <v>2075.4872311827958</v>
      </c>
    </row>
    <row r="193" spans="1:12">
      <c r="A193" s="56">
        <v>56</v>
      </c>
      <c r="B193" s="57" t="s">
        <v>64</v>
      </c>
      <c r="C193" s="58">
        <v>356042</v>
      </c>
      <c r="D193" s="58">
        <v>0</v>
      </c>
      <c r="E193" s="58">
        <v>335658</v>
      </c>
      <c r="F193" s="58">
        <v>345865</v>
      </c>
      <c r="G193" s="58">
        <f t="shared" si="66"/>
        <v>1037565</v>
      </c>
      <c r="H193" s="43">
        <v>550.33373655913977</v>
      </c>
      <c r="I193" s="43" t="s">
        <v>203</v>
      </c>
      <c r="J193" s="43">
        <v>518.82620967741923</v>
      </c>
      <c r="K193" s="43">
        <v>534.60315860215053</v>
      </c>
      <c r="L193" s="43">
        <f t="shared" si="61"/>
        <v>1603.7631048387093</v>
      </c>
    </row>
    <row r="194" spans="1:12">
      <c r="A194" s="39"/>
      <c r="B194" s="13" t="s">
        <v>195</v>
      </c>
      <c r="C194" s="8">
        <v>356042</v>
      </c>
      <c r="D194" s="8"/>
      <c r="E194" s="8">
        <v>36922.379999999997</v>
      </c>
      <c r="F194" s="8">
        <v>41503.799999999996</v>
      </c>
      <c r="G194" s="8">
        <f>SUM(C194:F194)</f>
        <v>434468.18</v>
      </c>
      <c r="H194" s="9">
        <v>550.33373655913977</v>
      </c>
      <c r="I194" s="9"/>
      <c r="J194" s="9">
        <v>57.070883064516124</v>
      </c>
      <c r="K194" s="9">
        <v>64.152379032258054</v>
      </c>
      <c r="L194" s="9">
        <f t="shared" si="61"/>
        <v>671.55699865591396</v>
      </c>
    </row>
    <row r="195" spans="1:12">
      <c r="A195" s="64"/>
      <c r="B195" s="13" t="s">
        <v>202</v>
      </c>
      <c r="C195" s="65"/>
      <c r="D195" s="65"/>
      <c r="E195" s="65">
        <v>298735.62</v>
      </c>
      <c r="F195" s="65">
        <v>304361.2</v>
      </c>
      <c r="G195" s="8">
        <f>SUM(C195:F195)</f>
        <v>603096.82000000007</v>
      </c>
      <c r="H195" s="66"/>
      <c r="I195" s="66"/>
      <c r="J195" s="66">
        <v>461.75532661290316</v>
      </c>
      <c r="K195" s="66">
        <v>470.45077956989246</v>
      </c>
      <c r="L195" s="9">
        <f t="shared" si="61"/>
        <v>932.20610618279557</v>
      </c>
    </row>
    <row r="196" spans="1:12">
      <c r="A196" s="33">
        <v>57</v>
      </c>
      <c r="B196" s="18" t="s">
        <v>65</v>
      </c>
      <c r="C196" s="19">
        <v>0</v>
      </c>
      <c r="D196" s="19">
        <v>14631</v>
      </c>
      <c r="E196" s="19">
        <v>2197479</v>
      </c>
      <c r="F196" s="19">
        <v>864265</v>
      </c>
      <c r="G196" s="19">
        <f t="shared" ref="G196:G197" si="67">SUM(C196:F196)</f>
        <v>3076375</v>
      </c>
      <c r="H196" s="20" t="s">
        <v>203</v>
      </c>
      <c r="I196" s="20">
        <v>22.615120967741934</v>
      </c>
      <c r="J196" s="20">
        <v>3396.6409274193543</v>
      </c>
      <c r="K196" s="20">
        <v>1335.8934811827955</v>
      </c>
      <c r="L196" s="20">
        <f t="shared" si="61"/>
        <v>4755.1495295698915</v>
      </c>
    </row>
    <row r="197" spans="1:12">
      <c r="A197" s="34"/>
      <c r="B197" s="21" t="s">
        <v>196</v>
      </c>
      <c r="C197" s="22"/>
      <c r="D197" s="22">
        <v>14631</v>
      </c>
      <c r="E197" s="22">
        <v>2197479</v>
      </c>
      <c r="F197" s="22">
        <v>864265</v>
      </c>
      <c r="G197" s="22">
        <f t="shared" si="67"/>
        <v>3076375</v>
      </c>
      <c r="H197" s="23"/>
      <c r="I197" s="23">
        <v>22.615120967741934</v>
      </c>
      <c r="J197" s="23">
        <v>3396.6409274193543</v>
      </c>
      <c r="K197" s="23">
        <v>1335.8934811827955</v>
      </c>
      <c r="L197" s="23">
        <f t="shared" si="61"/>
        <v>4755.1495295698915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15102477.24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1492504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85948311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38738061</v>
      </c>
      <c r="G198" s="61">
        <f>C198+D198+E198+F198</f>
        <v>141281353.24000001</v>
      </c>
      <c r="H198" s="62">
        <f>IF(C198/744*1.15=0,"0",C198/744*1.15)</f>
        <v>23343.882830645161</v>
      </c>
      <c r="I198" s="62">
        <f>IF(D198/744*1.15=0,"0",D198/744*1.15)</f>
        <v>2306.9618279569891</v>
      </c>
      <c r="J198" s="62">
        <f>IF(E198/744*1.15=0,"0",E198/744*1.15)</f>
        <v>132850.21189516128</v>
      </c>
      <c r="K198" s="62">
        <f>IF(F198/744*1.15=0,"0",F198/744*1.15)</f>
        <v>59877.379233870968</v>
      </c>
      <c r="L198" s="62">
        <f>H198+I198+J198+K198</f>
        <v>218378.4357876344</v>
      </c>
    </row>
    <row r="199" spans="1:12">
      <c r="C199" s="2" t="s">
        <v>69</v>
      </c>
      <c r="H199" s="70"/>
      <c r="I199" s="70"/>
      <c r="J199" s="70"/>
      <c r="K199" s="70"/>
      <c r="L199" s="70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zoomScale="90" zoomScaleNormal="90" workbookViewId="0">
      <pane xSplit="1" ySplit="6" topLeftCell="B154" activePane="bottomRight" state="frozen"/>
      <selection pane="topRight" activeCell="I1" sqref="I1"/>
      <selection pane="bottomLeft" activeCell="A29" sqref="A29"/>
      <selection pane="bottomRight" activeCell="L156" sqref="L15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205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68" t="s">
        <v>9</v>
      </c>
      <c r="H6" s="68" t="s">
        <v>5</v>
      </c>
      <c r="I6" s="68" t="s">
        <v>6</v>
      </c>
      <c r="J6" s="68" t="s">
        <v>7</v>
      </c>
      <c r="K6" s="68" t="s">
        <v>8</v>
      </c>
      <c r="L6" s="68" t="s">
        <v>9</v>
      </c>
    </row>
    <row r="7" spans="1:13" s="2" customFormat="1">
      <c r="A7" s="33">
        <v>1</v>
      </c>
      <c r="B7" s="18" t="s">
        <v>10</v>
      </c>
      <c r="C7" s="19">
        <v>486127</v>
      </c>
      <c r="D7" s="19">
        <v>0</v>
      </c>
      <c r="E7" s="19">
        <v>1274356</v>
      </c>
      <c r="F7" s="19">
        <v>396965</v>
      </c>
      <c r="G7" s="19">
        <v>2157448</v>
      </c>
      <c r="H7" s="20">
        <v>751.40598118279559</v>
      </c>
      <c r="I7" s="20" t="s">
        <v>203</v>
      </c>
      <c r="J7" s="20">
        <v>1969.7706989247308</v>
      </c>
      <c r="K7" s="20">
        <v>613.58837365591387</v>
      </c>
      <c r="L7" s="20">
        <v>3334.7650537634404</v>
      </c>
    </row>
    <row r="8" spans="1:13" s="2" customFormat="1">
      <c r="A8" s="34"/>
      <c r="B8" s="35" t="s">
        <v>70</v>
      </c>
      <c r="C8" s="22">
        <v>486127</v>
      </c>
      <c r="D8" s="22">
        <v>0</v>
      </c>
      <c r="E8" s="22">
        <v>1274356</v>
      </c>
      <c r="F8" s="22">
        <v>396965</v>
      </c>
      <c r="G8" s="22">
        <v>2157448</v>
      </c>
      <c r="H8" s="22">
        <v>751.40598118279559</v>
      </c>
      <c r="I8" s="22"/>
      <c r="J8" s="22">
        <v>1969.7706989247308</v>
      </c>
      <c r="K8" s="22">
        <v>613.58837365591387</v>
      </c>
      <c r="L8" s="22">
        <v>3334.7650537634404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185867</v>
      </c>
      <c r="F9" s="25">
        <v>399321</v>
      </c>
      <c r="G9" s="25">
        <v>585188</v>
      </c>
      <c r="H9" s="26" t="s">
        <v>203</v>
      </c>
      <c r="I9" s="26" t="s">
        <v>203</v>
      </c>
      <c r="J9" s="26">
        <v>287.29442204301074</v>
      </c>
      <c r="K9" s="26">
        <v>617.23004032258063</v>
      </c>
      <c r="L9" s="26">
        <v>904.52446236559138</v>
      </c>
    </row>
    <row r="10" spans="1:13" s="2" customFormat="1">
      <c r="A10" s="35"/>
      <c r="B10" s="35" t="s">
        <v>71</v>
      </c>
      <c r="C10" s="22"/>
      <c r="D10" s="22"/>
      <c r="E10" s="22">
        <v>10222.684999999999</v>
      </c>
      <c r="F10" s="22">
        <v>199660.5</v>
      </c>
      <c r="G10" s="22">
        <v>209883.185</v>
      </c>
      <c r="H10" s="22"/>
      <c r="I10" s="22"/>
      <c r="J10" s="22">
        <v>15.80119321236559</v>
      </c>
      <c r="K10" s="22">
        <v>308.61502016129032</v>
      </c>
      <c r="L10" s="22">
        <v>324.41621337365592</v>
      </c>
    </row>
    <row r="11" spans="1:13" s="2" customFormat="1">
      <c r="A11" s="35"/>
      <c r="B11" s="35" t="s">
        <v>72</v>
      </c>
      <c r="C11" s="22"/>
      <c r="D11" s="22"/>
      <c r="E11" s="22">
        <v>107802.85999999999</v>
      </c>
      <c r="F11" s="22">
        <v>195667.29</v>
      </c>
      <c r="G11" s="22">
        <v>303470.15000000002</v>
      </c>
      <c r="H11" s="22"/>
      <c r="I11" s="22"/>
      <c r="J11" s="22">
        <v>166.63076478494619</v>
      </c>
      <c r="K11" s="22">
        <v>302.44271975806453</v>
      </c>
      <c r="L11" s="22">
        <v>469.07348454301075</v>
      </c>
    </row>
    <row r="12" spans="1:13" s="2" customFormat="1">
      <c r="A12" s="35"/>
      <c r="B12" s="35" t="s">
        <v>73</v>
      </c>
      <c r="C12" s="22"/>
      <c r="D12" s="22"/>
      <c r="E12" s="22">
        <v>20445.37</v>
      </c>
      <c r="F12" s="22">
        <v>3993.21</v>
      </c>
      <c r="G12" s="22">
        <v>24438.579999999998</v>
      </c>
      <c r="H12" s="22"/>
      <c r="I12" s="22"/>
      <c r="J12" s="22">
        <v>31.602386424731179</v>
      </c>
      <c r="K12" s="22">
        <v>6.1723004032258055</v>
      </c>
      <c r="L12" s="22">
        <v>37.774686827956984</v>
      </c>
    </row>
    <row r="13" spans="1:13" s="2" customFormat="1">
      <c r="A13" s="17"/>
      <c r="B13" s="17" t="s">
        <v>113</v>
      </c>
      <c r="C13" s="22"/>
      <c r="D13" s="22"/>
      <c r="E13" s="22">
        <v>47396.084999999999</v>
      </c>
      <c r="F13" s="22"/>
      <c r="G13" s="22">
        <v>47396.084999999999</v>
      </c>
      <c r="H13" s="22"/>
      <c r="I13" s="22"/>
      <c r="J13" s="22">
        <v>73.260077620967735</v>
      </c>
      <c r="K13" s="22"/>
      <c r="L13" s="22">
        <v>73.260077620967735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864449</v>
      </c>
      <c r="F14" s="31">
        <v>948853</v>
      </c>
      <c r="G14" s="31">
        <v>1813302</v>
      </c>
      <c r="H14" s="32" t="s">
        <v>203</v>
      </c>
      <c r="I14" s="32" t="s">
        <v>203</v>
      </c>
      <c r="J14" s="32">
        <v>1336.177889784946</v>
      </c>
      <c r="K14" s="32">
        <v>1466.6410618279569</v>
      </c>
      <c r="L14" s="32">
        <v>2802.8189516129032</v>
      </c>
    </row>
    <row r="15" spans="1:13" s="2" customFormat="1">
      <c r="A15" s="35"/>
      <c r="B15" s="35" t="s">
        <v>74</v>
      </c>
      <c r="C15" s="22"/>
      <c r="D15" s="22"/>
      <c r="E15" s="22">
        <v>864449</v>
      </c>
      <c r="F15" s="22">
        <v>948853</v>
      </c>
      <c r="G15" s="22">
        <v>1813302</v>
      </c>
      <c r="H15" s="22"/>
      <c r="I15" s="22"/>
      <c r="J15" s="22">
        <v>1336.177889784946</v>
      </c>
      <c r="K15" s="22">
        <v>1466.6410618279569</v>
      </c>
      <c r="L15" s="22">
        <v>2802.8189516129032</v>
      </c>
    </row>
    <row r="16" spans="1:13" s="2" customFormat="1">
      <c r="A16" s="37">
        <v>4</v>
      </c>
      <c r="B16" s="30" t="s">
        <v>13</v>
      </c>
      <c r="C16" s="31">
        <v>280891</v>
      </c>
      <c r="D16" s="31">
        <v>0</v>
      </c>
      <c r="E16" s="31">
        <v>890881</v>
      </c>
      <c r="F16" s="31">
        <v>312361</v>
      </c>
      <c r="G16" s="31">
        <v>1484133</v>
      </c>
      <c r="H16" s="32">
        <v>434.17291666666665</v>
      </c>
      <c r="I16" s="32" t="s">
        <v>203</v>
      </c>
      <c r="J16" s="32">
        <v>1377.0338037634408</v>
      </c>
      <c r="K16" s="32">
        <v>482.8160618279569</v>
      </c>
      <c r="L16" s="32">
        <v>2294.0227822580646</v>
      </c>
    </row>
    <row r="17" spans="1:12" s="2" customFormat="1">
      <c r="A17" s="35"/>
      <c r="B17" s="35" t="s">
        <v>80</v>
      </c>
      <c r="C17" s="22">
        <v>280891</v>
      </c>
      <c r="D17" s="22"/>
      <c r="E17" s="22">
        <v>73943.123000000007</v>
      </c>
      <c r="F17" s="22">
        <v>51539.565000000002</v>
      </c>
      <c r="G17" s="22">
        <v>406373.68800000002</v>
      </c>
      <c r="H17" s="22">
        <v>434.17291666666665</v>
      </c>
      <c r="I17" s="22"/>
      <c r="J17" s="22">
        <v>114.2938057123656</v>
      </c>
      <c r="K17" s="22">
        <v>79.664650201612901</v>
      </c>
      <c r="L17" s="22">
        <v>628.13137258064512</v>
      </c>
    </row>
    <row r="18" spans="1:12" s="2" customFormat="1">
      <c r="A18" s="35"/>
      <c r="B18" s="35" t="s">
        <v>81</v>
      </c>
      <c r="C18" s="22"/>
      <c r="D18" s="22"/>
      <c r="E18" s="22">
        <v>816937.87699999998</v>
      </c>
      <c r="F18" s="22">
        <v>260821.435</v>
      </c>
      <c r="G18" s="22">
        <v>1077759.3119999999</v>
      </c>
      <c r="H18" s="22"/>
      <c r="I18" s="22"/>
      <c r="J18" s="22">
        <v>1262.7399980510752</v>
      </c>
      <c r="K18" s="22">
        <v>403.15141162634404</v>
      </c>
      <c r="L18" s="22">
        <v>1665.8914096774192</v>
      </c>
    </row>
    <row r="19" spans="1:12" s="2" customFormat="1">
      <c r="A19" s="37">
        <v>5</v>
      </c>
      <c r="B19" s="30" t="s">
        <v>14</v>
      </c>
      <c r="C19" s="31">
        <v>394751</v>
      </c>
      <c r="D19" s="31">
        <v>316451</v>
      </c>
      <c r="E19" s="31">
        <v>3701272</v>
      </c>
      <c r="F19" s="31">
        <v>1493071</v>
      </c>
      <c r="G19" s="31">
        <v>5905545</v>
      </c>
      <c r="H19" s="32">
        <v>610.16619623655913</v>
      </c>
      <c r="I19" s="32">
        <v>489.13797043010749</v>
      </c>
      <c r="J19" s="32">
        <v>5721.0521505376346</v>
      </c>
      <c r="K19" s="32">
        <v>2307.8382392473118</v>
      </c>
      <c r="L19" s="32">
        <v>9128.1945564516136</v>
      </c>
    </row>
    <row r="20" spans="1:12" s="2" customFormat="1">
      <c r="A20" s="35"/>
      <c r="B20" s="35" t="s">
        <v>78</v>
      </c>
      <c r="C20" s="22">
        <v>394751</v>
      </c>
      <c r="D20" s="22">
        <v>316451</v>
      </c>
      <c r="E20" s="22">
        <v>1184407</v>
      </c>
      <c r="F20" s="22">
        <v>89584</v>
      </c>
      <c r="G20" s="22">
        <v>1985193</v>
      </c>
      <c r="H20" s="22">
        <v>610.16619623655913</v>
      </c>
      <c r="I20" s="22">
        <v>489.13797043010749</v>
      </c>
      <c r="J20" s="22">
        <v>1830.7366263440858</v>
      </c>
      <c r="K20" s="22">
        <v>138.46989247311828</v>
      </c>
      <c r="L20" s="22">
        <v>3068.5106854838705</v>
      </c>
    </row>
    <row r="21" spans="1:12" s="2" customFormat="1">
      <c r="A21" s="35"/>
      <c r="B21" s="35" t="s">
        <v>79</v>
      </c>
      <c r="C21" s="22"/>
      <c r="D21" s="22"/>
      <c r="E21" s="22">
        <v>1073369</v>
      </c>
      <c r="F21" s="22">
        <v>776397</v>
      </c>
      <c r="G21" s="22">
        <v>1849766</v>
      </c>
      <c r="H21" s="22"/>
      <c r="I21" s="22"/>
      <c r="J21" s="22">
        <v>1659.1053091397848</v>
      </c>
      <c r="K21" s="22">
        <v>1200.0760080645161</v>
      </c>
      <c r="L21" s="22">
        <v>2859.1813172043012</v>
      </c>
    </row>
    <row r="22" spans="1:12" s="2" customFormat="1">
      <c r="A22" s="35"/>
      <c r="B22" s="35" t="s">
        <v>75</v>
      </c>
      <c r="C22" s="22"/>
      <c r="D22" s="22"/>
      <c r="E22" s="22">
        <v>1221420</v>
      </c>
      <c r="F22" s="22">
        <v>403129</v>
      </c>
      <c r="G22" s="22">
        <v>1624549</v>
      </c>
      <c r="H22" s="22"/>
      <c r="I22" s="22"/>
      <c r="J22" s="22">
        <v>1887.9475806451612</v>
      </c>
      <c r="K22" s="22">
        <v>623.11606182795697</v>
      </c>
      <c r="L22" s="22">
        <v>2511.0636424731183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222076</v>
      </c>
      <c r="F23" s="22">
        <v>223961</v>
      </c>
      <c r="G23" s="22">
        <v>446037</v>
      </c>
      <c r="H23" s="22"/>
      <c r="I23" s="22"/>
      <c r="J23" s="22">
        <v>343.26263440860214</v>
      </c>
      <c r="K23" s="22">
        <v>346.17627688172036</v>
      </c>
      <c r="L23" s="22">
        <v>689.43891129032249</v>
      </c>
    </row>
    <row r="24" spans="1:12" s="2" customFormat="1">
      <c r="A24" s="37">
        <v>6</v>
      </c>
      <c r="B24" s="30" t="s">
        <v>15</v>
      </c>
      <c r="C24" s="31">
        <v>7977</v>
      </c>
      <c r="D24" s="31">
        <v>0</v>
      </c>
      <c r="E24" s="31">
        <v>820306</v>
      </c>
      <c r="F24" s="31">
        <v>736796</v>
      </c>
      <c r="G24" s="31">
        <v>1565079</v>
      </c>
      <c r="H24" s="32">
        <v>12.330040322580645</v>
      </c>
      <c r="I24" s="32" t="s">
        <v>203</v>
      </c>
      <c r="J24" s="32">
        <v>1267.9461021505374</v>
      </c>
      <c r="K24" s="32">
        <v>1138.8647849462366</v>
      </c>
      <c r="L24" s="32">
        <v>2419.1409274193547</v>
      </c>
    </row>
    <row r="25" spans="1:12" s="2" customFormat="1">
      <c r="A25" s="35"/>
      <c r="B25" s="35" t="s">
        <v>83</v>
      </c>
      <c r="C25" s="22">
        <v>7977</v>
      </c>
      <c r="D25" s="22"/>
      <c r="E25" s="22">
        <v>38554.381999999998</v>
      </c>
      <c r="F25" s="22">
        <v>51575.720000000008</v>
      </c>
      <c r="G25" s="22">
        <v>98107.102000000014</v>
      </c>
      <c r="H25" s="22">
        <v>12.330040322580645</v>
      </c>
      <c r="I25" s="22"/>
      <c r="J25" s="22">
        <v>59.593466801075259</v>
      </c>
      <c r="K25" s="22">
        <v>79.720534946236555</v>
      </c>
      <c r="L25" s="22">
        <v>151.64404206989246</v>
      </c>
    </row>
    <row r="26" spans="1:12" s="2" customFormat="1">
      <c r="A26" s="35"/>
      <c r="B26" s="35" t="s">
        <v>82</v>
      </c>
      <c r="C26" s="22"/>
      <c r="D26" s="22"/>
      <c r="E26" s="22">
        <v>276443.12200000003</v>
      </c>
      <c r="F26" s="22">
        <v>197461.32800000001</v>
      </c>
      <c r="G26" s="22">
        <v>473904.45000000007</v>
      </c>
      <c r="H26" s="22"/>
      <c r="I26" s="22"/>
      <c r="J26" s="22">
        <v>427.29783642473114</v>
      </c>
      <c r="K26" s="22">
        <v>305.21576236559133</v>
      </c>
      <c r="L26" s="22">
        <v>732.51359879032248</v>
      </c>
    </row>
    <row r="27" spans="1:12" s="2" customFormat="1">
      <c r="A27" s="35"/>
      <c r="B27" s="35" t="s">
        <v>84</v>
      </c>
      <c r="C27" s="22"/>
      <c r="D27" s="22"/>
      <c r="E27" s="22">
        <v>45937.135999999999</v>
      </c>
      <c r="F27" s="22">
        <v>25051.064000000002</v>
      </c>
      <c r="G27" s="22">
        <v>70988.2</v>
      </c>
      <c r="H27" s="22"/>
      <c r="I27" s="22"/>
      <c r="J27" s="22">
        <v>71.004981720430109</v>
      </c>
      <c r="K27" s="22">
        <v>38.721402688172041</v>
      </c>
      <c r="L27" s="22">
        <v>109.72638440860214</v>
      </c>
    </row>
    <row r="28" spans="1:12" s="2" customFormat="1">
      <c r="A28" s="35"/>
      <c r="B28" s="35" t="s">
        <v>85</v>
      </c>
      <c r="C28" s="22"/>
      <c r="D28" s="22"/>
      <c r="E28" s="22">
        <v>13945.202000000001</v>
      </c>
      <c r="F28" s="22">
        <v>17683.103999999999</v>
      </c>
      <c r="G28" s="22">
        <v>31628.306</v>
      </c>
      <c r="H28" s="22"/>
      <c r="I28" s="22"/>
      <c r="J28" s="22">
        <v>21.555083736559141</v>
      </c>
      <c r="K28" s="22">
        <v>27.332754838709675</v>
      </c>
      <c r="L28" s="22">
        <v>48.887838575268816</v>
      </c>
    </row>
    <row r="29" spans="1:12" s="2" customFormat="1">
      <c r="A29" s="35"/>
      <c r="B29" s="35" t="s">
        <v>86</v>
      </c>
      <c r="C29" s="22"/>
      <c r="D29" s="22"/>
      <c r="E29" s="22">
        <v>445426.158</v>
      </c>
      <c r="F29" s="22">
        <v>445024.78400000004</v>
      </c>
      <c r="G29" s="22">
        <v>890450.94200000004</v>
      </c>
      <c r="H29" s="22"/>
      <c r="I29" s="22"/>
      <c r="J29" s="22">
        <v>688.49473346774187</v>
      </c>
      <c r="K29" s="22">
        <v>687.87433010752693</v>
      </c>
      <c r="L29" s="22">
        <v>1376.3690635752687</v>
      </c>
    </row>
    <row r="30" spans="1:12" s="2" customFormat="1">
      <c r="A30" s="37">
        <v>8</v>
      </c>
      <c r="B30" s="30" t="s">
        <v>16</v>
      </c>
      <c r="C30" s="31">
        <v>754354</v>
      </c>
      <c r="D30" s="31">
        <v>0</v>
      </c>
      <c r="E30" s="31">
        <v>1634185</v>
      </c>
      <c r="F30" s="31">
        <v>1150067</v>
      </c>
      <c r="G30" s="31">
        <v>3538606</v>
      </c>
      <c r="H30" s="32">
        <v>1166.0041666666666</v>
      </c>
      <c r="I30" s="32" t="s">
        <v>203</v>
      </c>
      <c r="J30" s="32">
        <v>2525.957997311828</v>
      </c>
      <c r="K30" s="32">
        <v>1777.6573252688172</v>
      </c>
      <c r="L30" s="32">
        <v>5469.6194892473122</v>
      </c>
    </row>
    <row r="31" spans="1:12" s="2" customFormat="1" ht="14.25" customHeight="1">
      <c r="A31" s="35"/>
      <c r="B31" s="35" t="s">
        <v>87</v>
      </c>
      <c r="C31" s="22">
        <v>754354</v>
      </c>
      <c r="D31" s="22">
        <v>0</v>
      </c>
      <c r="E31" s="22">
        <v>1634185</v>
      </c>
      <c r="F31" s="22">
        <v>1150067</v>
      </c>
      <c r="G31" s="22">
        <v>3538606</v>
      </c>
      <c r="H31" s="22">
        <v>1166.0041666666666</v>
      </c>
      <c r="I31" s="22"/>
      <c r="J31" s="22">
        <v>2525.957997311828</v>
      </c>
      <c r="K31" s="22">
        <v>1777.6573252688172</v>
      </c>
      <c r="L31" s="22">
        <v>5469.6194892473122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1547697</v>
      </c>
      <c r="F32" s="31">
        <v>427188</v>
      </c>
      <c r="G32" s="31">
        <v>1974885</v>
      </c>
      <c r="H32" s="32" t="s">
        <v>203</v>
      </c>
      <c r="I32" s="32" t="s">
        <v>203</v>
      </c>
      <c r="J32" s="32">
        <v>2392.2735887096769</v>
      </c>
      <c r="K32" s="32">
        <v>660.30403225806447</v>
      </c>
      <c r="L32" s="32">
        <v>3052.5776209677415</v>
      </c>
    </row>
    <row r="33" spans="1:12" s="2" customFormat="1">
      <c r="A33" s="35"/>
      <c r="B33" s="35" t="s">
        <v>88</v>
      </c>
      <c r="C33" s="22"/>
      <c r="D33" s="22"/>
      <c r="E33" s="22">
        <v>1547697</v>
      </c>
      <c r="F33" s="22">
        <v>427188</v>
      </c>
      <c r="G33" s="22">
        <v>1974885</v>
      </c>
      <c r="H33" s="22"/>
      <c r="I33" s="22"/>
      <c r="J33" s="22">
        <v>2392.2735887096769</v>
      </c>
      <c r="K33" s="22">
        <v>660.30403225806447</v>
      </c>
      <c r="L33" s="22">
        <v>3052.5776209677415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1363662</v>
      </c>
      <c r="F34" s="31">
        <v>771234</v>
      </c>
      <c r="G34" s="31">
        <v>2134896</v>
      </c>
      <c r="H34" s="32" t="s">
        <v>203</v>
      </c>
      <c r="I34" s="32" t="s">
        <v>203</v>
      </c>
      <c r="J34" s="32">
        <v>2107.810887096774</v>
      </c>
      <c r="K34" s="32">
        <v>1192.0955645161289</v>
      </c>
      <c r="L34" s="32">
        <v>3299.9064516129029</v>
      </c>
    </row>
    <row r="35" spans="1:12" s="2" customFormat="1">
      <c r="A35" s="35"/>
      <c r="B35" s="35" t="s">
        <v>93</v>
      </c>
      <c r="C35" s="22"/>
      <c r="D35" s="22"/>
      <c r="E35" s="22">
        <v>650467</v>
      </c>
      <c r="F35" s="22">
        <v>169671</v>
      </c>
      <c r="G35" s="22">
        <v>820138</v>
      </c>
      <c r="H35" s="22"/>
      <c r="I35" s="22"/>
      <c r="J35" s="22">
        <v>1005.4261424731181</v>
      </c>
      <c r="K35" s="22">
        <v>262.26028225806448</v>
      </c>
      <c r="L35" s="22">
        <v>1267.6864247311826</v>
      </c>
    </row>
    <row r="36" spans="1:12" s="2" customFormat="1">
      <c r="A36" s="35"/>
      <c r="B36" s="35" t="s">
        <v>90</v>
      </c>
      <c r="C36" s="22"/>
      <c r="D36" s="22"/>
      <c r="E36" s="22">
        <v>514236</v>
      </c>
      <c r="F36" s="22">
        <v>287131</v>
      </c>
      <c r="G36" s="22">
        <v>801367</v>
      </c>
      <c r="H36" s="22"/>
      <c r="I36" s="22"/>
      <c r="J36" s="63">
        <v>794.85403225806442</v>
      </c>
      <c r="K36" s="22">
        <v>443.81807795698921</v>
      </c>
      <c r="L36" s="22">
        <v>1238.6721102150536</v>
      </c>
    </row>
    <row r="37" spans="1:12" s="2" customFormat="1">
      <c r="A37" s="35"/>
      <c r="B37" s="35" t="s">
        <v>89</v>
      </c>
      <c r="C37" s="22"/>
      <c r="D37" s="22"/>
      <c r="E37" s="22">
        <v>96275</v>
      </c>
      <c r="F37" s="22">
        <v>149619</v>
      </c>
      <c r="G37" s="22">
        <v>245894</v>
      </c>
      <c r="H37" s="22"/>
      <c r="I37" s="22"/>
      <c r="J37" s="22">
        <v>148.81216397849462</v>
      </c>
      <c r="K37" s="22">
        <v>231.26592741935482</v>
      </c>
      <c r="L37" s="22">
        <v>380.07809139784945</v>
      </c>
    </row>
    <row r="38" spans="1:12" s="2" customFormat="1">
      <c r="A38" s="35"/>
      <c r="B38" s="35" t="s">
        <v>91</v>
      </c>
      <c r="C38" s="22"/>
      <c r="D38" s="22"/>
      <c r="E38" s="22">
        <v>89047</v>
      </c>
      <c r="F38" s="22">
        <v>146072</v>
      </c>
      <c r="G38" s="22">
        <v>235119</v>
      </c>
      <c r="H38" s="22"/>
      <c r="I38" s="22"/>
      <c r="J38" s="22">
        <v>137.63985215053762</v>
      </c>
      <c r="K38" s="22">
        <v>225.78333333333333</v>
      </c>
      <c r="L38" s="22">
        <v>363.42318548387095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7018</v>
      </c>
      <c r="G39" s="22">
        <v>7018</v>
      </c>
      <c r="H39" s="22"/>
      <c r="I39" s="22"/>
      <c r="J39" s="22" t="s">
        <v>203</v>
      </c>
      <c r="K39" s="22">
        <v>10.847715053763441</v>
      </c>
      <c r="L39" s="22">
        <v>10.847715053763441</v>
      </c>
    </row>
    <row r="40" spans="1:12" s="2" customFormat="1">
      <c r="A40" s="35"/>
      <c r="B40" s="35" t="s">
        <v>77</v>
      </c>
      <c r="C40" s="22"/>
      <c r="D40" s="22"/>
      <c r="E40" s="22">
        <v>13637</v>
      </c>
      <c r="F40" s="22">
        <v>11723</v>
      </c>
      <c r="G40" s="22">
        <v>25360</v>
      </c>
      <c r="H40" s="22"/>
      <c r="I40" s="22"/>
      <c r="J40" s="22">
        <v>21.078696236559136</v>
      </c>
      <c r="K40" s="22">
        <v>18.120228494623653</v>
      </c>
      <c r="L40" s="22">
        <v>39.198924731182785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546008</v>
      </c>
      <c r="E41" s="31">
        <v>656182</v>
      </c>
      <c r="F41" s="31">
        <v>1108120</v>
      </c>
      <c r="G41" s="31">
        <v>2310310</v>
      </c>
      <c r="H41" s="32" t="s">
        <v>203</v>
      </c>
      <c r="I41" s="32">
        <v>843.96397849462357</v>
      </c>
      <c r="J41" s="32">
        <v>1014.2598118279569</v>
      </c>
      <c r="K41" s="32">
        <v>1712.8198924731182</v>
      </c>
      <c r="L41" s="32">
        <v>3571.0436827956987</v>
      </c>
    </row>
    <row r="42" spans="1:12" s="2" customFormat="1">
      <c r="A42" s="17"/>
      <c r="B42" s="17" t="s">
        <v>94</v>
      </c>
      <c r="C42" s="22">
        <v>0</v>
      </c>
      <c r="D42" s="22">
        <v>546008</v>
      </c>
      <c r="E42" s="22">
        <v>656182</v>
      </c>
      <c r="F42" s="22">
        <v>1108120</v>
      </c>
      <c r="G42" s="22">
        <v>2310310</v>
      </c>
      <c r="H42" s="22"/>
      <c r="I42" s="22">
        <v>843.96397849462357</v>
      </c>
      <c r="J42" s="22">
        <v>1014.2598118279569</v>
      </c>
      <c r="K42" s="22">
        <v>1712.8198924731182</v>
      </c>
      <c r="L42" s="22">
        <v>3571.0436827956987</v>
      </c>
    </row>
    <row r="43" spans="1:12" s="10" customFormat="1" ht="16.5" customHeight="1">
      <c r="A43" s="37">
        <v>12</v>
      </c>
      <c r="B43" s="30" t="s">
        <v>20</v>
      </c>
      <c r="C43" s="41">
        <v>6385658</v>
      </c>
      <c r="D43" s="41">
        <v>386116</v>
      </c>
      <c r="E43" s="41">
        <v>15400469</v>
      </c>
      <c r="F43" s="41">
        <v>2915944</v>
      </c>
      <c r="G43" s="31">
        <v>25088187</v>
      </c>
      <c r="H43" s="42">
        <v>9870.3047043010738</v>
      </c>
      <c r="I43" s="42">
        <v>596.81908602150531</v>
      </c>
      <c r="J43" s="32">
        <v>23804.488373655913</v>
      </c>
      <c r="K43" s="32">
        <v>4507.1715053763437</v>
      </c>
      <c r="L43" s="32">
        <v>38778.783669354831</v>
      </c>
    </row>
    <row r="44" spans="1:12" s="2" customFormat="1">
      <c r="A44" s="17"/>
      <c r="B44" s="17" t="s">
        <v>95</v>
      </c>
      <c r="C44" s="22">
        <v>5334015</v>
      </c>
      <c r="D44" s="22">
        <v>386116</v>
      </c>
      <c r="E44" s="22">
        <v>15114412</v>
      </c>
      <c r="F44" s="22">
        <v>2783765</v>
      </c>
      <c r="G44" s="22">
        <v>23618308</v>
      </c>
      <c r="H44" s="22">
        <v>8244.78125</v>
      </c>
      <c r="I44" s="22">
        <v>596.81908602150531</v>
      </c>
      <c r="J44" s="22">
        <v>23362.330376344085</v>
      </c>
      <c r="K44" s="22">
        <v>4302.8625672043008</v>
      </c>
      <c r="L44" s="22">
        <v>36506.793279569887</v>
      </c>
    </row>
    <row r="45" spans="1:12" s="2" customFormat="1">
      <c r="A45" s="17"/>
      <c r="B45" s="17" t="s">
        <v>96</v>
      </c>
      <c r="C45" s="22"/>
      <c r="D45" s="22"/>
      <c r="E45" s="69">
        <v>286057</v>
      </c>
      <c r="F45" s="69">
        <v>132179</v>
      </c>
      <c r="G45" s="22">
        <v>418236</v>
      </c>
      <c r="H45" s="22"/>
      <c r="I45" s="22"/>
      <c r="J45" s="22">
        <v>442.15799731182796</v>
      </c>
      <c r="K45" s="22">
        <v>204.30893817204299</v>
      </c>
      <c r="L45" s="22">
        <v>646.46693548387088</v>
      </c>
    </row>
    <row r="46" spans="1:12" s="2" customFormat="1">
      <c r="A46" s="17"/>
      <c r="B46" s="17" t="s">
        <v>97</v>
      </c>
      <c r="C46" s="22">
        <v>1051643</v>
      </c>
      <c r="D46" s="22"/>
      <c r="E46" s="22"/>
      <c r="F46" s="22"/>
      <c r="G46" s="22">
        <v>1051643</v>
      </c>
      <c r="H46" s="22">
        <v>1625.5234543010749</v>
      </c>
      <c r="I46" s="22"/>
      <c r="J46" s="22"/>
      <c r="K46" s="22"/>
      <c r="L46" s="22">
        <v>1625.5234543010749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814934</v>
      </c>
      <c r="F47" s="31">
        <v>485319</v>
      </c>
      <c r="G47" s="31">
        <v>1300253</v>
      </c>
      <c r="H47" s="32" t="s">
        <v>203</v>
      </c>
      <c r="I47" s="32" t="s">
        <v>203</v>
      </c>
      <c r="J47" s="32">
        <v>1259.6426075268814</v>
      </c>
      <c r="K47" s="32">
        <v>750.15705645161279</v>
      </c>
      <c r="L47" s="32">
        <v>2009.7996639784942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814934</v>
      </c>
      <c r="F48" s="22">
        <v>485319</v>
      </c>
      <c r="G48" s="22">
        <v>1300253</v>
      </c>
      <c r="H48" s="22"/>
      <c r="I48" s="22"/>
      <c r="J48" s="22">
        <v>1259.6426075268814</v>
      </c>
      <c r="K48" s="22">
        <v>750.15705645161279</v>
      </c>
      <c r="L48" s="22">
        <v>2009.7996639784942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1585515</v>
      </c>
      <c r="F49" s="31">
        <v>225322</v>
      </c>
      <c r="G49" s="31">
        <v>1810837</v>
      </c>
      <c r="H49" s="32" t="s">
        <v>203</v>
      </c>
      <c r="I49" s="32" t="s">
        <v>203</v>
      </c>
      <c r="J49" s="32">
        <v>2450.728830645161</v>
      </c>
      <c r="K49" s="32">
        <v>348.27997311827954</v>
      </c>
      <c r="L49" s="32">
        <v>2799.0088037634405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634205</v>
      </c>
      <c r="F50" s="22">
        <v>6760</v>
      </c>
      <c r="G50" s="22">
        <v>640965</v>
      </c>
      <c r="H50" s="22"/>
      <c r="I50" s="22"/>
      <c r="J50" s="22">
        <v>980.28998655913961</v>
      </c>
      <c r="K50" s="22">
        <v>10.448924731182794</v>
      </c>
      <c r="L50" s="22">
        <v>990.73891129032245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158552</v>
      </c>
      <c r="F51" s="22">
        <v>157725</v>
      </c>
      <c r="G51" s="22">
        <v>316277</v>
      </c>
      <c r="H51" s="22"/>
      <c r="I51" s="22"/>
      <c r="J51" s="22">
        <v>245</v>
      </c>
      <c r="K51" s="22">
        <v>243.83104838709676</v>
      </c>
      <c r="L51" s="22">
        <v>488.83104838709676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126841</v>
      </c>
      <c r="F52" s="22">
        <v>60837</v>
      </c>
      <c r="G52" s="22">
        <v>187678</v>
      </c>
      <c r="H52" s="22"/>
      <c r="I52" s="22"/>
      <c r="J52" s="22">
        <v>196</v>
      </c>
      <c r="K52" s="22">
        <v>94</v>
      </c>
      <c r="L52" s="22">
        <v>290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475655</v>
      </c>
      <c r="F53" s="22">
        <v>0</v>
      </c>
      <c r="G53" s="22">
        <v>475655</v>
      </c>
      <c r="H53" s="22"/>
      <c r="I53" s="22"/>
      <c r="J53" s="22">
        <v>735</v>
      </c>
      <c r="K53" s="22">
        <v>0</v>
      </c>
      <c r="L53" s="22">
        <v>735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79276</v>
      </c>
      <c r="F54" s="22">
        <v>0</v>
      </c>
      <c r="G54" s="22">
        <v>79276</v>
      </c>
      <c r="H54" s="22"/>
      <c r="I54" s="22"/>
      <c r="J54" s="22">
        <v>123</v>
      </c>
      <c r="K54" s="22">
        <v>0</v>
      </c>
      <c r="L54" s="22">
        <v>123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110986</v>
      </c>
      <c r="F55" s="22">
        <v>0</v>
      </c>
      <c r="G55" s="22">
        <v>110986</v>
      </c>
      <c r="H55" s="22"/>
      <c r="I55" s="22"/>
      <c r="J55" s="22">
        <v>172</v>
      </c>
      <c r="K55" s="22">
        <v>0</v>
      </c>
      <c r="L55" s="22">
        <v>172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140110</v>
      </c>
      <c r="F56" s="25">
        <v>302471</v>
      </c>
      <c r="G56" s="25">
        <v>442581</v>
      </c>
      <c r="H56" s="26" t="s">
        <v>203</v>
      </c>
      <c r="I56" s="26" t="s">
        <v>203</v>
      </c>
      <c r="J56" s="26">
        <v>216.56787634408599</v>
      </c>
      <c r="K56" s="26">
        <v>467.52909946236559</v>
      </c>
      <c r="L56" s="44">
        <v>684.09697580645161</v>
      </c>
    </row>
    <row r="57" spans="1:13" s="2" customFormat="1">
      <c r="A57" s="17"/>
      <c r="B57" s="17" t="s">
        <v>105</v>
      </c>
      <c r="C57" s="22"/>
      <c r="D57" s="22"/>
      <c r="E57" s="22">
        <v>140110</v>
      </c>
      <c r="F57" s="22">
        <v>302471</v>
      </c>
      <c r="G57" s="22">
        <v>442581</v>
      </c>
      <c r="H57" s="22"/>
      <c r="I57" s="22"/>
      <c r="J57" s="22">
        <v>216.56787634408599</v>
      </c>
      <c r="K57" s="22">
        <v>467.52909946236559</v>
      </c>
      <c r="L57" s="22">
        <v>684.09697580645161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666828</v>
      </c>
      <c r="F58" s="31">
        <v>285288</v>
      </c>
      <c r="G58" s="31">
        <v>952116</v>
      </c>
      <c r="H58" s="32" t="s">
        <v>203</v>
      </c>
      <c r="I58" s="32" t="s">
        <v>203</v>
      </c>
      <c r="J58" s="32">
        <v>1030.7153225806451</v>
      </c>
      <c r="K58" s="32">
        <v>440.96935483870965</v>
      </c>
      <c r="L58" s="32">
        <v>1471.6846774193548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666828</v>
      </c>
      <c r="F59" s="22">
        <v>285288</v>
      </c>
      <c r="G59" s="22">
        <v>952116</v>
      </c>
      <c r="H59" s="22"/>
      <c r="I59" s="22"/>
      <c r="J59" s="22">
        <v>1030.7153225806451</v>
      </c>
      <c r="K59" s="22">
        <v>440.96935483870965</v>
      </c>
      <c r="L59" s="22">
        <v>1471.6846774193548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585208</v>
      </c>
      <c r="F60" s="31">
        <v>502741</v>
      </c>
      <c r="G60" s="31">
        <v>1087949</v>
      </c>
      <c r="H60" s="32" t="s">
        <v>203</v>
      </c>
      <c r="I60" s="32" t="s">
        <v>203</v>
      </c>
      <c r="J60" s="32">
        <v>904.55537634408597</v>
      </c>
      <c r="K60" s="32">
        <v>777.08622311827958</v>
      </c>
      <c r="L60" s="32">
        <v>1681.6415994623655</v>
      </c>
    </row>
    <row r="61" spans="1:13" s="2" customFormat="1">
      <c r="A61" s="17"/>
      <c r="B61" s="17" t="s">
        <v>107</v>
      </c>
      <c r="C61" s="22"/>
      <c r="D61" s="22"/>
      <c r="E61" s="22">
        <v>585208</v>
      </c>
      <c r="F61" s="22">
        <v>502741</v>
      </c>
      <c r="G61" s="22">
        <v>1087949</v>
      </c>
      <c r="H61" s="22"/>
      <c r="I61" s="22"/>
      <c r="J61" s="22">
        <v>904.55537634408597</v>
      </c>
      <c r="K61" s="22">
        <v>777.08622311827958</v>
      </c>
      <c r="L61" s="22">
        <v>1681.6415994623655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2414718</v>
      </c>
      <c r="F62" s="31">
        <v>1067924</v>
      </c>
      <c r="G62" s="31">
        <v>3482642</v>
      </c>
      <c r="H62" s="32" t="s">
        <v>203</v>
      </c>
      <c r="I62" s="32" t="s">
        <v>203</v>
      </c>
      <c r="J62" s="32">
        <v>3732.4270161290319</v>
      </c>
      <c r="K62" s="32">
        <v>1650.6889784946236</v>
      </c>
      <c r="L62" s="32">
        <v>5383.1159946236558</v>
      </c>
    </row>
    <row r="63" spans="1:13">
      <c r="A63" s="45"/>
      <c r="B63" s="45" t="s">
        <v>108</v>
      </c>
      <c r="C63" s="22"/>
      <c r="D63" s="22"/>
      <c r="E63" s="22">
        <v>465558</v>
      </c>
      <c r="F63" s="22">
        <v>205896</v>
      </c>
      <c r="G63" s="63">
        <v>671454</v>
      </c>
      <c r="H63" s="63"/>
      <c r="I63" s="63"/>
      <c r="J63" s="63">
        <v>719.61249999999995</v>
      </c>
      <c r="K63" s="63">
        <v>318.25322580645161</v>
      </c>
      <c r="L63" s="63">
        <v>1037.8657258064516</v>
      </c>
      <c r="M63" s="2"/>
    </row>
    <row r="64" spans="1:13">
      <c r="A64" s="45"/>
      <c r="B64" s="45" t="s">
        <v>109</v>
      </c>
      <c r="C64" s="22"/>
      <c r="D64" s="22"/>
      <c r="E64" s="22">
        <v>1016596</v>
      </c>
      <c r="F64" s="22">
        <v>449596</v>
      </c>
      <c r="G64" s="63">
        <v>1466192</v>
      </c>
      <c r="H64" s="63"/>
      <c r="I64" s="63"/>
      <c r="J64" s="63">
        <v>1571.3513440860215</v>
      </c>
      <c r="K64" s="63">
        <v>694.9400537634408</v>
      </c>
      <c r="L64" s="63">
        <v>2266.2913978494626</v>
      </c>
      <c r="M64" s="2"/>
    </row>
    <row r="65" spans="1:13" ht="14.25" customHeight="1">
      <c r="A65" s="45"/>
      <c r="B65" s="45" t="s">
        <v>110</v>
      </c>
      <c r="C65" s="22"/>
      <c r="D65" s="22"/>
      <c r="E65" s="22">
        <v>932564</v>
      </c>
      <c r="F65" s="22">
        <v>412432</v>
      </c>
      <c r="G65" s="63">
        <v>1344996</v>
      </c>
      <c r="H65" s="63"/>
      <c r="I65" s="63"/>
      <c r="J65" s="63">
        <v>1441.4631720430107</v>
      </c>
      <c r="K65" s="63">
        <v>637.49569892473119</v>
      </c>
      <c r="L65" s="63">
        <v>2078.9588709677419</v>
      </c>
      <c r="M65" s="2"/>
    </row>
    <row r="66" spans="1:13">
      <c r="A66" s="37">
        <v>19</v>
      </c>
      <c r="B66" s="30" t="s">
        <v>27</v>
      </c>
      <c r="C66" s="31">
        <v>210088</v>
      </c>
      <c r="D66" s="31">
        <v>9681</v>
      </c>
      <c r="E66" s="31">
        <v>416915</v>
      </c>
      <c r="F66" s="31">
        <v>475859</v>
      </c>
      <c r="G66" s="31">
        <v>1112543</v>
      </c>
      <c r="H66" s="32">
        <v>324.73279569892469</v>
      </c>
      <c r="I66" s="32">
        <v>14.96391129032258</v>
      </c>
      <c r="J66" s="32">
        <v>644.42506720430106</v>
      </c>
      <c r="K66" s="32">
        <v>735.53474462365591</v>
      </c>
      <c r="L66" s="32">
        <v>1719.6565188172044</v>
      </c>
    </row>
    <row r="67" spans="1:13">
      <c r="A67" s="45"/>
      <c r="B67" s="45" t="s">
        <v>111</v>
      </c>
      <c r="C67" s="22">
        <v>210088</v>
      </c>
      <c r="D67" s="22">
        <v>9681</v>
      </c>
      <c r="E67" s="22">
        <v>416915</v>
      </c>
      <c r="F67" s="22">
        <v>475859</v>
      </c>
      <c r="G67" s="22">
        <v>1112543</v>
      </c>
      <c r="H67" s="22">
        <v>324.73279569892469</v>
      </c>
      <c r="I67" s="22">
        <v>14.96391129032258</v>
      </c>
      <c r="J67" s="22">
        <v>644.42506720430106</v>
      </c>
      <c r="K67" s="22">
        <v>735.53474462365591</v>
      </c>
      <c r="L67" s="22">
        <v>1719.6565188172044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4545543</v>
      </c>
      <c r="F68" s="31">
        <v>2278528</v>
      </c>
      <c r="G68" s="31">
        <v>6824071</v>
      </c>
      <c r="H68" s="32" t="s">
        <v>203</v>
      </c>
      <c r="I68" s="32" t="s">
        <v>203</v>
      </c>
      <c r="J68" s="32">
        <v>7026.0409274193544</v>
      </c>
      <c r="K68" s="32">
        <v>3521.9182795698921</v>
      </c>
      <c r="L68" s="32">
        <v>10547.959206989246</v>
      </c>
    </row>
    <row r="69" spans="1:13">
      <c r="A69" s="45"/>
      <c r="B69" s="45" t="s">
        <v>112</v>
      </c>
      <c r="C69" s="22"/>
      <c r="D69" s="22"/>
      <c r="E69" s="22">
        <v>4545543</v>
      </c>
      <c r="F69" s="22">
        <v>2278528</v>
      </c>
      <c r="G69" s="63">
        <v>6824071</v>
      </c>
      <c r="H69" s="63"/>
      <c r="I69" s="63"/>
      <c r="J69" s="63">
        <v>7026.0409274193544</v>
      </c>
      <c r="K69" s="63">
        <v>3521.9182795698921</v>
      </c>
      <c r="L69" s="63">
        <v>10547.959206989246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233258</v>
      </c>
      <c r="F70" s="31">
        <v>128349</v>
      </c>
      <c r="G70" s="31">
        <v>361607</v>
      </c>
      <c r="H70" s="32" t="s">
        <v>203</v>
      </c>
      <c r="I70" s="32" t="s">
        <v>203</v>
      </c>
      <c r="J70" s="32">
        <v>360.54663978494619</v>
      </c>
      <c r="K70" s="32">
        <v>198.38891129032254</v>
      </c>
      <c r="L70" s="32">
        <v>558.93555107526868</v>
      </c>
    </row>
    <row r="71" spans="1:13">
      <c r="A71" s="45"/>
      <c r="B71" s="45" t="s">
        <v>114</v>
      </c>
      <c r="C71" s="22"/>
      <c r="D71" s="22"/>
      <c r="E71" s="22">
        <v>233258</v>
      </c>
      <c r="F71" s="22">
        <v>56473.56</v>
      </c>
      <c r="G71" s="63">
        <v>289731.56</v>
      </c>
      <c r="H71" s="63"/>
      <c r="I71" s="63"/>
      <c r="J71" s="63">
        <v>360.54663978494619</v>
      </c>
      <c r="K71" s="63">
        <v>87.291120967741932</v>
      </c>
      <c r="L71" s="63">
        <v>447.83776075268815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71875.44</v>
      </c>
      <c r="G72" s="63">
        <v>71875.44</v>
      </c>
      <c r="H72" s="63"/>
      <c r="I72" s="63"/>
      <c r="J72" s="63"/>
      <c r="K72" s="63">
        <v>111.09779032258064</v>
      </c>
      <c r="L72" s="63">
        <v>111.09779032258064</v>
      </c>
    </row>
    <row r="73" spans="1:13">
      <c r="A73" s="36">
        <v>22</v>
      </c>
      <c r="B73" s="24" t="s">
        <v>30</v>
      </c>
      <c r="C73" s="25">
        <v>1106333</v>
      </c>
      <c r="D73" s="25">
        <v>0</v>
      </c>
      <c r="E73" s="25">
        <v>2066771</v>
      </c>
      <c r="F73" s="25">
        <v>506337</v>
      </c>
      <c r="G73" s="25">
        <v>3679441</v>
      </c>
      <c r="H73" s="26">
        <v>1710.0577284946237</v>
      </c>
      <c r="I73" s="26" t="s">
        <v>203</v>
      </c>
      <c r="J73" s="26">
        <v>3194.605712365591</v>
      </c>
      <c r="K73" s="26">
        <v>782.64455645161274</v>
      </c>
      <c r="L73" s="26">
        <v>5687.3079973118274</v>
      </c>
    </row>
    <row r="74" spans="1:13">
      <c r="A74" s="45"/>
      <c r="B74" s="45" t="s">
        <v>115</v>
      </c>
      <c r="C74" s="22">
        <v>1106333</v>
      </c>
      <c r="D74" s="22">
        <v>0</v>
      </c>
      <c r="E74" s="22">
        <v>2066771</v>
      </c>
      <c r="F74" s="22">
        <v>506337</v>
      </c>
      <c r="G74" s="63">
        <v>3679441</v>
      </c>
      <c r="H74" s="63">
        <v>1710.0577284946237</v>
      </c>
      <c r="I74" s="63"/>
      <c r="J74" s="63">
        <v>3194.605712365591</v>
      </c>
      <c r="K74" s="63">
        <v>782.64455645161274</v>
      </c>
      <c r="L74" s="63">
        <v>5687.3079973118274</v>
      </c>
    </row>
    <row r="75" spans="1:13">
      <c r="A75" s="37">
        <v>23</v>
      </c>
      <c r="B75" s="30" t="s">
        <v>31</v>
      </c>
      <c r="C75" s="31">
        <v>719848</v>
      </c>
      <c r="D75" s="31">
        <v>14545</v>
      </c>
      <c r="E75" s="31">
        <v>461191</v>
      </c>
      <c r="F75" s="31">
        <v>452773</v>
      </c>
      <c r="G75" s="31">
        <v>1648357</v>
      </c>
      <c r="H75" s="32">
        <v>1112.6682795698923</v>
      </c>
      <c r="I75" s="32">
        <v>22.482190860215052</v>
      </c>
      <c r="J75" s="32">
        <v>712.86243279569885</v>
      </c>
      <c r="K75" s="32">
        <v>699.85073924731182</v>
      </c>
      <c r="L75" s="32">
        <v>2547.863642473118</v>
      </c>
    </row>
    <row r="76" spans="1:13">
      <c r="A76" s="45"/>
      <c r="B76" s="45" t="s">
        <v>116</v>
      </c>
      <c r="C76" s="22">
        <v>719848</v>
      </c>
      <c r="D76" s="22">
        <v>14545</v>
      </c>
      <c r="E76" s="22">
        <v>83014.37999999999</v>
      </c>
      <c r="F76" s="22">
        <v>38938.477999999996</v>
      </c>
      <c r="G76" s="63">
        <v>856345.85800000001</v>
      </c>
      <c r="H76" s="63">
        <v>1112.6682795698923</v>
      </c>
      <c r="I76" s="63">
        <v>22.482190860215052</v>
      </c>
      <c r="J76" s="63">
        <v>128.31523790322578</v>
      </c>
      <c r="K76" s="63">
        <v>60.187163575268805</v>
      </c>
      <c r="L76" s="63">
        <v>1323.652871908602</v>
      </c>
    </row>
    <row r="77" spans="1:13">
      <c r="A77" s="45"/>
      <c r="B77" s="45" t="s">
        <v>117</v>
      </c>
      <c r="C77" s="22"/>
      <c r="D77" s="22"/>
      <c r="E77" s="22">
        <v>378176.62</v>
      </c>
      <c r="F77" s="22">
        <v>413834.522</v>
      </c>
      <c r="G77" s="63">
        <v>792011.14199999999</v>
      </c>
      <c r="H77" s="63"/>
      <c r="I77" s="63"/>
      <c r="J77" s="63">
        <v>584.54719489247304</v>
      </c>
      <c r="K77" s="63">
        <v>639.66357567204295</v>
      </c>
      <c r="L77" s="63">
        <v>1224.210770564516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187173</v>
      </c>
      <c r="F78" s="31">
        <v>215700</v>
      </c>
      <c r="G78" s="31">
        <v>402873</v>
      </c>
      <c r="H78" s="32" t="s">
        <v>203</v>
      </c>
      <c r="I78" s="32" t="s">
        <v>203</v>
      </c>
      <c r="J78" s="32">
        <v>289.31310483870965</v>
      </c>
      <c r="K78" s="32">
        <v>333.4072580645161</v>
      </c>
      <c r="L78" s="32">
        <v>622.7203629032258</v>
      </c>
    </row>
    <row r="79" spans="1:13">
      <c r="A79" s="45"/>
      <c r="B79" s="45" t="s">
        <v>118</v>
      </c>
      <c r="C79" s="22"/>
      <c r="D79" s="22"/>
      <c r="E79" s="22">
        <v>187173</v>
      </c>
      <c r="F79" s="22">
        <v>215700</v>
      </c>
      <c r="G79" s="22">
        <v>402873</v>
      </c>
      <c r="H79" s="63"/>
      <c r="I79" s="63"/>
      <c r="J79" s="63">
        <v>289.31310483870965</v>
      </c>
      <c r="K79" s="63">
        <v>333.4072580645161</v>
      </c>
      <c r="L79" s="63">
        <v>622.7203629032258</v>
      </c>
    </row>
    <row r="80" spans="1:13">
      <c r="A80" s="37">
        <v>25</v>
      </c>
      <c r="B80" s="30" t="s">
        <v>33</v>
      </c>
      <c r="C80" s="31">
        <v>319112</v>
      </c>
      <c r="D80" s="31">
        <v>0</v>
      </c>
      <c r="E80" s="31">
        <v>1807003</v>
      </c>
      <c r="F80" s="31">
        <v>748047</v>
      </c>
      <c r="G80" s="31">
        <v>2874162</v>
      </c>
      <c r="H80" s="32">
        <v>493.2510752688172</v>
      </c>
      <c r="I80" s="32" t="s">
        <v>203</v>
      </c>
      <c r="J80" s="32">
        <v>2793.0825940860213</v>
      </c>
      <c r="K80" s="32">
        <v>1156.2554435483871</v>
      </c>
      <c r="L80" s="32">
        <v>4442.5891129032261</v>
      </c>
    </row>
    <row r="81" spans="1:12">
      <c r="A81" s="45"/>
      <c r="B81" s="45" t="s">
        <v>119</v>
      </c>
      <c r="C81" s="22">
        <v>319112</v>
      </c>
      <c r="D81" s="22"/>
      <c r="E81" s="22">
        <v>330682</v>
      </c>
      <c r="F81" s="22">
        <v>383000</v>
      </c>
      <c r="G81" s="63">
        <v>1032794</v>
      </c>
      <c r="H81" s="63">
        <v>493.2510752688172</v>
      </c>
      <c r="I81" s="63"/>
      <c r="J81" s="63">
        <v>511.13481182795692</v>
      </c>
      <c r="K81" s="63">
        <v>592.00268817204289</v>
      </c>
      <c r="L81" s="63">
        <v>1596.388575268817</v>
      </c>
    </row>
    <row r="82" spans="1:12">
      <c r="A82" s="45"/>
      <c r="B82" s="45" t="s">
        <v>120</v>
      </c>
      <c r="C82" s="22"/>
      <c r="D82" s="22"/>
      <c r="E82" s="22">
        <v>1055289</v>
      </c>
      <c r="F82" s="22">
        <v>365047</v>
      </c>
      <c r="G82" s="63">
        <v>1420336</v>
      </c>
      <c r="H82" s="63"/>
      <c r="I82" s="63"/>
      <c r="J82" s="63">
        <v>1631.159072580645</v>
      </c>
      <c r="K82" s="63">
        <v>564.252755376344</v>
      </c>
      <c r="L82" s="63">
        <v>2195.4118279569889</v>
      </c>
    </row>
    <row r="83" spans="1:12">
      <c r="A83" s="45"/>
      <c r="B83" s="45" t="s">
        <v>122</v>
      </c>
      <c r="C83" s="22"/>
      <c r="D83" s="22"/>
      <c r="E83" s="22">
        <v>21684</v>
      </c>
      <c r="F83" s="22"/>
      <c r="G83" s="63">
        <v>21684</v>
      </c>
      <c r="H83" s="63"/>
      <c r="I83" s="63"/>
      <c r="J83" s="63">
        <v>33.516935483870967</v>
      </c>
      <c r="K83" s="63"/>
      <c r="L83" s="63">
        <v>33.516935483870967</v>
      </c>
    </row>
    <row r="84" spans="1:12">
      <c r="A84" s="45"/>
      <c r="B84" s="45" t="s">
        <v>121</v>
      </c>
      <c r="C84" s="22"/>
      <c r="D84" s="22"/>
      <c r="E84" s="22">
        <v>390313</v>
      </c>
      <c r="F84" s="22"/>
      <c r="G84" s="63">
        <v>390313</v>
      </c>
      <c r="H84" s="63"/>
      <c r="I84" s="63"/>
      <c r="J84" s="63">
        <v>603.30638440860207</v>
      </c>
      <c r="K84" s="63"/>
      <c r="L84" s="63">
        <v>603.30638440860207</v>
      </c>
    </row>
    <row r="85" spans="1:12">
      <c r="A85" s="45"/>
      <c r="B85" s="45" t="s">
        <v>123</v>
      </c>
      <c r="C85" s="22"/>
      <c r="D85" s="22"/>
      <c r="E85" s="22">
        <v>9035</v>
      </c>
      <c r="F85" s="22"/>
      <c r="G85" s="63">
        <v>9035</v>
      </c>
      <c r="H85" s="63"/>
      <c r="I85" s="63"/>
      <c r="J85" s="63">
        <v>13.965389784946236</v>
      </c>
      <c r="K85" s="63"/>
      <c r="L85" s="63">
        <v>13.965389784946236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1338934</v>
      </c>
      <c r="F86" s="31">
        <v>699653</v>
      </c>
      <c r="G86" s="31">
        <v>2038587</v>
      </c>
      <c r="H86" s="32" t="s">
        <v>203</v>
      </c>
      <c r="I86" s="32" t="s">
        <v>203</v>
      </c>
      <c r="J86" s="32">
        <v>2069.5888440860213</v>
      </c>
      <c r="K86" s="32">
        <v>1081.4528897849461</v>
      </c>
      <c r="L86" s="32">
        <v>3151.0417338709676</v>
      </c>
    </row>
    <row r="87" spans="1:12">
      <c r="A87" s="45"/>
      <c r="B87" s="45" t="s">
        <v>124</v>
      </c>
      <c r="C87" s="22"/>
      <c r="D87" s="22"/>
      <c r="E87" s="22">
        <v>672412</v>
      </c>
      <c r="F87" s="22">
        <v>454914</v>
      </c>
      <c r="G87" s="63">
        <v>1127326</v>
      </c>
      <c r="H87" s="63"/>
      <c r="I87" s="63"/>
      <c r="J87" s="63">
        <v>1039.3465053763439</v>
      </c>
      <c r="K87" s="63">
        <v>703.16008064516132</v>
      </c>
      <c r="L87" s="63">
        <v>1742.5065860215052</v>
      </c>
    </row>
    <row r="88" spans="1:12">
      <c r="A88" s="45"/>
      <c r="B88" s="45" t="s">
        <v>127</v>
      </c>
      <c r="C88" s="22"/>
      <c r="D88" s="22"/>
      <c r="E88" s="22">
        <v>458585</v>
      </c>
      <c r="F88" s="22">
        <v>190306</v>
      </c>
      <c r="G88" s="63">
        <v>648891</v>
      </c>
      <c r="H88" s="63"/>
      <c r="I88" s="63"/>
      <c r="J88" s="63">
        <v>708.83434139784936</v>
      </c>
      <c r="K88" s="63">
        <v>294.15577956989245</v>
      </c>
      <c r="L88" s="63">
        <v>1002.9901209677419</v>
      </c>
    </row>
    <row r="89" spans="1:12">
      <c r="A89" s="45"/>
      <c r="B89" s="45" t="s">
        <v>125</v>
      </c>
      <c r="C89" s="22"/>
      <c r="D89" s="22"/>
      <c r="E89" s="22">
        <v>140320</v>
      </c>
      <c r="F89" s="22">
        <v>1959</v>
      </c>
      <c r="G89" s="63">
        <v>142279</v>
      </c>
      <c r="H89" s="63"/>
      <c r="I89" s="63"/>
      <c r="J89" s="63">
        <v>216.89247311827955</v>
      </c>
      <c r="K89" s="63">
        <v>3.0280241935483869</v>
      </c>
      <c r="L89" s="63">
        <v>219.92049731182794</v>
      </c>
    </row>
    <row r="90" spans="1:12">
      <c r="A90" s="45"/>
      <c r="B90" s="45" t="s">
        <v>126</v>
      </c>
      <c r="C90" s="22"/>
      <c r="D90" s="22"/>
      <c r="E90" s="22">
        <v>11649</v>
      </c>
      <c r="F90" s="22"/>
      <c r="G90" s="63">
        <v>11649</v>
      </c>
      <c r="H90" s="63"/>
      <c r="I90" s="63"/>
      <c r="J90" s="63">
        <v>18.005846774193547</v>
      </c>
      <c r="K90" s="63"/>
      <c r="L90" s="63">
        <v>18.005846774193547</v>
      </c>
    </row>
    <row r="91" spans="1:12">
      <c r="A91" s="45"/>
      <c r="B91" s="45" t="s">
        <v>128</v>
      </c>
      <c r="C91" s="22"/>
      <c r="D91" s="22"/>
      <c r="E91" s="22">
        <v>20620</v>
      </c>
      <c r="F91" s="22">
        <v>28476</v>
      </c>
      <c r="G91" s="63">
        <v>49096</v>
      </c>
      <c r="H91" s="63"/>
      <c r="I91" s="63"/>
      <c r="J91" s="63">
        <v>31.872311827956988</v>
      </c>
      <c r="K91" s="63">
        <v>44.015322580645154</v>
      </c>
      <c r="L91" s="63">
        <v>75.887634408602139</v>
      </c>
    </row>
    <row r="92" spans="1:12">
      <c r="A92" s="45"/>
      <c r="B92" s="45" t="s">
        <v>129</v>
      </c>
      <c r="C92" s="22"/>
      <c r="D92" s="22"/>
      <c r="E92" s="22">
        <v>35348</v>
      </c>
      <c r="F92" s="22">
        <v>23998</v>
      </c>
      <c r="G92" s="63">
        <v>59346</v>
      </c>
      <c r="H92" s="63"/>
      <c r="I92" s="63"/>
      <c r="J92" s="63">
        <v>54.637365591397845</v>
      </c>
      <c r="K92" s="63">
        <v>37.093682795698925</v>
      </c>
      <c r="L92" s="63">
        <v>91.731048387096763</v>
      </c>
    </row>
    <row r="93" spans="1:12">
      <c r="A93" s="37">
        <v>27</v>
      </c>
      <c r="B93" s="30" t="s">
        <v>35</v>
      </c>
      <c r="C93" s="31">
        <v>478556</v>
      </c>
      <c r="D93" s="31">
        <v>0</v>
      </c>
      <c r="E93" s="31">
        <v>434892</v>
      </c>
      <c r="F93" s="31">
        <v>465111</v>
      </c>
      <c r="G93" s="31">
        <v>1378559</v>
      </c>
      <c r="H93" s="32">
        <v>739.70349462365584</v>
      </c>
      <c r="I93" s="32" t="s">
        <v>203</v>
      </c>
      <c r="J93" s="32">
        <v>672.21209677419347</v>
      </c>
      <c r="K93" s="32">
        <v>718.92157258064503</v>
      </c>
      <c r="L93" s="32">
        <v>2130.8371639784946</v>
      </c>
    </row>
    <row r="94" spans="1:12">
      <c r="A94" s="45"/>
      <c r="B94" s="45" t="s">
        <v>130</v>
      </c>
      <c r="C94" s="22">
        <v>478556</v>
      </c>
      <c r="D94" s="22">
        <v>0</v>
      </c>
      <c r="E94" s="22">
        <v>434892</v>
      </c>
      <c r="F94" s="22">
        <v>465111</v>
      </c>
      <c r="G94" s="63">
        <v>1378559</v>
      </c>
      <c r="H94" s="63">
        <v>739.70349462365584</v>
      </c>
      <c r="I94" s="63"/>
      <c r="J94" s="63">
        <v>672.21209677419347</v>
      </c>
      <c r="K94" s="63">
        <v>718.92157258064503</v>
      </c>
      <c r="L94" s="63">
        <v>2130.8371639784946</v>
      </c>
    </row>
    <row r="95" spans="1:12">
      <c r="A95" s="37">
        <v>28</v>
      </c>
      <c r="B95" s="30" t="s">
        <v>36</v>
      </c>
      <c r="C95" s="31">
        <v>134486</v>
      </c>
      <c r="D95" s="31">
        <v>0</v>
      </c>
      <c r="E95" s="31">
        <v>1243811</v>
      </c>
      <c r="F95" s="31">
        <v>510489</v>
      </c>
      <c r="G95" s="31">
        <v>1888786</v>
      </c>
      <c r="H95" s="32">
        <v>207.87486559139782</v>
      </c>
      <c r="I95" s="32" t="s">
        <v>203</v>
      </c>
      <c r="J95" s="32">
        <v>1922.5573252688171</v>
      </c>
      <c r="K95" s="32">
        <v>789.06229838709669</v>
      </c>
      <c r="L95" s="32">
        <v>2919.4944892473118</v>
      </c>
    </row>
    <row r="96" spans="1:12">
      <c r="A96" s="45"/>
      <c r="B96" s="45" t="s">
        <v>131</v>
      </c>
      <c r="C96" s="22">
        <v>134486</v>
      </c>
      <c r="D96" s="22"/>
      <c r="E96" s="22">
        <v>1165451</v>
      </c>
      <c r="F96" s="22">
        <v>510489</v>
      </c>
      <c r="G96" s="63">
        <v>1810426</v>
      </c>
      <c r="H96" s="63">
        <v>207.87486559139782</v>
      </c>
      <c r="I96" s="63"/>
      <c r="J96" s="63">
        <v>1801.4363575268815</v>
      </c>
      <c r="K96" s="63">
        <v>789.06229838709669</v>
      </c>
      <c r="L96" s="63">
        <v>2798.3735215053757</v>
      </c>
    </row>
    <row r="97" spans="1:12">
      <c r="A97" s="45"/>
      <c r="B97" s="45" t="s">
        <v>97</v>
      </c>
      <c r="C97" s="22"/>
      <c r="D97" s="22"/>
      <c r="E97" s="22">
        <v>78360</v>
      </c>
      <c r="F97" s="22"/>
      <c r="G97" s="63">
        <v>78360</v>
      </c>
      <c r="H97" s="63"/>
      <c r="I97" s="63"/>
      <c r="J97" s="63">
        <v>121.12096774193547</v>
      </c>
      <c r="K97" s="63"/>
      <c r="L97" s="63">
        <v>121.12096774193547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2828922</v>
      </c>
      <c r="F98" s="31">
        <v>1389998</v>
      </c>
      <c r="G98" s="31">
        <v>4218920</v>
      </c>
      <c r="H98" s="32" t="s">
        <v>203</v>
      </c>
      <c r="I98" s="32" t="s">
        <v>203</v>
      </c>
      <c r="J98" s="32">
        <v>4372.6616935483871</v>
      </c>
      <c r="K98" s="32">
        <v>2148.5184139784942</v>
      </c>
      <c r="L98" s="32">
        <v>6521.1801075268813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2828922</v>
      </c>
      <c r="F99" s="22">
        <v>1389998</v>
      </c>
      <c r="G99" s="22">
        <v>4218920</v>
      </c>
      <c r="H99" s="63"/>
      <c r="I99" s="63"/>
      <c r="J99" s="63">
        <v>4372.6616935483871</v>
      </c>
      <c r="K99" s="63">
        <v>2148.5184139784942</v>
      </c>
      <c r="L99" s="63">
        <v>6521.1801075268813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604833</v>
      </c>
      <c r="F100" s="46">
        <v>481724</v>
      </c>
      <c r="G100" s="31">
        <v>1086557</v>
      </c>
      <c r="H100" s="32" t="s">
        <v>203</v>
      </c>
      <c r="I100" s="32" t="s">
        <v>203</v>
      </c>
      <c r="J100" s="32">
        <v>934.88971774193544</v>
      </c>
      <c r="K100" s="32">
        <v>744.60026881720421</v>
      </c>
      <c r="L100" s="32">
        <v>1679.4899865591397</v>
      </c>
    </row>
    <row r="101" spans="1:12">
      <c r="A101" s="45"/>
      <c r="B101" s="45" t="s">
        <v>133</v>
      </c>
      <c r="C101" s="22"/>
      <c r="D101" s="22"/>
      <c r="E101" s="22">
        <v>604833</v>
      </c>
      <c r="F101" s="22">
        <v>481724</v>
      </c>
      <c r="G101" s="63">
        <v>1086557</v>
      </c>
      <c r="H101" s="63"/>
      <c r="I101" s="63"/>
      <c r="J101" s="63">
        <v>934.88971774193544</v>
      </c>
      <c r="K101" s="63">
        <v>744.60026881720421</v>
      </c>
      <c r="L101" s="63">
        <v>1679.4899865591397</v>
      </c>
    </row>
    <row r="102" spans="1:12">
      <c r="A102" s="36">
        <v>31</v>
      </c>
      <c r="B102" s="24" t="s">
        <v>39</v>
      </c>
      <c r="C102" s="25">
        <v>484143</v>
      </c>
      <c r="D102" s="25">
        <v>103732</v>
      </c>
      <c r="E102" s="25">
        <v>3615562</v>
      </c>
      <c r="F102" s="25">
        <v>1395286</v>
      </c>
      <c r="G102" s="25">
        <v>5598723</v>
      </c>
      <c r="H102" s="26">
        <v>748.33931451612898</v>
      </c>
      <c r="I102" s="26">
        <v>160.33844086021506</v>
      </c>
      <c r="J102" s="26">
        <v>5588.5702956989235</v>
      </c>
      <c r="K102" s="26">
        <v>2156.6920698924732</v>
      </c>
      <c r="L102" s="26">
        <v>8653.9401209677417</v>
      </c>
    </row>
    <row r="103" spans="1:12">
      <c r="A103" s="45"/>
      <c r="B103" s="45" t="s">
        <v>134</v>
      </c>
      <c r="C103" s="22">
        <v>484143</v>
      </c>
      <c r="D103" s="22">
        <v>103732</v>
      </c>
      <c r="E103" s="22">
        <v>3615562</v>
      </c>
      <c r="F103" s="22">
        <v>1395286</v>
      </c>
      <c r="G103" s="63">
        <v>5598723</v>
      </c>
      <c r="H103" s="63">
        <v>748.33931451612898</v>
      </c>
      <c r="I103" s="63"/>
      <c r="J103" s="63">
        <v>5588.5702956989235</v>
      </c>
      <c r="K103" s="63">
        <v>2156.6920698924732</v>
      </c>
      <c r="L103" s="63">
        <v>8493.6016801075257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335860</v>
      </c>
      <c r="F104" s="47">
        <v>38224</v>
      </c>
      <c r="G104" s="31">
        <v>374084</v>
      </c>
      <c r="H104" s="32" t="s">
        <v>203</v>
      </c>
      <c r="I104" s="32" t="s">
        <v>203</v>
      </c>
      <c r="J104" s="32">
        <v>519.13844086021504</v>
      </c>
      <c r="K104" s="32">
        <v>59.082795698924727</v>
      </c>
      <c r="L104" s="32">
        <v>578.22123655913981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164565</v>
      </c>
      <c r="D106" s="25">
        <v>0</v>
      </c>
      <c r="E106" s="25">
        <v>77222</v>
      </c>
      <c r="F106" s="25">
        <v>82026.285529801069</v>
      </c>
      <c r="G106" s="25">
        <v>323813.28552980104</v>
      </c>
      <c r="H106" s="26">
        <v>254.36794354838707</v>
      </c>
      <c r="I106" s="26" t="s">
        <v>203</v>
      </c>
      <c r="J106" s="26">
        <v>119.3619623655914</v>
      </c>
      <c r="K106" s="26">
        <v>126.78794134310648</v>
      </c>
      <c r="L106" s="26">
        <v>500.51784725708495</v>
      </c>
    </row>
    <row r="107" spans="1:12">
      <c r="A107" s="45"/>
      <c r="B107" s="45" t="s">
        <v>136</v>
      </c>
      <c r="C107" s="22">
        <v>164565</v>
      </c>
      <c r="D107" s="22">
        <v>0</v>
      </c>
      <c r="E107" s="22">
        <v>77222</v>
      </c>
      <c r="F107" s="22">
        <v>82026.285529801069</v>
      </c>
      <c r="G107" s="63">
        <v>323813.28552980104</v>
      </c>
      <c r="H107" s="63">
        <v>254.36794354838707</v>
      </c>
      <c r="I107" s="63"/>
      <c r="J107" s="63">
        <v>119.3619623655914</v>
      </c>
      <c r="K107" s="63">
        <v>126.78794134310648</v>
      </c>
      <c r="L107" s="63">
        <v>500.51784725708495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234569.55900000007</v>
      </c>
      <c r="F108" s="31">
        <v>34702.582000000133</v>
      </c>
      <c r="G108" s="31">
        <v>269272.14100000018</v>
      </c>
      <c r="H108" s="32" t="s">
        <v>203</v>
      </c>
      <c r="I108" s="32" t="s">
        <v>203</v>
      </c>
      <c r="J108" s="32">
        <v>362.57391512096785</v>
      </c>
      <c r="K108" s="32">
        <v>53.639743682795903</v>
      </c>
      <c r="L108" s="32">
        <v>416.21365880376374</v>
      </c>
    </row>
    <row r="109" spans="1:12" ht="30">
      <c r="A109" s="45"/>
      <c r="B109" s="48" t="s">
        <v>138</v>
      </c>
      <c r="C109" s="22"/>
      <c r="D109" s="22"/>
      <c r="E109" s="22">
        <v>56296.694160000014</v>
      </c>
      <c r="F109" s="22">
        <v>2116.857502000008</v>
      </c>
      <c r="G109" s="63">
        <v>58413.55166200002</v>
      </c>
      <c r="H109" s="63"/>
      <c r="I109" s="63"/>
      <c r="J109" s="63">
        <v>87.017739629032278</v>
      </c>
      <c r="K109" s="63">
        <v>3.2720243646505498</v>
      </c>
      <c r="L109" s="63">
        <v>90.289763993682826</v>
      </c>
    </row>
    <row r="110" spans="1:12" ht="30" customHeight="1">
      <c r="A110" s="45"/>
      <c r="B110" s="45" t="s">
        <v>137</v>
      </c>
      <c r="C110" s="22"/>
      <c r="D110" s="22"/>
      <c r="E110" s="22">
        <v>178272.86484000005</v>
      </c>
      <c r="F110" s="22">
        <v>32585.724498000127</v>
      </c>
      <c r="G110" s="63">
        <v>210858.58933800017</v>
      </c>
      <c r="H110" s="63"/>
      <c r="I110" s="63"/>
      <c r="J110" s="63">
        <v>275.55617549193556</v>
      </c>
      <c r="K110" s="63">
        <v>50.367719318145355</v>
      </c>
      <c r="L110" s="63">
        <v>325.92389481008092</v>
      </c>
    </row>
    <row r="111" spans="1:12">
      <c r="A111" s="37">
        <v>35</v>
      </c>
      <c r="B111" s="30" t="s">
        <v>43</v>
      </c>
      <c r="C111" s="31">
        <v>0</v>
      </c>
      <c r="D111" s="31">
        <v>189100</v>
      </c>
      <c r="E111" s="31">
        <v>846153</v>
      </c>
      <c r="F111" s="31">
        <v>855861</v>
      </c>
      <c r="G111" s="31">
        <v>1891114</v>
      </c>
      <c r="H111" s="32" t="s">
        <v>203</v>
      </c>
      <c r="I111" s="32">
        <v>292.29166666666663</v>
      </c>
      <c r="J111" s="32">
        <v>1307.8977822580646</v>
      </c>
      <c r="K111" s="32">
        <v>1322.9034274193548</v>
      </c>
      <c r="L111" s="32">
        <v>2923.0928763440861</v>
      </c>
    </row>
    <row r="112" spans="1:12">
      <c r="A112" s="45"/>
      <c r="B112" s="45" t="s">
        <v>139</v>
      </c>
      <c r="C112" s="22"/>
      <c r="D112" s="22">
        <v>189100</v>
      </c>
      <c r="E112" s="22">
        <v>846153</v>
      </c>
      <c r="F112" s="22">
        <v>855861</v>
      </c>
      <c r="G112" s="63">
        <v>1891114</v>
      </c>
      <c r="H112" s="63"/>
      <c r="I112" s="63">
        <v>292.29166666666663</v>
      </c>
      <c r="J112" s="63">
        <v>1307.8977822580646</v>
      </c>
      <c r="K112" s="63">
        <v>1322.9034274193548</v>
      </c>
      <c r="L112" s="63">
        <v>2923.0928763440861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387622</v>
      </c>
      <c r="F113" s="31">
        <v>352512</v>
      </c>
      <c r="G113" s="31">
        <v>740134</v>
      </c>
      <c r="H113" s="32" t="s">
        <v>203</v>
      </c>
      <c r="I113" s="32" t="s">
        <v>203</v>
      </c>
      <c r="J113" s="32">
        <v>599.14690860215046</v>
      </c>
      <c r="K113" s="32">
        <v>544.87741935483871</v>
      </c>
      <c r="L113" s="32">
        <v>1144.0243279569891</v>
      </c>
    </row>
    <row r="114" spans="1:12">
      <c r="A114" s="45"/>
      <c r="B114" s="45" t="s">
        <v>140</v>
      </c>
      <c r="C114" s="22"/>
      <c r="D114" s="22"/>
      <c r="E114" s="22">
        <v>387622</v>
      </c>
      <c r="F114" s="22">
        <v>352512</v>
      </c>
      <c r="G114" s="63">
        <v>740134</v>
      </c>
      <c r="H114" s="63"/>
      <c r="I114" s="63"/>
      <c r="J114" s="63">
        <v>599.14690860215046</v>
      </c>
      <c r="K114" s="63">
        <v>544.87741935483871</v>
      </c>
      <c r="L114" s="63">
        <v>1144.0243279569891</v>
      </c>
    </row>
    <row r="115" spans="1:12">
      <c r="A115" s="37">
        <v>37</v>
      </c>
      <c r="B115" s="30" t="s">
        <v>45</v>
      </c>
      <c r="C115" s="31">
        <v>146774</v>
      </c>
      <c r="D115" s="31"/>
      <c r="E115" s="31">
        <v>1017204</v>
      </c>
      <c r="F115" s="31">
        <v>214400</v>
      </c>
      <c r="G115" s="31">
        <v>1378378</v>
      </c>
      <c r="H115" s="32">
        <v>226.8684139784946</v>
      </c>
      <c r="I115" s="32" t="s">
        <v>203</v>
      </c>
      <c r="J115" s="32">
        <v>1572.2911290322579</v>
      </c>
      <c r="K115" s="32">
        <v>331.39784946236557</v>
      </c>
      <c r="L115" s="32">
        <v>2130.5573924731179</v>
      </c>
    </row>
    <row r="116" spans="1:12">
      <c r="A116" s="45"/>
      <c r="B116" s="45" t="s">
        <v>146</v>
      </c>
      <c r="C116" s="22">
        <v>146774</v>
      </c>
      <c r="D116" s="22"/>
      <c r="E116" s="22">
        <v>298956</v>
      </c>
      <c r="F116" s="22">
        <v>55744</v>
      </c>
      <c r="G116" s="63">
        <v>501474</v>
      </c>
      <c r="H116" s="63">
        <v>226.8684139784946</v>
      </c>
      <c r="I116" s="63"/>
      <c r="J116" s="63">
        <v>462.09596774193545</v>
      </c>
      <c r="K116" s="63">
        <v>86.163440860215047</v>
      </c>
      <c r="L116" s="63">
        <v>775.1278225806451</v>
      </c>
    </row>
    <row r="117" spans="1:12">
      <c r="A117" s="45"/>
      <c r="B117" s="45" t="s">
        <v>141</v>
      </c>
      <c r="C117" s="22"/>
      <c r="D117" s="22"/>
      <c r="E117" s="22">
        <v>97448</v>
      </c>
      <c r="F117" s="22"/>
      <c r="G117" s="63">
        <v>97448</v>
      </c>
      <c r="H117" s="63"/>
      <c r="I117" s="63"/>
      <c r="J117" s="63">
        <v>150.62526881720427</v>
      </c>
      <c r="K117" s="63"/>
      <c r="L117" s="63">
        <v>150.62526881720427</v>
      </c>
    </row>
    <row r="118" spans="1:12">
      <c r="A118" s="45"/>
      <c r="B118" s="45" t="s">
        <v>142</v>
      </c>
      <c r="C118" s="22"/>
      <c r="D118" s="22"/>
      <c r="E118" s="22">
        <v>14648</v>
      </c>
      <c r="F118" s="22"/>
      <c r="G118" s="63">
        <v>14648</v>
      </c>
      <c r="H118" s="63"/>
      <c r="I118" s="63"/>
      <c r="J118" s="63">
        <v>22.641397849462365</v>
      </c>
      <c r="K118" s="63"/>
      <c r="L118" s="63">
        <v>22.641397849462365</v>
      </c>
    </row>
    <row r="119" spans="1:12">
      <c r="A119" s="45"/>
      <c r="B119" s="45" t="s">
        <v>143</v>
      </c>
      <c r="C119" s="22"/>
      <c r="D119" s="22"/>
      <c r="E119" s="22">
        <v>36823</v>
      </c>
      <c r="F119" s="22">
        <v>17602</v>
      </c>
      <c r="G119" s="63">
        <v>54425</v>
      </c>
      <c r="H119" s="63"/>
      <c r="I119" s="63"/>
      <c r="J119" s="63">
        <v>56.917271505376341</v>
      </c>
      <c r="K119" s="63">
        <v>27.207392473118279</v>
      </c>
      <c r="L119" s="63">
        <v>84.124663978494624</v>
      </c>
    </row>
    <row r="120" spans="1:12">
      <c r="A120" s="45"/>
      <c r="B120" s="45" t="s">
        <v>144</v>
      </c>
      <c r="C120" s="22"/>
      <c r="D120" s="22"/>
      <c r="E120" s="22">
        <v>31126</v>
      </c>
      <c r="F120" s="22">
        <v>26800</v>
      </c>
      <c r="G120" s="63">
        <v>57926</v>
      </c>
      <c r="H120" s="63"/>
      <c r="I120" s="63"/>
      <c r="J120" s="63">
        <v>48.111424731182794</v>
      </c>
      <c r="K120" s="63">
        <v>41.424731182795696</v>
      </c>
      <c r="L120" s="63">
        <v>89.53615591397849</v>
      </c>
    </row>
    <row r="121" spans="1:12">
      <c r="A121" s="45"/>
      <c r="B121" s="45" t="s">
        <v>145</v>
      </c>
      <c r="C121" s="22"/>
      <c r="D121" s="22"/>
      <c r="E121" s="22">
        <v>60117</v>
      </c>
      <c r="F121" s="22">
        <v>69573</v>
      </c>
      <c r="G121" s="63">
        <v>129690</v>
      </c>
      <c r="H121" s="63"/>
      <c r="I121" s="63"/>
      <c r="J121" s="63">
        <v>92.922782258064501</v>
      </c>
      <c r="K121" s="63">
        <v>107.53891129032257</v>
      </c>
      <c r="L121" s="63">
        <v>200.46169354838707</v>
      </c>
    </row>
    <row r="122" spans="1:12">
      <c r="A122" s="45"/>
      <c r="B122" s="45" t="s">
        <v>147</v>
      </c>
      <c r="C122" s="22"/>
      <c r="D122" s="22"/>
      <c r="E122" s="22">
        <v>478086</v>
      </c>
      <c r="F122" s="22">
        <v>44681</v>
      </c>
      <c r="G122" s="63">
        <v>522767</v>
      </c>
      <c r="H122" s="63"/>
      <c r="I122" s="63"/>
      <c r="J122" s="63">
        <v>738.97701612903222</v>
      </c>
      <c r="K122" s="63">
        <v>69.063373655913978</v>
      </c>
      <c r="L122" s="63">
        <v>808.04038978494623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451892</v>
      </c>
      <c r="F123" s="50">
        <v>98875</v>
      </c>
      <c r="G123" s="31">
        <v>550767</v>
      </c>
      <c r="H123" s="51" t="s">
        <v>203</v>
      </c>
      <c r="I123" s="51" t="s">
        <v>203</v>
      </c>
      <c r="J123" s="32">
        <v>698.48897849462355</v>
      </c>
      <c r="K123" s="32">
        <v>152.83098118279571</v>
      </c>
      <c r="L123" s="32">
        <v>851.31995967741932</v>
      </c>
    </row>
    <row r="124" spans="1:12" ht="30">
      <c r="A124" s="45"/>
      <c r="B124" s="48" t="s">
        <v>148</v>
      </c>
      <c r="C124" s="22"/>
      <c r="D124" s="22"/>
      <c r="E124" s="22">
        <v>451892</v>
      </c>
      <c r="F124" s="22">
        <v>98875</v>
      </c>
      <c r="G124" s="63">
        <v>550767</v>
      </c>
      <c r="H124" s="63"/>
      <c r="I124" s="63"/>
      <c r="J124" s="63">
        <v>698.48897849462355</v>
      </c>
      <c r="K124" s="63">
        <v>152.83098118279571</v>
      </c>
      <c r="L124" s="63">
        <v>851.31995967741932</v>
      </c>
    </row>
    <row r="125" spans="1:12">
      <c r="A125" s="37">
        <v>39</v>
      </c>
      <c r="B125" s="30" t="s">
        <v>47</v>
      </c>
      <c r="C125" s="31">
        <v>113358</v>
      </c>
      <c r="D125" s="31">
        <v>0</v>
      </c>
      <c r="E125" s="31">
        <v>2760726</v>
      </c>
      <c r="F125" s="31">
        <v>1929980</v>
      </c>
      <c r="G125" s="31">
        <v>4804064</v>
      </c>
      <c r="H125" s="32">
        <v>175.21733870967742</v>
      </c>
      <c r="I125" s="32" t="s">
        <v>203</v>
      </c>
      <c r="J125" s="32">
        <v>4267.251209677419</v>
      </c>
      <c r="K125" s="32">
        <v>2983.1680107526877</v>
      </c>
      <c r="L125" s="32">
        <v>7425.6365591397844</v>
      </c>
    </row>
    <row r="126" spans="1:12">
      <c r="A126" s="45"/>
      <c r="B126" s="45" t="s">
        <v>149</v>
      </c>
      <c r="C126" s="22">
        <v>113358</v>
      </c>
      <c r="D126" s="22">
        <v>0</v>
      </c>
      <c r="E126" s="22">
        <v>2760726</v>
      </c>
      <c r="F126" s="22">
        <v>1929980</v>
      </c>
      <c r="G126" s="63">
        <v>4804064</v>
      </c>
      <c r="H126" s="63">
        <v>175.21733870967742</v>
      </c>
      <c r="I126" s="63"/>
      <c r="J126" s="63">
        <v>4267.251209677419</v>
      </c>
      <c r="K126" s="63">
        <v>2983.1680107526877</v>
      </c>
      <c r="L126" s="63">
        <v>7425.6365591397844</v>
      </c>
    </row>
    <row r="127" spans="1:12">
      <c r="A127" s="37">
        <v>40</v>
      </c>
      <c r="B127" s="30" t="s">
        <v>48</v>
      </c>
      <c r="C127" s="31">
        <v>704487</v>
      </c>
      <c r="D127" s="31">
        <v>0</v>
      </c>
      <c r="E127" s="31">
        <v>6923476</v>
      </c>
      <c r="F127" s="31">
        <v>1965321</v>
      </c>
      <c r="G127" s="31">
        <v>9593284</v>
      </c>
      <c r="H127" s="32">
        <v>1088.9247983870966</v>
      </c>
      <c r="I127" s="32" t="s">
        <v>203</v>
      </c>
      <c r="J127" s="32">
        <v>10701.609408602151</v>
      </c>
      <c r="K127" s="32">
        <v>3037.7945564516126</v>
      </c>
      <c r="L127" s="32">
        <v>14828.328763440861</v>
      </c>
    </row>
    <row r="128" spans="1:12">
      <c r="A128" s="45"/>
      <c r="B128" s="45" t="s">
        <v>150</v>
      </c>
      <c r="C128" s="22">
        <v>704487</v>
      </c>
      <c r="D128" s="22"/>
      <c r="E128" s="22">
        <v>2838625.1599999997</v>
      </c>
      <c r="F128" s="22">
        <v>648555.93000000005</v>
      </c>
      <c r="G128" s="63">
        <v>4191668.09</v>
      </c>
      <c r="H128" s="63">
        <v>1088.9247983870966</v>
      </c>
      <c r="I128" s="63"/>
      <c r="J128" s="63">
        <v>4387.6598575268808</v>
      </c>
      <c r="K128" s="63">
        <v>1002.4722036290323</v>
      </c>
      <c r="L128" s="63">
        <v>6479.0568595430095</v>
      </c>
    </row>
    <row r="129" spans="1:12">
      <c r="A129" s="45"/>
      <c r="B129" s="45" t="s">
        <v>151</v>
      </c>
      <c r="C129" s="22"/>
      <c r="D129" s="22"/>
      <c r="E129" s="22">
        <v>4084850.84</v>
      </c>
      <c r="F129" s="22">
        <v>1316765.07</v>
      </c>
      <c r="G129" s="63">
        <v>5401615.9100000001</v>
      </c>
      <c r="H129" s="63"/>
      <c r="I129" s="63"/>
      <c r="J129" s="63">
        <v>6313.9495510752686</v>
      </c>
      <c r="K129" s="63">
        <v>2035.3223528225806</v>
      </c>
      <c r="L129" s="63">
        <v>8349.2719038978485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480919</v>
      </c>
      <c r="F130" s="31">
        <v>368870</v>
      </c>
      <c r="G130" s="31">
        <v>849789</v>
      </c>
      <c r="H130" s="32" t="s">
        <v>203</v>
      </c>
      <c r="I130" s="32" t="s">
        <v>203</v>
      </c>
      <c r="J130" s="32">
        <v>743.35598118279563</v>
      </c>
      <c r="K130" s="32">
        <v>570.16196236559142</v>
      </c>
      <c r="L130" s="32">
        <v>1313.5179435483869</v>
      </c>
    </row>
    <row r="131" spans="1:12">
      <c r="A131" s="45"/>
      <c r="B131" s="45" t="s">
        <v>152</v>
      </c>
      <c r="C131" s="22"/>
      <c r="D131" s="22"/>
      <c r="E131" s="22">
        <v>480919</v>
      </c>
      <c r="F131" s="22">
        <v>368870</v>
      </c>
      <c r="G131" s="63">
        <v>849789</v>
      </c>
      <c r="H131" s="63"/>
      <c r="I131" s="63"/>
      <c r="J131" s="63">
        <v>743.35598118279563</v>
      </c>
      <c r="K131" s="63">
        <v>570.16196236559142</v>
      </c>
      <c r="L131" s="63">
        <v>1313.5179435483869</v>
      </c>
    </row>
    <row r="132" spans="1:12">
      <c r="A132" s="37">
        <v>42</v>
      </c>
      <c r="B132" s="30" t="s">
        <v>50</v>
      </c>
      <c r="C132" s="52">
        <v>323500</v>
      </c>
      <c r="D132" s="31">
        <v>0</v>
      </c>
      <c r="E132" s="52">
        <v>2015896</v>
      </c>
      <c r="F132" s="52">
        <v>1813256</v>
      </c>
      <c r="G132" s="31">
        <v>4152652</v>
      </c>
      <c r="H132" s="32">
        <v>500.0336021505376</v>
      </c>
      <c r="I132" s="32" t="s">
        <v>203</v>
      </c>
      <c r="J132" s="32">
        <v>3115.9682795698923</v>
      </c>
      <c r="K132" s="32">
        <v>2802.7478494623651</v>
      </c>
      <c r="L132" s="32">
        <v>6418.7497311827956</v>
      </c>
    </row>
    <row r="133" spans="1:12">
      <c r="A133" s="45"/>
      <c r="B133" s="45" t="s">
        <v>153</v>
      </c>
      <c r="C133" s="22">
        <v>323500</v>
      </c>
      <c r="D133" s="22"/>
      <c r="E133" s="22">
        <v>180221</v>
      </c>
      <c r="F133" s="22">
        <v>307528</v>
      </c>
      <c r="G133" s="63">
        <v>811249</v>
      </c>
      <c r="H133" s="63">
        <v>500.0336021505376</v>
      </c>
      <c r="I133" s="63"/>
      <c r="J133" s="63">
        <v>278.56740591397846</v>
      </c>
      <c r="K133" s="63">
        <v>475.34569892473115</v>
      </c>
      <c r="L133" s="63">
        <v>1253.9467069892471</v>
      </c>
    </row>
    <row r="134" spans="1:12">
      <c r="A134" s="45"/>
      <c r="B134" s="45" t="s">
        <v>154</v>
      </c>
      <c r="C134" s="22"/>
      <c r="D134" s="22"/>
      <c r="E134" s="22">
        <v>867642</v>
      </c>
      <c r="F134" s="22">
        <v>862566</v>
      </c>
      <c r="G134" s="63">
        <v>1730208</v>
      </c>
      <c r="H134" s="63"/>
      <c r="I134" s="63"/>
      <c r="J134" s="63">
        <v>1341.113306451613</v>
      </c>
      <c r="K134" s="63">
        <v>1333.2673387096772</v>
      </c>
      <c r="L134" s="63">
        <v>2674.38064516129</v>
      </c>
    </row>
    <row r="135" spans="1:12">
      <c r="A135" s="45"/>
      <c r="B135" s="45" t="s">
        <v>155</v>
      </c>
      <c r="C135" s="22"/>
      <c r="D135" s="22"/>
      <c r="E135" s="22">
        <v>436441</v>
      </c>
      <c r="F135" s="22"/>
      <c r="G135" s="63">
        <v>436441</v>
      </c>
      <c r="H135" s="63"/>
      <c r="I135" s="63"/>
      <c r="J135" s="63">
        <v>674.60638440860214</v>
      </c>
      <c r="K135" s="63"/>
      <c r="L135" s="63">
        <v>674.60638440860214</v>
      </c>
    </row>
    <row r="136" spans="1:12">
      <c r="A136" s="45"/>
      <c r="B136" s="45" t="s">
        <v>199</v>
      </c>
      <c r="C136" s="22"/>
      <c r="D136" s="22"/>
      <c r="E136" s="22">
        <v>290894</v>
      </c>
      <c r="F136" s="22">
        <v>549235</v>
      </c>
      <c r="G136" s="63">
        <v>840129</v>
      </c>
      <c r="H136" s="63"/>
      <c r="I136" s="63"/>
      <c r="J136" s="63">
        <v>449.63454301075268</v>
      </c>
      <c r="K136" s="63">
        <v>848.95194892473114</v>
      </c>
      <c r="L136" s="63">
        <v>1298.5864919354838</v>
      </c>
    </row>
    <row r="137" spans="1:12">
      <c r="A137" s="45"/>
      <c r="B137" s="45" t="s">
        <v>200</v>
      </c>
      <c r="C137" s="22"/>
      <c r="D137" s="22"/>
      <c r="E137" s="22">
        <v>41931</v>
      </c>
      <c r="F137" s="22">
        <v>93927</v>
      </c>
      <c r="G137" s="63">
        <v>135858</v>
      </c>
      <c r="H137" s="63"/>
      <c r="I137" s="63"/>
      <c r="J137" s="63">
        <v>64.812701612903226</v>
      </c>
      <c r="K137" s="63">
        <v>145.18286290322581</v>
      </c>
      <c r="L137" s="63">
        <v>209.99556451612904</v>
      </c>
    </row>
    <row r="138" spans="1:12">
      <c r="A138" s="45"/>
      <c r="B138" s="45" t="s">
        <v>201</v>
      </c>
      <c r="C138" s="22"/>
      <c r="D138" s="22"/>
      <c r="E138" s="22">
        <v>198767</v>
      </c>
      <c r="F138" s="22"/>
      <c r="G138" s="63">
        <v>198767</v>
      </c>
      <c r="H138" s="63"/>
      <c r="I138" s="63"/>
      <c r="J138" s="63">
        <v>307.233938172043</v>
      </c>
      <c r="K138" s="63"/>
      <c r="L138" s="63">
        <v>307.233938172043</v>
      </c>
    </row>
    <row r="139" spans="1:12">
      <c r="A139" s="37">
        <v>43</v>
      </c>
      <c r="B139" s="30" t="s">
        <v>51</v>
      </c>
      <c r="C139" s="31">
        <v>1336932</v>
      </c>
      <c r="D139" s="31">
        <v>139564</v>
      </c>
      <c r="E139" s="52">
        <v>3492102</v>
      </c>
      <c r="F139" s="31">
        <v>964539</v>
      </c>
      <c r="G139" s="31">
        <v>5933137</v>
      </c>
      <c r="H139" s="32">
        <v>2066.4943548387096</v>
      </c>
      <c r="I139" s="32">
        <v>215.72392473118279</v>
      </c>
      <c r="J139" s="32">
        <v>5397.7383064516125</v>
      </c>
      <c r="K139" s="32">
        <v>1490.8868951612901</v>
      </c>
      <c r="L139" s="32">
        <v>9170.8434811827938</v>
      </c>
    </row>
    <row r="140" spans="1:12">
      <c r="A140" s="45"/>
      <c r="B140" s="45" t="s">
        <v>156</v>
      </c>
      <c r="C140" s="22">
        <v>1336932</v>
      </c>
      <c r="D140" s="22">
        <v>139564</v>
      </c>
      <c r="E140" s="22">
        <v>1887050</v>
      </c>
      <c r="F140" s="22">
        <v>725591</v>
      </c>
      <c r="G140" s="63">
        <v>4089137</v>
      </c>
      <c r="H140" s="63">
        <v>2066.4943548387096</v>
      </c>
      <c r="I140" s="63">
        <v>215.72392473118279</v>
      </c>
      <c r="J140" s="63">
        <v>2916.8111559139784</v>
      </c>
      <c r="K140" s="63">
        <v>1121.5452284946236</v>
      </c>
      <c r="L140" s="63">
        <v>6320.5746639784938</v>
      </c>
    </row>
    <row r="141" spans="1:12">
      <c r="A141" s="45"/>
      <c r="B141" s="45" t="s">
        <v>157</v>
      </c>
      <c r="C141" s="22"/>
      <c r="D141" s="22"/>
      <c r="E141" s="22">
        <v>1525087</v>
      </c>
      <c r="F141" s="22">
        <v>196153</v>
      </c>
      <c r="G141" s="63">
        <v>1721240</v>
      </c>
      <c r="H141" s="63"/>
      <c r="I141" s="63"/>
      <c r="J141" s="63">
        <v>2357.3253360215053</v>
      </c>
      <c r="K141" s="63">
        <v>303.19348118279567</v>
      </c>
      <c r="L141" s="63">
        <v>2660.5188172043008</v>
      </c>
    </row>
    <row r="142" spans="1:12">
      <c r="A142" s="45"/>
      <c r="B142" s="45" t="s">
        <v>197</v>
      </c>
      <c r="C142" s="22"/>
      <c r="D142" s="22"/>
      <c r="E142" s="22">
        <v>79965</v>
      </c>
      <c r="F142" s="22">
        <v>42795</v>
      </c>
      <c r="G142" s="63">
        <v>122760</v>
      </c>
      <c r="H142" s="63"/>
      <c r="I142" s="63"/>
      <c r="J142" s="63">
        <v>123.60181451612902</v>
      </c>
      <c r="K142" s="63">
        <v>66.148185483870961</v>
      </c>
      <c r="L142" s="63">
        <v>189.75</v>
      </c>
    </row>
    <row r="143" spans="1:12">
      <c r="A143" s="37">
        <v>44</v>
      </c>
      <c r="B143" s="30" t="s">
        <v>52</v>
      </c>
      <c r="C143" s="31">
        <v>0</v>
      </c>
      <c r="D143" s="31">
        <v>12094</v>
      </c>
      <c r="E143" s="53">
        <v>1803173</v>
      </c>
      <c r="F143" s="51">
        <v>2493087</v>
      </c>
      <c r="G143" s="31">
        <v>4308354</v>
      </c>
      <c r="H143" s="32" t="s">
        <v>203</v>
      </c>
      <c r="I143" s="32">
        <v>18.693682795698923</v>
      </c>
      <c r="J143" s="32">
        <v>2787.162567204301</v>
      </c>
      <c r="K143" s="32">
        <v>3853.5618951612901</v>
      </c>
      <c r="L143" s="32">
        <v>6659.4181451612894</v>
      </c>
    </row>
    <row r="144" spans="1:12">
      <c r="A144" s="45"/>
      <c r="B144" s="45" t="s">
        <v>158</v>
      </c>
      <c r="C144" s="22">
        <v>0</v>
      </c>
      <c r="D144" s="22">
        <v>12094</v>
      </c>
      <c r="E144" s="22">
        <v>1803173</v>
      </c>
      <c r="F144" s="22">
        <v>2493087</v>
      </c>
      <c r="G144" s="22">
        <v>4308354</v>
      </c>
      <c r="H144" s="63"/>
      <c r="I144" s="63">
        <v>18.693682795698923</v>
      </c>
      <c r="J144" s="63">
        <v>2787.162567204301</v>
      </c>
      <c r="K144" s="63">
        <v>3853.5618951612901</v>
      </c>
      <c r="L144" s="63">
        <v>6659.4181451612894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892658</v>
      </c>
      <c r="F145" s="31">
        <v>589942</v>
      </c>
      <c r="G145" s="31">
        <v>1482600</v>
      </c>
      <c r="H145" s="32" t="s">
        <v>203</v>
      </c>
      <c r="I145" s="32" t="s">
        <v>203</v>
      </c>
      <c r="J145" s="32">
        <v>1379.7805107526881</v>
      </c>
      <c r="K145" s="32">
        <v>911.87271505376327</v>
      </c>
      <c r="L145" s="32">
        <v>2291.6532258064512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65931</v>
      </c>
      <c r="D147" s="31">
        <v>0</v>
      </c>
      <c r="E147" s="31">
        <v>2022490.8481999999</v>
      </c>
      <c r="F147" s="31">
        <v>492544.38100000005</v>
      </c>
      <c r="G147" s="31">
        <v>2580966.2291999999</v>
      </c>
      <c r="H147" s="32">
        <v>101.9094758064516</v>
      </c>
      <c r="I147" s="32" t="s">
        <v>203</v>
      </c>
      <c r="J147" s="32">
        <v>3126.1619293413974</v>
      </c>
      <c r="K147" s="32">
        <v>761.32532009408601</v>
      </c>
      <c r="L147" s="32">
        <v>3989.3967252419352</v>
      </c>
    </row>
    <row r="148" spans="1:12">
      <c r="A148" s="45"/>
      <c r="B148" s="45" t="s">
        <v>160</v>
      </c>
      <c r="C148" s="22">
        <v>65931</v>
      </c>
      <c r="D148" s="22"/>
      <c r="E148" s="22">
        <v>131461.90513299999</v>
      </c>
      <c r="F148" s="22">
        <v>58612.781339000001</v>
      </c>
      <c r="G148" s="63">
        <v>256005.686472</v>
      </c>
      <c r="H148" s="63">
        <v>101.9094758064516</v>
      </c>
      <c r="I148" s="63"/>
      <c r="J148" s="63">
        <v>203.20052540719084</v>
      </c>
      <c r="K148" s="63">
        <v>90.597713091196226</v>
      </c>
      <c r="L148" s="63">
        <v>395.70771430483865</v>
      </c>
    </row>
    <row r="149" spans="1:12">
      <c r="A149" s="45"/>
      <c r="B149" s="45" t="s">
        <v>163</v>
      </c>
      <c r="C149" s="22"/>
      <c r="D149" s="22"/>
      <c r="E149" s="22">
        <v>52584.762053199993</v>
      </c>
      <c r="F149" s="22"/>
      <c r="G149" s="63">
        <v>52584.762053199993</v>
      </c>
      <c r="H149" s="63"/>
      <c r="I149" s="63"/>
      <c r="J149" s="63">
        <v>81.28021016287633</v>
      </c>
      <c r="K149" s="63"/>
      <c r="L149" s="63">
        <v>81.28021016287633</v>
      </c>
    </row>
    <row r="150" spans="1:12">
      <c r="A150" s="45"/>
      <c r="B150" s="45" t="s">
        <v>164</v>
      </c>
      <c r="C150" s="22"/>
      <c r="D150" s="22"/>
      <c r="E150" s="22">
        <v>161799.26785599999</v>
      </c>
      <c r="F150" s="22">
        <v>20686.864002000002</v>
      </c>
      <c r="G150" s="63">
        <v>182486.13185800001</v>
      </c>
      <c r="H150" s="63"/>
      <c r="I150" s="63"/>
      <c r="J150" s="63">
        <v>250.0929543473118</v>
      </c>
      <c r="K150" s="63">
        <v>31.975663443951611</v>
      </c>
      <c r="L150" s="63">
        <v>282.06861779126342</v>
      </c>
    </row>
    <row r="151" spans="1:12">
      <c r="A151" s="45"/>
      <c r="B151" s="45" t="s">
        <v>161</v>
      </c>
      <c r="C151" s="22"/>
      <c r="D151" s="22"/>
      <c r="E151" s="22">
        <v>679556.92499520001</v>
      </c>
      <c r="F151" s="22">
        <v>108852.30820100001</v>
      </c>
      <c r="G151" s="63">
        <v>788409.23319619999</v>
      </c>
      <c r="H151" s="63"/>
      <c r="I151" s="63"/>
      <c r="J151" s="63">
        <v>1050.3904082587096</v>
      </c>
      <c r="K151" s="63">
        <v>168.25289574079301</v>
      </c>
      <c r="L151" s="63">
        <v>1218.6433039995027</v>
      </c>
    </row>
    <row r="152" spans="1:12">
      <c r="A152" s="45"/>
      <c r="B152" s="45" t="s">
        <v>167</v>
      </c>
      <c r="C152" s="22"/>
      <c r="D152" s="22"/>
      <c r="E152" s="22">
        <v>711916.77856639982</v>
      </c>
      <c r="F152" s="22">
        <v>199973.01868600002</v>
      </c>
      <c r="G152" s="63">
        <v>911889.79725239985</v>
      </c>
      <c r="H152" s="63"/>
      <c r="I152" s="63"/>
      <c r="J152" s="63">
        <v>1100.4089991281717</v>
      </c>
      <c r="K152" s="63">
        <v>309.09807995819898</v>
      </c>
      <c r="L152" s="63">
        <v>1409.5070790863706</v>
      </c>
    </row>
    <row r="153" spans="1:12">
      <c r="A153" s="45"/>
      <c r="B153" s="45" t="s">
        <v>166</v>
      </c>
      <c r="C153" s="22"/>
      <c r="D153" s="22"/>
      <c r="E153" s="22">
        <v>113259.4874992</v>
      </c>
      <c r="F153" s="22">
        <v>36940.828575</v>
      </c>
      <c r="G153" s="63">
        <v>150200.3160742</v>
      </c>
      <c r="H153" s="63"/>
      <c r="I153" s="63"/>
      <c r="J153" s="63">
        <v>175.06506804311826</v>
      </c>
      <c r="K153" s="63">
        <v>57.099399007056448</v>
      </c>
      <c r="L153" s="63">
        <v>232.16446705017472</v>
      </c>
    </row>
    <row r="154" spans="1:12">
      <c r="A154" s="45"/>
      <c r="B154" s="45" t="s">
        <v>162</v>
      </c>
      <c r="C154" s="22"/>
      <c r="D154" s="22"/>
      <c r="E154" s="22">
        <v>103147.03325819998</v>
      </c>
      <c r="F154" s="22">
        <v>24134.674669000004</v>
      </c>
      <c r="G154" s="63">
        <v>127281.70792719998</v>
      </c>
      <c r="H154" s="63"/>
      <c r="I154" s="63"/>
      <c r="J154" s="63">
        <v>159.43425839641125</v>
      </c>
      <c r="K154" s="63">
        <v>37.304940684610223</v>
      </c>
      <c r="L154" s="63">
        <v>196.73919908102147</v>
      </c>
    </row>
    <row r="155" spans="1:12">
      <c r="A155" s="45"/>
      <c r="B155" s="45" t="s">
        <v>165</v>
      </c>
      <c r="C155" s="22"/>
      <c r="D155" s="22"/>
      <c r="E155" s="22">
        <v>68764.688838800008</v>
      </c>
      <c r="F155" s="22">
        <v>43343.905528000003</v>
      </c>
      <c r="G155" s="63">
        <v>112108.59436680001</v>
      </c>
      <c r="H155" s="63"/>
      <c r="I155" s="63"/>
      <c r="J155" s="63">
        <v>106.28950559760753</v>
      </c>
      <c r="K155" s="63">
        <v>66.996628168279571</v>
      </c>
      <c r="L155" s="63">
        <v>173.28613376588709</v>
      </c>
    </row>
    <row r="156" spans="1:12">
      <c r="A156" s="37">
        <v>47</v>
      </c>
      <c r="B156" s="30" t="s">
        <v>55</v>
      </c>
      <c r="C156" s="31">
        <v>346930</v>
      </c>
      <c r="D156" s="31">
        <v>0</v>
      </c>
      <c r="E156" s="52">
        <v>1112746</v>
      </c>
      <c r="F156" s="31">
        <v>393939</v>
      </c>
      <c r="G156" s="31">
        <v>1853615</v>
      </c>
      <c r="H156" s="32">
        <v>536.24932795698919</v>
      </c>
      <c r="I156" s="32" t="s">
        <v>203</v>
      </c>
      <c r="J156" s="32">
        <v>1719.9702956989247</v>
      </c>
      <c r="K156" s="32">
        <v>608.91108870967741</v>
      </c>
      <c r="L156" s="32">
        <v>2865.1307123655915</v>
      </c>
    </row>
    <row r="157" spans="1:12">
      <c r="A157" s="45"/>
      <c r="B157" s="45" t="s">
        <v>168</v>
      </c>
      <c r="C157" s="22">
        <v>346930</v>
      </c>
      <c r="D157" s="22">
        <v>0</v>
      </c>
      <c r="E157" s="22">
        <v>1112746</v>
      </c>
      <c r="F157" s="22">
        <v>393939</v>
      </c>
      <c r="G157" s="63">
        <v>1853615</v>
      </c>
      <c r="H157" s="63">
        <v>536.24932795698919</v>
      </c>
      <c r="I157" s="63"/>
      <c r="J157" s="63">
        <v>1719.9702956989247</v>
      </c>
      <c r="K157" s="63">
        <v>608.91108870967741</v>
      </c>
      <c r="L157" s="63">
        <v>2865.1307123655915</v>
      </c>
    </row>
    <row r="158" spans="1:12">
      <c r="A158" s="37">
        <v>48</v>
      </c>
      <c r="B158" s="30" t="s">
        <v>56</v>
      </c>
      <c r="C158" s="31">
        <v>0</v>
      </c>
      <c r="D158" s="31">
        <v>11139</v>
      </c>
      <c r="E158" s="52">
        <v>1179935</v>
      </c>
      <c r="F158" s="31">
        <v>709386</v>
      </c>
      <c r="G158" s="31">
        <v>1900460</v>
      </c>
      <c r="H158" s="32" t="s">
        <v>203</v>
      </c>
      <c r="I158" s="32">
        <v>17.217540322580646</v>
      </c>
      <c r="J158" s="32">
        <v>1823.8242607526879</v>
      </c>
      <c r="K158" s="32">
        <v>1096.4971774193548</v>
      </c>
      <c r="L158" s="32">
        <v>2937.5389784946233</v>
      </c>
    </row>
    <row r="159" spans="1:12">
      <c r="A159" s="45"/>
      <c r="B159" s="45" t="s">
        <v>169</v>
      </c>
      <c r="C159" s="22"/>
      <c r="D159" s="22">
        <v>11139</v>
      </c>
      <c r="E159" s="22">
        <v>1179935</v>
      </c>
      <c r="F159" s="22">
        <v>709386</v>
      </c>
      <c r="G159" s="63">
        <v>1900460</v>
      </c>
      <c r="H159" s="63"/>
      <c r="I159" s="63">
        <v>17.217540322580646</v>
      </c>
      <c r="J159" s="63">
        <v>1823.8242607526879</v>
      </c>
      <c r="K159" s="63">
        <v>1096.4971774193548</v>
      </c>
      <c r="L159" s="63">
        <v>2937.5389784946233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120279</v>
      </c>
      <c r="F160" s="31">
        <v>189955</v>
      </c>
      <c r="G160" s="31">
        <v>310234</v>
      </c>
      <c r="H160" s="32" t="s">
        <v>203</v>
      </c>
      <c r="I160" s="32" t="s">
        <v>203</v>
      </c>
      <c r="J160" s="32">
        <v>185.9151209677419</v>
      </c>
      <c r="K160" s="32">
        <v>293.61323924731181</v>
      </c>
      <c r="L160" s="32">
        <v>479.52836021505368</v>
      </c>
    </row>
    <row r="161" spans="1:12">
      <c r="A161" s="45"/>
      <c r="B161" s="45" t="s">
        <v>170</v>
      </c>
      <c r="C161" s="22"/>
      <c r="D161" s="22"/>
      <c r="E161" s="22">
        <v>120279</v>
      </c>
      <c r="F161" s="22">
        <v>189955</v>
      </c>
      <c r="G161" s="63">
        <v>310234</v>
      </c>
      <c r="H161" s="63"/>
      <c r="I161" s="63"/>
      <c r="J161" s="63">
        <v>185.9151209677419</v>
      </c>
      <c r="K161" s="63">
        <v>293.61323924731181</v>
      </c>
      <c r="L161" s="63">
        <v>479.52836021505368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2740050</v>
      </c>
      <c r="F162" s="31">
        <v>358000</v>
      </c>
      <c r="G162" s="31">
        <v>3099295</v>
      </c>
      <c r="H162" s="32">
        <v>1.9243951612903223</v>
      </c>
      <c r="I162" s="32" t="s">
        <v>203</v>
      </c>
      <c r="J162" s="32">
        <v>4235.2923387096771</v>
      </c>
      <c r="K162" s="32">
        <v>553.36021505376345</v>
      </c>
      <c r="L162" s="32">
        <v>4790.5769489247314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2740050</v>
      </c>
      <c r="F163" s="22">
        <v>358000</v>
      </c>
      <c r="G163" s="63">
        <v>3099295</v>
      </c>
      <c r="H163" s="63">
        <v>1.9243951612903223</v>
      </c>
      <c r="I163" s="63"/>
      <c r="J163" s="63">
        <v>4235.2923387096771</v>
      </c>
      <c r="K163" s="63">
        <v>553.36021505376345</v>
      </c>
      <c r="L163" s="63">
        <v>4790.5769489247314</v>
      </c>
    </row>
    <row r="164" spans="1:12">
      <c r="A164" s="37">
        <v>51</v>
      </c>
      <c r="B164" s="30" t="s">
        <v>59</v>
      </c>
      <c r="C164" s="31">
        <v>837838</v>
      </c>
      <c r="D164" s="31">
        <v>0</v>
      </c>
      <c r="E164" s="31">
        <v>1056742</v>
      </c>
      <c r="F164" s="31">
        <v>1407935</v>
      </c>
      <c r="G164" s="31">
        <v>3302515</v>
      </c>
      <c r="H164" s="32">
        <v>1295.0452956989247</v>
      </c>
      <c r="I164" s="32" t="s">
        <v>203</v>
      </c>
      <c r="J164" s="32">
        <v>1633.4049731182793</v>
      </c>
      <c r="K164" s="32">
        <v>2176.2436155913979</v>
      </c>
      <c r="L164" s="32">
        <v>5104.6938844086017</v>
      </c>
    </row>
    <row r="165" spans="1:12">
      <c r="A165" s="45"/>
      <c r="B165" s="45" t="s">
        <v>172</v>
      </c>
      <c r="C165" s="22">
        <v>837838</v>
      </c>
      <c r="D165" s="22"/>
      <c r="E165" s="22">
        <v>888403</v>
      </c>
      <c r="F165" s="22">
        <v>1246828</v>
      </c>
      <c r="G165" s="63">
        <v>2973069</v>
      </c>
      <c r="H165" s="63">
        <v>1295.0452956989247</v>
      </c>
      <c r="I165" s="63"/>
      <c r="J165" s="63">
        <v>1373.2035618279569</v>
      </c>
      <c r="K165" s="63">
        <v>1927.2206989247309</v>
      </c>
      <c r="L165" s="63">
        <v>4595.4695564516123</v>
      </c>
    </row>
    <row r="166" spans="1:12">
      <c r="A166" s="45"/>
      <c r="B166" s="45" t="s">
        <v>173</v>
      </c>
      <c r="C166" s="22"/>
      <c r="D166" s="22"/>
      <c r="E166" s="22">
        <v>168339</v>
      </c>
      <c r="F166" s="22">
        <v>127145</v>
      </c>
      <c r="G166" s="63">
        <v>295484</v>
      </c>
      <c r="H166" s="63"/>
      <c r="I166" s="63"/>
      <c r="J166" s="63">
        <v>260.20141129032254</v>
      </c>
      <c r="K166" s="63">
        <v>196.52788978494624</v>
      </c>
      <c r="L166" s="63">
        <v>456.72930107526878</v>
      </c>
    </row>
    <row r="167" spans="1:12">
      <c r="A167" s="45"/>
      <c r="B167" s="45" t="s">
        <v>174</v>
      </c>
      <c r="C167" s="22"/>
      <c r="D167" s="22"/>
      <c r="E167" s="22"/>
      <c r="F167" s="22">
        <v>33962</v>
      </c>
      <c r="G167" s="63">
        <v>33962</v>
      </c>
      <c r="H167" s="63"/>
      <c r="I167" s="63"/>
      <c r="J167" s="63"/>
      <c r="K167" s="63">
        <v>52.495026881720428</v>
      </c>
      <c r="L167" s="63">
        <v>52.495026881720428</v>
      </c>
    </row>
    <row r="168" spans="1:12">
      <c r="A168" s="37">
        <v>52</v>
      </c>
      <c r="B168" s="30" t="s">
        <v>60</v>
      </c>
      <c r="C168" s="31">
        <v>597214</v>
      </c>
      <c r="D168" s="31">
        <v>0</v>
      </c>
      <c r="E168" s="31">
        <v>1644625</v>
      </c>
      <c r="F168" s="31">
        <v>1036400</v>
      </c>
      <c r="G168" s="31">
        <v>3278239</v>
      </c>
      <c r="H168" s="32">
        <v>923.11303763440856</v>
      </c>
      <c r="I168" s="32" t="s">
        <v>203</v>
      </c>
      <c r="J168" s="32">
        <v>2542.0950940860216</v>
      </c>
      <c r="K168" s="32">
        <v>1601.9623655913977</v>
      </c>
      <c r="L168" s="32">
        <v>5067.1704973118276</v>
      </c>
    </row>
    <row r="169" spans="1:12">
      <c r="A169" s="45"/>
      <c r="B169" s="45" t="s">
        <v>184</v>
      </c>
      <c r="C169" s="22">
        <v>597214</v>
      </c>
      <c r="D169" s="22"/>
      <c r="E169" s="22">
        <v>1644625</v>
      </c>
      <c r="F169" s="22">
        <v>1036400</v>
      </c>
      <c r="G169" s="63">
        <v>3278239</v>
      </c>
      <c r="H169" s="63">
        <v>923.11303763440856</v>
      </c>
      <c r="I169" s="63"/>
      <c r="J169" s="63">
        <v>2542.0950940860216</v>
      </c>
      <c r="K169" s="63">
        <v>1601.9623655913977</v>
      </c>
      <c r="L169" s="63">
        <v>5067.1704973118276</v>
      </c>
    </row>
    <row r="170" spans="1:12">
      <c r="A170" s="37">
        <v>53</v>
      </c>
      <c r="B170" s="30" t="s">
        <v>61</v>
      </c>
      <c r="C170" s="31">
        <v>152352</v>
      </c>
      <c r="D170" s="31">
        <v>0</v>
      </c>
      <c r="E170" s="31">
        <v>1626707</v>
      </c>
      <c r="F170" s="31">
        <v>757220</v>
      </c>
      <c r="G170" s="31">
        <v>2536279</v>
      </c>
      <c r="H170" s="32">
        <v>235.49032258064514</v>
      </c>
      <c r="I170" s="32" t="s">
        <v>203</v>
      </c>
      <c r="J170" s="32">
        <v>2514.399260752688</v>
      </c>
      <c r="K170" s="32">
        <v>1170.4341397849462</v>
      </c>
      <c r="L170" s="32">
        <v>3920.3237231182793</v>
      </c>
    </row>
    <row r="171" spans="1:12">
      <c r="A171" s="45"/>
      <c r="B171" s="45" t="s">
        <v>185</v>
      </c>
      <c r="C171" s="22"/>
      <c r="D171" s="22"/>
      <c r="E171" s="22">
        <v>109421</v>
      </c>
      <c r="F171" s="22">
        <v>95354</v>
      </c>
      <c r="G171" s="63">
        <v>204775</v>
      </c>
      <c r="H171" s="63"/>
      <c r="I171" s="63"/>
      <c r="J171" s="63">
        <v>169.13192204301072</v>
      </c>
      <c r="K171" s="63">
        <v>147.38857526881719</v>
      </c>
      <c r="L171" s="63">
        <v>316.52049731182791</v>
      </c>
    </row>
    <row r="172" spans="1:12">
      <c r="A172" s="45"/>
      <c r="B172" s="45" t="s">
        <v>186</v>
      </c>
      <c r="C172" s="22"/>
      <c r="D172" s="22"/>
      <c r="E172" s="22">
        <v>113694</v>
      </c>
      <c r="F172" s="22">
        <v>117369</v>
      </c>
      <c r="G172" s="63">
        <v>231063</v>
      </c>
      <c r="H172" s="63"/>
      <c r="I172" s="63"/>
      <c r="J172" s="63">
        <v>175.73669354838708</v>
      </c>
      <c r="K172" s="63">
        <v>181.41713709677418</v>
      </c>
      <c r="L172" s="63">
        <v>357.15383064516129</v>
      </c>
    </row>
    <row r="173" spans="1:12">
      <c r="A173" s="45"/>
      <c r="B173" s="45" t="s">
        <v>187</v>
      </c>
      <c r="C173" s="22"/>
      <c r="D173" s="22"/>
      <c r="E173" s="22">
        <v>22292</v>
      </c>
      <c r="F173" s="22">
        <v>9626</v>
      </c>
      <c r="G173" s="63">
        <v>31918</v>
      </c>
      <c r="H173" s="63"/>
      <c r="I173" s="63"/>
      <c r="J173" s="63">
        <v>34.456720430107524</v>
      </c>
      <c r="K173" s="63">
        <v>14.878897849462364</v>
      </c>
      <c r="L173" s="63">
        <v>49.335618279569886</v>
      </c>
    </row>
    <row r="174" spans="1:12">
      <c r="A174" s="45"/>
      <c r="B174" s="45" t="s">
        <v>188</v>
      </c>
      <c r="C174" s="22"/>
      <c r="D174" s="22"/>
      <c r="E174" s="22">
        <v>120618</v>
      </c>
      <c r="F174" s="22">
        <v>1353</v>
      </c>
      <c r="G174" s="63">
        <v>121971</v>
      </c>
      <c r="H174" s="63"/>
      <c r="I174" s="63"/>
      <c r="J174" s="63">
        <v>186.4391129032258</v>
      </c>
      <c r="K174" s="63">
        <v>2.0913306451612903</v>
      </c>
      <c r="L174" s="63">
        <v>188.5304435483871</v>
      </c>
    </row>
    <row r="175" spans="1:12">
      <c r="A175" s="45"/>
      <c r="B175" s="45" t="s">
        <v>189</v>
      </c>
      <c r="C175" s="22"/>
      <c r="D175" s="22"/>
      <c r="E175" s="22">
        <v>25842</v>
      </c>
      <c r="F175" s="22"/>
      <c r="G175" s="63">
        <v>25842</v>
      </c>
      <c r="H175" s="63"/>
      <c r="I175" s="63"/>
      <c r="J175" s="63">
        <v>39.94395161290322</v>
      </c>
      <c r="K175" s="63"/>
      <c r="L175" s="63">
        <v>39.94395161290322</v>
      </c>
    </row>
    <row r="176" spans="1:12">
      <c r="A176" s="45"/>
      <c r="B176" s="45" t="s">
        <v>190</v>
      </c>
      <c r="C176" s="22"/>
      <c r="D176" s="22"/>
      <c r="E176" s="22">
        <v>386748</v>
      </c>
      <c r="F176" s="22"/>
      <c r="G176" s="63">
        <v>386748</v>
      </c>
      <c r="H176" s="63"/>
      <c r="I176" s="63"/>
      <c r="J176" s="63">
        <v>597.79596774193544</v>
      </c>
      <c r="K176" s="63"/>
      <c r="L176" s="63">
        <v>597.79596774193544</v>
      </c>
    </row>
    <row r="177" spans="1:12">
      <c r="A177" s="45"/>
      <c r="B177" s="45" t="s">
        <v>191</v>
      </c>
      <c r="C177" s="22">
        <v>152352</v>
      </c>
      <c r="D177" s="22"/>
      <c r="E177" s="22">
        <v>72874</v>
      </c>
      <c r="F177" s="22">
        <v>19342</v>
      </c>
      <c r="G177" s="63">
        <v>244568</v>
      </c>
      <c r="H177" s="63">
        <v>235.49032258064514</v>
      </c>
      <c r="I177" s="63"/>
      <c r="J177" s="63">
        <v>112.64126344086021</v>
      </c>
      <c r="K177" s="63">
        <v>29.896908602150535</v>
      </c>
      <c r="L177" s="63">
        <v>378.02849462365589</v>
      </c>
    </row>
    <row r="178" spans="1:12">
      <c r="A178" s="45"/>
      <c r="B178" s="45" t="s">
        <v>192</v>
      </c>
      <c r="C178" s="22"/>
      <c r="D178" s="22"/>
      <c r="E178" s="22">
        <v>632658</v>
      </c>
      <c r="F178" s="22">
        <v>514176</v>
      </c>
      <c r="G178" s="63">
        <v>1146834</v>
      </c>
      <c r="H178" s="63"/>
      <c r="I178" s="63"/>
      <c r="J178" s="63">
        <v>977.89879032258057</v>
      </c>
      <c r="K178" s="63">
        <v>794.76129032258063</v>
      </c>
      <c r="L178" s="63">
        <v>1772.6600806451611</v>
      </c>
    </row>
    <row r="179" spans="1:12">
      <c r="A179" s="45"/>
      <c r="B179" s="45" t="s">
        <v>198</v>
      </c>
      <c r="C179" s="22"/>
      <c r="D179" s="22"/>
      <c r="E179" s="22">
        <v>142560</v>
      </c>
      <c r="F179" s="22"/>
      <c r="G179" s="63">
        <v>142560</v>
      </c>
      <c r="H179" s="63"/>
      <c r="I179" s="63"/>
      <c r="J179" s="63">
        <v>220.35483870967741</v>
      </c>
      <c r="K179" s="63"/>
      <c r="L179" s="63">
        <v>220.35483870967741</v>
      </c>
    </row>
    <row r="180" spans="1:12">
      <c r="A180" s="36">
        <v>54</v>
      </c>
      <c r="B180" s="54" t="s">
        <v>62</v>
      </c>
      <c r="C180" s="55">
        <v>0</v>
      </c>
      <c r="D180" s="55">
        <v>52640</v>
      </c>
      <c r="E180" s="55">
        <v>2379771</v>
      </c>
      <c r="F180" s="55">
        <v>549918</v>
      </c>
      <c r="G180" s="25">
        <v>2982329</v>
      </c>
      <c r="H180" s="26" t="s">
        <v>203</v>
      </c>
      <c r="I180" s="26">
        <v>81.365591397849457</v>
      </c>
      <c r="J180" s="26">
        <v>3678.4094758064512</v>
      </c>
      <c r="K180" s="26">
        <v>850.00766129032252</v>
      </c>
      <c r="L180" s="26">
        <v>4609.7827284946234</v>
      </c>
    </row>
    <row r="181" spans="1:12">
      <c r="A181" s="45"/>
      <c r="B181" s="45" t="s">
        <v>175</v>
      </c>
      <c r="C181" s="22"/>
      <c r="D181" s="22"/>
      <c r="E181" s="22">
        <v>711471</v>
      </c>
      <c r="F181" s="22">
        <v>247018</v>
      </c>
      <c r="G181" s="63">
        <v>958489</v>
      </c>
      <c r="H181" s="63"/>
      <c r="I181" s="63"/>
      <c r="J181" s="63">
        <v>1099.7199596774192</v>
      </c>
      <c r="K181" s="63">
        <v>381.81545698924725</v>
      </c>
      <c r="L181" s="63">
        <v>1481.5354166666664</v>
      </c>
    </row>
    <row r="182" spans="1:12">
      <c r="A182" s="45"/>
      <c r="B182" s="45" t="s">
        <v>176</v>
      </c>
      <c r="C182" s="22"/>
      <c r="D182" s="22"/>
      <c r="E182" s="22">
        <v>562763</v>
      </c>
      <c r="F182" s="22">
        <v>34836</v>
      </c>
      <c r="G182" s="63">
        <v>597599</v>
      </c>
      <c r="H182" s="63"/>
      <c r="I182" s="63"/>
      <c r="J182" s="63">
        <v>869.86216397849455</v>
      </c>
      <c r="K182" s="63">
        <v>53.845967741935475</v>
      </c>
      <c r="L182" s="63">
        <v>923.70813172043006</v>
      </c>
    </row>
    <row r="183" spans="1:12">
      <c r="A183" s="45"/>
      <c r="B183" s="45" t="s">
        <v>177</v>
      </c>
      <c r="C183" s="22"/>
      <c r="D183" s="22">
        <v>52640</v>
      </c>
      <c r="E183" s="22">
        <v>329970</v>
      </c>
      <c r="F183" s="22">
        <v>111939</v>
      </c>
      <c r="G183" s="63">
        <v>494549</v>
      </c>
      <c r="H183" s="63"/>
      <c r="I183" s="63">
        <v>81.365591397849457</v>
      </c>
      <c r="J183" s="63">
        <v>510.03427419354836</v>
      </c>
      <c r="K183" s="63">
        <v>173.02399193548388</v>
      </c>
      <c r="L183" s="63">
        <v>764.42385752688165</v>
      </c>
    </row>
    <row r="184" spans="1:12">
      <c r="A184" s="45"/>
      <c r="B184" s="45" t="s">
        <v>179</v>
      </c>
      <c r="C184" s="22"/>
      <c r="D184" s="22"/>
      <c r="E184" s="22">
        <v>182666</v>
      </c>
      <c r="F184" s="22">
        <v>21271</v>
      </c>
      <c r="G184" s="63">
        <v>203937</v>
      </c>
      <c r="H184" s="63"/>
      <c r="I184" s="63"/>
      <c r="J184" s="63">
        <v>282.34663978494621</v>
      </c>
      <c r="K184" s="63">
        <v>32.878561827956986</v>
      </c>
      <c r="L184" s="63">
        <v>315.22520161290322</v>
      </c>
    </row>
    <row r="185" spans="1:12">
      <c r="A185" s="45"/>
      <c r="B185" s="45" t="s">
        <v>178</v>
      </c>
      <c r="C185" s="22"/>
      <c r="D185" s="22"/>
      <c r="E185" s="22"/>
      <c r="F185" s="22">
        <v>8506</v>
      </c>
      <c r="G185" s="63">
        <v>8506</v>
      </c>
      <c r="H185" s="63"/>
      <c r="I185" s="63"/>
      <c r="J185" s="63"/>
      <c r="K185" s="63">
        <v>13.147715053763442</v>
      </c>
      <c r="L185" s="63">
        <v>13.147715053763442</v>
      </c>
    </row>
    <row r="186" spans="1:12" ht="30">
      <c r="A186" s="45"/>
      <c r="B186" s="48" t="s">
        <v>180</v>
      </c>
      <c r="C186" s="22"/>
      <c r="D186" s="22"/>
      <c r="E186" s="22">
        <v>109265</v>
      </c>
      <c r="F186" s="22"/>
      <c r="G186" s="63">
        <v>109265</v>
      </c>
      <c r="H186" s="63"/>
      <c r="I186" s="63"/>
      <c r="J186" s="63">
        <v>168.8907930107527</v>
      </c>
      <c r="K186" s="63"/>
      <c r="L186" s="63">
        <v>168.8907930107527</v>
      </c>
    </row>
    <row r="187" spans="1:12">
      <c r="A187" s="45"/>
      <c r="B187" s="45" t="s">
        <v>181</v>
      </c>
      <c r="C187" s="22"/>
      <c r="D187" s="22"/>
      <c r="E187" s="22">
        <v>449931</v>
      </c>
      <c r="F187" s="22">
        <v>117811</v>
      </c>
      <c r="G187" s="63">
        <v>567742</v>
      </c>
      <c r="H187" s="63"/>
      <c r="I187" s="63"/>
      <c r="J187" s="63">
        <v>695.45786290322576</v>
      </c>
      <c r="K187" s="63">
        <v>182.10033602150537</v>
      </c>
      <c r="L187" s="63">
        <v>877.55819892473119</v>
      </c>
    </row>
    <row r="188" spans="1:12">
      <c r="A188" s="45"/>
      <c r="B188" s="45" t="s">
        <v>182</v>
      </c>
      <c r="C188" s="22"/>
      <c r="D188" s="22"/>
      <c r="E188" s="22">
        <v>12073</v>
      </c>
      <c r="F188" s="22"/>
      <c r="G188" s="63">
        <v>12073</v>
      </c>
      <c r="H188" s="63"/>
      <c r="I188" s="63"/>
      <c r="J188" s="63">
        <v>18.661223118279569</v>
      </c>
      <c r="K188" s="63"/>
      <c r="L188" s="63">
        <v>18.661223118279569</v>
      </c>
    </row>
    <row r="189" spans="1:12">
      <c r="A189" s="45"/>
      <c r="B189" s="45" t="s">
        <v>183</v>
      </c>
      <c r="C189" s="22"/>
      <c r="D189" s="22"/>
      <c r="E189" s="22">
        <v>21632</v>
      </c>
      <c r="F189" s="22">
        <v>8537</v>
      </c>
      <c r="G189" s="63">
        <v>30169</v>
      </c>
      <c r="H189" s="63"/>
      <c r="I189" s="63"/>
      <c r="J189" s="63">
        <v>33.43655913978494</v>
      </c>
      <c r="K189" s="63">
        <v>13.195631720430107</v>
      </c>
      <c r="L189" s="63">
        <v>46.632190860215047</v>
      </c>
    </row>
    <row r="190" spans="1:12">
      <c r="A190" s="38">
        <v>55</v>
      </c>
      <c r="B190" s="27" t="s">
        <v>63</v>
      </c>
      <c r="C190" s="28">
        <v>104077</v>
      </c>
      <c r="D190" s="28">
        <v>943</v>
      </c>
      <c r="E190" s="28">
        <v>2537188</v>
      </c>
      <c r="F190" s="28">
        <v>1853241</v>
      </c>
      <c r="G190" s="28">
        <v>4495449</v>
      </c>
      <c r="H190" s="29">
        <v>160.87170698924729</v>
      </c>
      <c r="I190" s="29">
        <v>1.4575940860215053</v>
      </c>
      <c r="J190" s="29">
        <v>3921.7287634408599</v>
      </c>
      <c r="K190" s="29">
        <v>2864.5526209677419</v>
      </c>
      <c r="L190" s="29">
        <v>6948.6106854838708</v>
      </c>
    </row>
    <row r="191" spans="1:12">
      <c r="A191" s="40"/>
      <c r="B191" s="14" t="s">
        <v>193</v>
      </c>
      <c r="C191" s="15"/>
      <c r="D191" s="15">
        <v>943</v>
      </c>
      <c r="E191" s="15">
        <v>1753022</v>
      </c>
      <c r="F191" s="15">
        <v>1234364</v>
      </c>
      <c r="G191" s="15">
        <v>2988329</v>
      </c>
      <c r="H191" s="16"/>
      <c r="I191" s="16">
        <v>1.4575940860215053</v>
      </c>
      <c r="J191" s="16">
        <v>2709.6442204301075</v>
      </c>
      <c r="K191" s="16">
        <v>1907.9551075268814</v>
      </c>
      <c r="L191" s="16">
        <v>4619.0569220430098</v>
      </c>
    </row>
    <row r="192" spans="1:12">
      <c r="A192" s="40"/>
      <c r="B192" s="14" t="s">
        <v>194</v>
      </c>
      <c r="C192" s="15">
        <v>104077</v>
      </c>
      <c r="D192" s="15"/>
      <c r="E192" s="15">
        <v>784166</v>
      </c>
      <c r="F192" s="15">
        <v>618877</v>
      </c>
      <c r="G192" s="15">
        <v>1507120</v>
      </c>
      <c r="H192" s="16">
        <v>160.87170698924729</v>
      </c>
      <c r="I192" s="16"/>
      <c r="J192" s="16">
        <v>1212.0845430107527</v>
      </c>
      <c r="K192" s="16">
        <v>956.59751344086021</v>
      </c>
      <c r="L192" s="16">
        <v>2329.5537634408602</v>
      </c>
    </row>
    <row r="193" spans="1:12">
      <c r="A193" s="56">
        <v>56</v>
      </c>
      <c r="B193" s="57" t="s">
        <v>64</v>
      </c>
      <c r="C193" s="58">
        <v>377974</v>
      </c>
      <c r="D193" s="58">
        <v>0</v>
      </c>
      <c r="E193" s="58">
        <v>352224</v>
      </c>
      <c r="F193" s="58">
        <v>371573</v>
      </c>
      <c r="G193" s="58">
        <v>1101771</v>
      </c>
      <c r="H193" s="43">
        <v>584.23400537634404</v>
      </c>
      <c r="I193" s="43" t="s">
        <v>203</v>
      </c>
      <c r="J193" s="43">
        <v>544.43225806451608</v>
      </c>
      <c r="K193" s="43">
        <v>574.33998655913979</v>
      </c>
      <c r="L193" s="43">
        <v>1703.0062499999999</v>
      </c>
    </row>
    <row r="194" spans="1:12">
      <c r="A194" s="39"/>
      <c r="B194" s="13" t="s">
        <v>195</v>
      </c>
      <c r="C194" s="8">
        <v>377974</v>
      </c>
      <c r="D194" s="8"/>
      <c r="E194" s="8">
        <v>38744.639999999999</v>
      </c>
      <c r="F194" s="8">
        <v>44588.759999999995</v>
      </c>
      <c r="G194" s="8">
        <v>461307.4</v>
      </c>
      <c r="H194" s="9">
        <v>584.23400537634404</v>
      </c>
      <c r="I194" s="9"/>
      <c r="J194" s="9">
        <v>59.887548387096771</v>
      </c>
      <c r="K194" s="9">
        <v>68.920798387096752</v>
      </c>
      <c r="L194" s="9">
        <v>713.04235215053757</v>
      </c>
    </row>
    <row r="195" spans="1:12">
      <c r="A195" s="64"/>
      <c r="B195" s="13" t="s">
        <v>202</v>
      </c>
      <c r="C195" s="65"/>
      <c r="D195" s="65"/>
      <c r="E195" s="65">
        <v>313479.36</v>
      </c>
      <c r="F195" s="65">
        <v>326984.24</v>
      </c>
      <c r="G195" s="8">
        <v>640463.6</v>
      </c>
      <c r="H195" s="66"/>
      <c r="I195" s="66"/>
      <c r="J195" s="66">
        <v>484.54470967741929</v>
      </c>
      <c r="K195" s="66">
        <v>505.41918817204299</v>
      </c>
      <c r="L195" s="9">
        <v>989.96389784946223</v>
      </c>
    </row>
    <row r="196" spans="1:12">
      <c r="A196" s="33">
        <v>57</v>
      </c>
      <c r="B196" s="18" t="s">
        <v>65</v>
      </c>
      <c r="C196" s="19">
        <v>0</v>
      </c>
      <c r="D196" s="19">
        <v>16034</v>
      </c>
      <c r="E196" s="19">
        <v>2316850</v>
      </c>
      <c r="F196" s="19">
        <v>988423</v>
      </c>
      <c r="G196" s="19">
        <v>3321307</v>
      </c>
      <c r="H196" s="20" t="s">
        <v>203</v>
      </c>
      <c r="I196" s="20">
        <v>24.783736559139783</v>
      </c>
      <c r="J196" s="20">
        <v>3581.1525537634407</v>
      </c>
      <c r="K196" s="20">
        <v>1527.8043682795699</v>
      </c>
      <c r="L196" s="20">
        <v>5133.7406586021507</v>
      </c>
    </row>
    <row r="197" spans="1:12">
      <c r="A197" s="34"/>
      <c r="B197" s="21" t="s">
        <v>196</v>
      </c>
      <c r="C197" s="22"/>
      <c r="D197" s="22">
        <v>16034</v>
      </c>
      <c r="E197" s="22">
        <v>2316850</v>
      </c>
      <c r="F197" s="22">
        <v>988423</v>
      </c>
      <c r="G197" s="22">
        <v>3321307</v>
      </c>
      <c r="H197" s="23"/>
      <c r="I197" s="23">
        <v>24.783736559139783</v>
      </c>
      <c r="J197" s="23">
        <v>3581.1525537634407</v>
      </c>
      <c r="K197" s="23">
        <v>1527.8043682795699</v>
      </c>
      <c r="L197" s="23">
        <v>5133.7406586021507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17035501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1798047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95140527.407199994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44186969.248529792</v>
      </c>
      <c r="G198" s="61">
        <f>C198+D198+E198+F198</f>
        <v>158161044.65572977</v>
      </c>
      <c r="H198" s="62">
        <f>IF(C198/744*1.15=0,"0",C198/744*1.15)</f>
        <v>26331.755577956988</v>
      </c>
      <c r="I198" s="62">
        <f>IF(D198/744*1.15=0,"0",D198/744*1.15)</f>
        <v>2779.2393145161291</v>
      </c>
      <c r="J198" s="62">
        <f>IF(E198/744*1.15=0,"0",E198/744*1.15)</f>
        <v>147058.61091166665</v>
      </c>
      <c r="K198" s="62">
        <f>IF(F198/744*1.15=0,"0",F198/744*1.15)</f>
        <v>68299.750854582337</v>
      </c>
      <c r="L198" s="62">
        <f>H198+I198+J198+K198</f>
        <v>244469.3566587221</v>
      </c>
    </row>
    <row r="199" spans="1:12">
      <c r="C199" s="2" t="s">
        <v>69</v>
      </c>
    </row>
    <row r="200" spans="1:12">
      <c r="C200" s="72"/>
      <c r="D200" s="72"/>
      <c r="E200" s="72"/>
      <c r="F200" s="72"/>
      <c r="G200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22" activePane="bottomRight" state="frozen"/>
      <selection pane="topRight" activeCell="I1" sqref="I1"/>
      <selection pane="bottomLeft" activeCell="A29" sqref="A29"/>
      <selection pane="bottomRight" activeCell="L211" sqref="L2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207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74" t="s">
        <v>9</v>
      </c>
      <c r="H6" s="74" t="s">
        <v>5</v>
      </c>
      <c r="I6" s="74" t="s">
        <v>6</v>
      </c>
      <c r="J6" s="74" t="s">
        <v>7</v>
      </c>
      <c r="K6" s="74" t="s">
        <v>8</v>
      </c>
      <c r="L6" s="74" t="s">
        <v>9</v>
      </c>
    </row>
    <row r="7" spans="1:13" s="2" customFormat="1">
      <c r="A7" s="33">
        <v>1</v>
      </c>
      <c r="B7" s="18" t="s">
        <v>10</v>
      </c>
      <c r="C7" s="19">
        <v>500908</v>
      </c>
      <c r="D7" s="19">
        <v>121146</v>
      </c>
      <c r="E7" s="19">
        <v>1410700</v>
      </c>
      <c r="F7" s="19">
        <v>353016</v>
      </c>
      <c r="G7" s="19">
        <v>2385770</v>
      </c>
      <c r="H7" s="20">
        <v>774.2529569892472</v>
      </c>
      <c r="I7" s="20">
        <v>187.25524193548387</v>
      </c>
      <c r="J7" s="20">
        <v>2180.5174731182792</v>
      </c>
      <c r="K7" s="20">
        <v>545.6564516129032</v>
      </c>
      <c r="L7" s="20">
        <v>3687.6821236559135</v>
      </c>
    </row>
    <row r="8" spans="1:13" s="2" customFormat="1">
      <c r="A8" s="34"/>
      <c r="B8" s="35" t="s">
        <v>70</v>
      </c>
      <c r="C8" s="22">
        <v>500908</v>
      </c>
      <c r="D8" s="22">
        <v>121146</v>
      </c>
      <c r="E8" s="22">
        <v>1410700</v>
      </c>
      <c r="F8" s="22">
        <v>353016</v>
      </c>
      <c r="G8" s="22">
        <v>2385770</v>
      </c>
      <c r="H8" s="22">
        <v>774.2529569892472</v>
      </c>
      <c r="I8" s="22"/>
      <c r="J8" s="22">
        <v>2180.5174731182792</v>
      </c>
      <c r="K8" s="22">
        <v>545.6564516129032</v>
      </c>
      <c r="L8" s="22">
        <v>3687.6821236559135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205733</v>
      </c>
      <c r="F9" s="25">
        <v>573831</v>
      </c>
      <c r="G9" s="25">
        <v>779564</v>
      </c>
      <c r="H9" s="26" t="s">
        <v>203</v>
      </c>
      <c r="I9" s="26" t="s">
        <v>203</v>
      </c>
      <c r="J9" s="26">
        <v>318.0012768817204</v>
      </c>
      <c r="K9" s="26">
        <v>886.9699596774193</v>
      </c>
      <c r="L9" s="26">
        <v>1204.9712365591397</v>
      </c>
    </row>
    <row r="10" spans="1:13" s="2" customFormat="1">
      <c r="A10" s="35"/>
      <c r="B10" s="35" t="s">
        <v>71</v>
      </c>
      <c r="C10" s="22"/>
      <c r="D10" s="22"/>
      <c r="E10" s="22">
        <v>11315.315000000001</v>
      </c>
      <c r="F10" s="22">
        <v>286915.5</v>
      </c>
      <c r="G10" s="22">
        <v>298230.815</v>
      </c>
      <c r="H10" s="22"/>
      <c r="I10" s="22"/>
      <c r="J10" s="22">
        <v>17.490070228494623</v>
      </c>
      <c r="K10" s="22">
        <v>443.48497983870965</v>
      </c>
      <c r="L10" s="22">
        <v>460.97505006720428</v>
      </c>
    </row>
    <row r="11" spans="1:13" s="2" customFormat="1">
      <c r="A11" s="35"/>
      <c r="B11" s="35" t="s">
        <v>72</v>
      </c>
      <c r="C11" s="22"/>
      <c r="D11" s="22"/>
      <c r="E11" s="22">
        <v>119325.13999999998</v>
      </c>
      <c r="F11" s="22">
        <v>281177.19</v>
      </c>
      <c r="G11" s="22">
        <v>400502.32999999996</v>
      </c>
      <c r="H11" s="22"/>
      <c r="I11" s="22"/>
      <c r="J11" s="22">
        <v>184.44074059139783</v>
      </c>
      <c r="K11" s="22">
        <v>434.61528024193541</v>
      </c>
      <c r="L11" s="22">
        <v>619.05602083333326</v>
      </c>
    </row>
    <row r="12" spans="1:13" s="2" customFormat="1">
      <c r="A12" s="35"/>
      <c r="B12" s="35" t="s">
        <v>73</v>
      </c>
      <c r="C12" s="22"/>
      <c r="D12" s="22"/>
      <c r="E12" s="22">
        <v>22630.63</v>
      </c>
      <c r="F12" s="22">
        <v>5738.31</v>
      </c>
      <c r="G12" s="22">
        <v>28368.940000000002</v>
      </c>
      <c r="H12" s="22"/>
      <c r="I12" s="22"/>
      <c r="J12" s="22">
        <v>34.980140456989247</v>
      </c>
      <c r="K12" s="22">
        <v>8.8696995967741934</v>
      </c>
      <c r="L12" s="22">
        <v>43.849840053763444</v>
      </c>
    </row>
    <row r="13" spans="1:13" s="2" customFormat="1">
      <c r="A13" s="17"/>
      <c r="B13" s="17" t="s">
        <v>113</v>
      </c>
      <c r="C13" s="22"/>
      <c r="D13" s="22"/>
      <c r="E13" s="22">
        <v>52461.915000000001</v>
      </c>
      <c r="F13" s="22"/>
      <c r="G13" s="22">
        <v>52461.915000000001</v>
      </c>
      <c r="H13" s="22"/>
      <c r="I13" s="22"/>
      <c r="J13" s="22">
        <v>81.090325604838711</v>
      </c>
      <c r="K13" s="22"/>
      <c r="L13" s="22">
        <v>81.090325604838711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1125803</v>
      </c>
      <c r="F14" s="31">
        <v>1125064</v>
      </c>
      <c r="G14" s="31">
        <v>2250867</v>
      </c>
      <c r="H14" s="32" t="s">
        <v>203</v>
      </c>
      <c r="I14" s="32" t="s">
        <v>203</v>
      </c>
      <c r="J14" s="32">
        <v>1740.1524865591396</v>
      </c>
      <c r="K14" s="32">
        <v>1739.0102150537634</v>
      </c>
      <c r="L14" s="32">
        <v>3479.1627016129032</v>
      </c>
    </row>
    <row r="15" spans="1:13" s="2" customFormat="1">
      <c r="A15" s="35"/>
      <c r="B15" s="35" t="s">
        <v>74</v>
      </c>
      <c r="C15" s="22"/>
      <c r="D15" s="22"/>
      <c r="E15" s="22">
        <v>1125803</v>
      </c>
      <c r="F15" s="22">
        <v>1125064</v>
      </c>
      <c r="G15" s="22">
        <v>2250867</v>
      </c>
      <c r="H15" s="22"/>
      <c r="I15" s="22"/>
      <c r="J15" s="22">
        <v>1740.1524865591396</v>
      </c>
      <c r="K15" s="22">
        <v>1739.0102150537634</v>
      </c>
      <c r="L15" s="22">
        <v>3479.1627016129032</v>
      </c>
    </row>
    <row r="16" spans="1:13" s="2" customFormat="1">
      <c r="A16" s="37">
        <v>4</v>
      </c>
      <c r="B16" s="30" t="s">
        <v>13</v>
      </c>
      <c r="C16" s="31">
        <v>315463</v>
      </c>
      <c r="D16" s="31">
        <v>0</v>
      </c>
      <c r="E16" s="31">
        <v>1064652</v>
      </c>
      <c r="F16" s="31">
        <v>436719</v>
      </c>
      <c r="G16" s="31">
        <v>1816834</v>
      </c>
      <c r="H16" s="32">
        <v>487.61081989247305</v>
      </c>
      <c r="I16" s="32" t="s">
        <v>203</v>
      </c>
      <c r="J16" s="32">
        <v>1645.6314516129032</v>
      </c>
      <c r="K16" s="32">
        <v>675.03608870967741</v>
      </c>
      <c r="L16" s="32">
        <v>2808.2783602150539</v>
      </c>
    </row>
    <row r="17" spans="1:12" s="2" customFormat="1">
      <c r="A17" s="35"/>
      <c r="B17" s="35" t="s">
        <v>80</v>
      </c>
      <c r="C17" s="22">
        <v>315463</v>
      </c>
      <c r="D17" s="22"/>
      <c r="E17" s="22">
        <v>88366.116000000009</v>
      </c>
      <c r="F17" s="22">
        <v>72058.635000000009</v>
      </c>
      <c r="G17" s="22">
        <v>475887.75100000005</v>
      </c>
      <c r="H17" s="22">
        <v>487.61081989247305</v>
      </c>
      <c r="I17" s="22"/>
      <c r="J17" s="22">
        <v>136.58741048387097</v>
      </c>
      <c r="K17" s="22">
        <v>111.38095463709678</v>
      </c>
      <c r="L17" s="22">
        <v>735.57918501344079</v>
      </c>
    </row>
    <row r="18" spans="1:12" s="2" customFormat="1">
      <c r="A18" s="35"/>
      <c r="B18" s="35" t="s">
        <v>81</v>
      </c>
      <c r="C18" s="22"/>
      <c r="D18" s="22"/>
      <c r="E18" s="22">
        <v>976285.88399999996</v>
      </c>
      <c r="F18" s="22">
        <v>364660.36499999999</v>
      </c>
      <c r="G18" s="22">
        <v>1340946.2489999998</v>
      </c>
      <c r="H18" s="22"/>
      <c r="I18" s="22"/>
      <c r="J18" s="22">
        <v>1509.0440411290319</v>
      </c>
      <c r="K18" s="22">
        <v>563.65513407258061</v>
      </c>
      <c r="L18" s="22">
        <v>2072.6991752016124</v>
      </c>
    </row>
    <row r="19" spans="1:12" s="2" customFormat="1">
      <c r="A19" s="37">
        <v>5</v>
      </c>
      <c r="B19" s="30" t="s">
        <v>14</v>
      </c>
      <c r="C19" s="31">
        <v>322479</v>
      </c>
      <c r="D19" s="31">
        <v>132222</v>
      </c>
      <c r="E19" s="31">
        <v>4014384</v>
      </c>
      <c r="F19" s="31">
        <v>1731935</v>
      </c>
      <c r="G19" s="31">
        <v>6201020</v>
      </c>
      <c r="H19" s="32">
        <v>498.45544354838705</v>
      </c>
      <c r="I19" s="32">
        <v>204.37540322580642</v>
      </c>
      <c r="J19" s="32">
        <v>6205.029032258064</v>
      </c>
      <c r="K19" s="32">
        <v>2677.0500672043008</v>
      </c>
      <c r="L19" s="32">
        <v>9584.9099462365593</v>
      </c>
    </row>
    <row r="20" spans="1:12" s="2" customFormat="1">
      <c r="A20" s="35"/>
      <c r="B20" s="35" t="s">
        <v>78</v>
      </c>
      <c r="C20" s="22">
        <v>322479</v>
      </c>
      <c r="D20" s="22">
        <v>132222</v>
      </c>
      <c r="E20" s="22">
        <v>1284603</v>
      </c>
      <c r="F20" s="22">
        <v>103917</v>
      </c>
      <c r="G20" s="22">
        <v>1843221</v>
      </c>
      <c r="H20" s="22">
        <v>498.45544354838705</v>
      </c>
      <c r="I20" s="22">
        <v>204.37540322580642</v>
      </c>
      <c r="J20" s="22">
        <v>1985.6094758064514</v>
      </c>
      <c r="K20" s="22">
        <v>160.62439516129032</v>
      </c>
      <c r="L20" s="22">
        <v>2849.0647177419355</v>
      </c>
    </row>
    <row r="21" spans="1:12" s="2" customFormat="1">
      <c r="A21" s="35"/>
      <c r="B21" s="35" t="s">
        <v>79</v>
      </c>
      <c r="C21" s="22"/>
      <c r="D21" s="22"/>
      <c r="E21" s="22">
        <v>1164171</v>
      </c>
      <c r="F21" s="22">
        <v>900606</v>
      </c>
      <c r="G21" s="22">
        <v>2064777</v>
      </c>
      <c r="H21" s="22"/>
      <c r="I21" s="22"/>
      <c r="J21" s="22">
        <v>1799.4578629032255</v>
      </c>
      <c r="K21" s="22">
        <v>1392.0657258064516</v>
      </c>
      <c r="L21" s="22">
        <v>3191.5235887096769</v>
      </c>
    </row>
    <row r="22" spans="1:12" s="2" customFormat="1">
      <c r="A22" s="35"/>
      <c r="B22" s="35" t="s">
        <v>75</v>
      </c>
      <c r="C22" s="22"/>
      <c r="D22" s="22"/>
      <c r="E22" s="22">
        <v>1324747</v>
      </c>
      <c r="F22" s="22">
        <v>467622</v>
      </c>
      <c r="G22" s="22">
        <v>1792369</v>
      </c>
      <c r="H22" s="22"/>
      <c r="I22" s="22"/>
      <c r="J22" s="22">
        <v>2047.6600134408602</v>
      </c>
      <c r="K22" s="22">
        <v>722.80282258064506</v>
      </c>
      <c r="L22" s="22">
        <v>2770.4628360215052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240863</v>
      </c>
      <c r="F23" s="22">
        <v>259790</v>
      </c>
      <c r="G23" s="22">
        <v>500653</v>
      </c>
      <c r="H23" s="22"/>
      <c r="I23" s="22"/>
      <c r="J23" s="22">
        <v>372.30168010752686</v>
      </c>
      <c r="K23" s="22">
        <v>401.55712365591398</v>
      </c>
      <c r="L23" s="22">
        <v>773.85880376344085</v>
      </c>
    </row>
    <row r="24" spans="1:12" s="2" customFormat="1">
      <c r="A24" s="37">
        <v>6</v>
      </c>
      <c r="B24" s="30" t="s">
        <v>15</v>
      </c>
      <c r="C24" s="31">
        <v>9224</v>
      </c>
      <c r="D24" s="31">
        <v>0</v>
      </c>
      <c r="E24" s="31">
        <v>1011838</v>
      </c>
      <c r="F24" s="31">
        <v>999635</v>
      </c>
      <c r="G24" s="31">
        <v>2020697</v>
      </c>
      <c r="H24" s="32">
        <v>14.25752688172043</v>
      </c>
      <c r="I24" s="32" t="s">
        <v>203</v>
      </c>
      <c r="J24" s="32">
        <v>1563.9969086021504</v>
      </c>
      <c r="K24" s="32">
        <v>1545.1347446236559</v>
      </c>
      <c r="L24" s="32">
        <v>3123.389180107527</v>
      </c>
    </row>
    <row r="25" spans="1:12" s="2" customFormat="1">
      <c r="A25" s="35"/>
      <c r="B25" s="35" t="s">
        <v>83</v>
      </c>
      <c r="C25" s="22">
        <v>9224</v>
      </c>
      <c r="D25" s="22"/>
      <c r="E25" s="22">
        <v>47556.385999999999</v>
      </c>
      <c r="F25" s="22">
        <v>69974.450000000012</v>
      </c>
      <c r="G25" s="22">
        <v>126754.83600000001</v>
      </c>
      <c r="H25" s="22">
        <v>14.25752688172043</v>
      </c>
      <c r="I25" s="22"/>
      <c r="J25" s="22">
        <v>73.507854704301067</v>
      </c>
      <c r="K25" s="22">
        <v>108.15943212365592</v>
      </c>
      <c r="L25" s="22">
        <v>195.92481370967744</v>
      </c>
    </row>
    <row r="26" spans="1:12" s="2" customFormat="1">
      <c r="A26" s="35"/>
      <c r="B26" s="35" t="s">
        <v>82</v>
      </c>
      <c r="C26" s="22"/>
      <c r="D26" s="22"/>
      <c r="E26" s="22">
        <v>340989.40600000002</v>
      </c>
      <c r="F26" s="22">
        <v>267902.18</v>
      </c>
      <c r="G26" s="22">
        <v>608891.58600000001</v>
      </c>
      <c r="H26" s="22"/>
      <c r="I26" s="22"/>
      <c r="J26" s="22">
        <v>527.06695819892479</v>
      </c>
      <c r="K26" s="22">
        <v>414.09611155913973</v>
      </c>
      <c r="L26" s="22">
        <v>941.16306975806447</v>
      </c>
    </row>
    <row r="27" spans="1:12" s="2" customFormat="1">
      <c r="A27" s="35"/>
      <c r="B27" s="35" t="s">
        <v>84</v>
      </c>
      <c r="C27" s="22"/>
      <c r="D27" s="22"/>
      <c r="E27" s="22">
        <v>56662.928</v>
      </c>
      <c r="F27" s="22">
        <v>33987.590000000004</v>
      </c>
      <c r="G27" s="22">
        <v>90650.518000000011</v>
      </c>
      <c r="H27" s="22"/>
      <c r="I27" s="22"/>
      <c r="J27" s="22">
        <v>87.583826881720412</v>
      </c>
      <c r="K27" s="22">
        <v>52.534581317204299</v>
      </c>
      <c r="L27" s="22">
        <v>140.11840819892473</v>
      </c>
    </row>
    <row r="28" spans="1:12" s="2" customFormat="1">
      <c r="A28" s="35"/>
      <c r="B28" s="35" t="s">
        <v>85</v>
      </c>
      <c r="C28" s="22"/>
      <c r="D28" s="22"/>
      <c r="E28" s="22">
        <v>17201.246000000003</v>
      </c>
      <c r="F28" s="22">
        <v>23991.24</v>
      </c>
      <c r="G28" s="22">
        <v>41192.486000000004</v>
      </c>
      <c r="H28" s="22"/>
      <c r="I28" s="22"/>
      <c r="J28" s="22">
        <v>26.587947446236559</v>
      </c>
      <c r="K28" s="22">
        <v>37.083233870967746</v>
      </c>
      <c r="L28" s="22">
        <v>63.671181317204301</v>
      </c>
    </row>
    <row r="29" spans="1:12" s="2" customFormat="1">
      <c r="A29" s="35"/>
      <c r="B29" s="35" t="s">
        <v>86</v>
      </c>
      <c r="C29" s="22"/>
      <c r="D29" s="22"/>
      <c r="E29" s="22">
        <v>549428.0340000001</v>
      </c>
      <c r="F29" s="22">
        <v>603779.54000000015</v>
      </c>
      <c r="G29" s="22">
        <v>1153207.5740000003</v>
      </c>
      <c r="H29" s="22"/>
      <c r="I29" s="22"/>
      <c r="J29" s="22">
        <v>849.25032137096787</v>
      </c>
      <c r="K29" s="22">
        <v>933.2613857526884</v>
      </c>
      <c r="L29" s="22">
        <v>1782.5117071236564</v>
      </c>
    </row>
    <row r="30" spans="1:12" s="2" customFormat="1">
      <c r="A30" s="37">
        <v>8</v>
      </c>
      <c r="B30" s="30" t="s">
        <v>16</v>
      </c>
      <c r="C30" s="31">
        <v>589598</v>
      </c>
      <c r="D30" s="31">
        <v>0</v>
      </c>
      <c r="E30" s="31">
        <v>1784567</v>
      </c>
      <c r="F30" s="31">
        <v>1491573</v>
      </c>
      <c r="G30" s="31">
        <v>3865738</v>
      </c>
      <c r="H30" s="32">
        <v>911.34099462365589</v>
      </c>
      <c r="I30" s="32" t="s">
        <v>203</v>
      </c>
      <c r="J30" s="32">
        <v>2758.4032930107523</v>
      </c>
      <c r="K30" s="32">
        <v>2305.5227822580646</v>
      </c>
      <c r="L30" s="32">
        <v>5975.267069892473</v>
      </c>
    </row>
    <row r="31" spans="1:12" s="2" customFormat="1" ht="14.25" customHeight="1">
      <c r="A31" s="35"/>
      <c r="B31" s="35" t="s">
        <v>87</v>
      </c>
      <c r="C31" s="22">
        <v>589598</v>
      </c>
      <c r="D31" s="22">
        <v>0</v>
      </c>
      <c r="E31" s="22">
        <v>1784567</v>
      </c>
      <c r="F31" s="22">
        <v>1491573</v>
      </c>
      <c r="G31" s="22">
        <v>3865738</v>
      </c>
      <c r="H31" s="22">
        <v>911.34099462365589</v>
      </c>
      <c r="I31" s="22"/>
      <c r="J31" s="22">
        <v>2758.4032930107523</v>
      </c>
      <c r="K31" s="22">
        <v>2305.5227822580646</v>
      </c>
      <c r="L31" s="22">
        <v>5975.267069892473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1786507</v>
      </c>
      <c r="F32" s="31">
        <v>509884</v>
      </c>
      <c r="G32" s="31">
        <v>2296391</v>
      </c>
      <c r="H32" s="32" t="s">
        <v>203</v>
      </c>
      <c r="I32" s="32" t="s">
        <v>203</v>
      </c>
      <c r="J32" s="32">
        <v>2761.4019489247312</v>
      </c>
      <c r="K32" s="32">
        <v>788.12715053763441</v>
      </c>
      <c r="L32" s="32">
        <v>3549.5290994623656</v>
      </c>
    </row>
    <row r="33" spans="1:12" s="2" customFormat="1">
      <c r="A33" s="35"/>
      <c r="B33" s="35" t="s">
        <v>88</v>
      </c>
      <c r="C33" s="22"/>
      <c r="D33" s="22"/>
      <c r="E33" s="22">
        <v>1786507</v>
      </c>
      <c r="F33" s="22">
        <v>509884</v>
      </c>
      <c r="G33" s="22">
        <v>2296391</v>
      </c>
      <c r="H33" s="22"/>
      <c r="I33" s="22"/>
      <c r="J33" s="22">
        <v>2761.4019489247312</v>
      </c>
      <c r="K33" s="22">
        <v>788.12715053763441</v>
      </c>
      <c r="L33" s="22">
        <v>3549.5290994623656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1310000</v>
      </c>
      <c r="F34" s="31">
        <v>805564</v>
      </c>
      <c r="G34" s="31">
        <v>2115564</v>
      </c>
      <c r="H34" s="32" t="s">
        <v>203</v>
      </c>
      <c r="I34" s="32" t="s">
        <v>203</v>
      </c>
      <c r="J34" s="32">
        <v>2024.8655913978494</v>
      </c>
      <c r="K34" s="32">
        <v>1245.1594086021505</v>
      </c>
      <c r="L34" s="32">
        <v>3270.0249999999996</v>
      </c>
    </row>
    <row r="35" spans="1:12" s="2" customFormat="1">
      <c r="A35" s="35"/>
      <c r="B35" s="35" t="s">
        <v>93</v>
      </c>
      <c r="C35" s="22"/>
      <c r="D35" s="22"/>
      <c r="E35" s="22">
        <v>1310000</v>
      </c>
      <c r="F35" s="22">
        <v>805564</v>
      </c>
      <c r="G35" s="22">
        <v>2115564</v>
      </c>
      <c r="H35" s="22"/>
      <c r="I35" s="22"/>
      <c r="J35" s="22">
        <v>2024.8655913978494</v>
      </c>
      <c r="K35" s="22">
        <v>1245.1594086021505</v>
      </c>
      <c r="L35" s="22">
        <v>3270.0249999999996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v>0</v>
      </c>
      <c r="H36" s="22"/>
      <c r="I36" s="22"/>
      <c r="J36" s="71" t="s">
        <v>203</v>
      </c>
      <c r="K36" s="73" t="s">
        <v>203</v>
      </c>
      <c r="L36" s="22"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v>0</v>
      </c>
      <c r="H37" s="22"/>
      <c r="I37" s="22"/>
      <c r="J37" s="73" t="s">
        <v>203</v>
      </c>
      <c r="K37" s="73" t="s">
        <v>203</v>
      </c>
      <c r="L37" s="22"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v>0</v>
      </c>
      <c r="H38" s="22"/>
      <c r="I38" s="22"/>
      <c r="J38" s="73" t="s">
        <v>203</v>
      </c>
      <c r="K38" s="73" t="s">
        <v>203</v>
      </c>
      <c r="L38" s="22"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v>0</v>
      </c>
      <c r="H39" s="22"/>
      <c r="I39" s="22"/>
      <c r="J39" s="73" t="s">
        <v>203</v>
      </c>
      <c r="K39" s="73" t="s">
        <v>203</v>
      </c>
      <c r="L39" s="22">
        <v>0</v>
      </c>
    </row>
    <row r="40" spans="1:12" s="2" customFormat="1">
      <c r="A40" s="35"/>
      <c r="B40" s="35" t="s">
        <v>77</v>
      </c>
      <c r="C40" s="22"/>
      <c r="D40" s="22"/>
      <c r="E40" s="22">
        <v>13100</v>
      </c>
      <c r="F40" s="22">
        <v>0</v>
      </c>
      <c r="G40" s="22">
        <v>13100</v>
      </c>
      <c r="H40" s="22"/>
      <c r="I40" s="22"/>
      <c r="J40" s="73">
        <v>20.248655913978496</v>
      </c>
      <c r="K40" s="73" t="s">
        <v>203</v>
      </c>
      <c r="L40" s="22">
        <v>20.248655913978496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546996</v>
      </c>
      <c r="E41" s="31">
        <v>838911</v>
      </c>
      <c r="F41" s="31">
        <v>1305383</v>
      </c>
      <c r="G41" s="31">
        <v>2691290</v>
      </c>
      <c r="H41" s="32" t="s">
        <v>203</v>
      </c>
      <c r="I41" s="32">
        <v>845.49112903225807</v>
      </c>
      <c r="J41" s="32">
        <v>1296.7038306451614</v>
      </c>
      <c r="K41" s="32">
        <v>2017.7290994623654</v>
      </c>
      <c r="L41" s="32">
        <v>4159.9240591397847</v>
      </c>
    </row>
    <row r="42" spans="1:12" s="2" customFormat="1">
      <c r="A42" s="35"/>
      <c r="B42" s="35" t="s">
        <v>94</v>
      </c>
      <c r="C42" s="22">
        <v>0</v>
      </c>
      <c r="D42" s="22">
        <v>546996</v>
      </c>
      <c r="E42" s="22">
        <v>838911</v>
      </c>
      <c r="F42" s="22">
        <v>1305383</v>
      </c>
      <c r="G42" s="22">
        <v>2691290</v>
      </c>
      <c r="H42" s="22"/>
      <c r="I42" s="22">
        <v>845.49112903225807</v>
      </c>
      <c r="J42" s="22">
        <v>1296.7038306451614</v>
      </c>
      <c r="K42" s="22">
        <v>2017.7290994623654</v>
      </c>
      <c r="L42" s="22">
        <v>4159.9240591397847</v>
      </c>
    </row>
    <row r="43" spans="1:12" s="10" customFormat="1" ht="16.5" customHeight="1">
      <c r="A43" s="37">
        <v>12</v>
      </c>
      <c r="B43" s="30" t="s">
        <v>20</v>
      </c>
      <c r="C43" s="41">
        <v>8235940</v>
      </c>
      <c r="D43" s="41">
        <v>1115991</v>
      </c>
      <c r="E43" s="41">
        <v>17112722</v>
      </c>
      <c r="F43" s="41">
        <v>3248439</v>
      </c>
      <c r="G43" s="31">
        <v>29713092</v>
      </c>
      <c r="H43" s="42">
        <v>12730.283602150537</v>
      </c>
      <c r="I43" s="42">
        <v>1724.9860887096772</v>
      </c>
      <c r="J43" s="32">
        <v>26451.115994623651</v>
      </c>
      <c r="K43" s="32">
        <v>5021.1086693548386</v>
      </c>
      <c r="L43" s="32">
        <v>45927.494354838709</v>
      </c>
    </row>
    <row r="44" spans="1:12" s="2" customFormat="1">
      <c r="A44" s="17"/>
      <c r="B44" s="17" t="s">
        <v>95</v>
      </c>
      <c r="C44" s="22">
        <v>7143031</v>
      </c>
      <c r="D44" s="22">
        <v>1115991</v>
      </c>
      <c r="E44" s="22">
        <v>16846002</v>
      </c>
      <c r="F44" s="22">
        <v>3101890</v>
      </c>
      <c r="G44" s="22">
        <v>28206914</v>
      </c>
      <c r="H44" s="22">
        <v>11040.975336021504</v>
      </c>
      <c r="I44" s="22">
        <v>1724.9860887096772</v>
      </c>
      <c r="J44" s="22">
        <v>26038.847177419353</v>
      </c>
      <c r="K44" s="22">
        <v>4794.5880376344085</v>
      </c>
      <c r="L44" s="22">
        <v>43599.396639784936</v>
      </c>
    </row>
    <row r="45" spans="1:12" s="2" customFormat="1">
      <c r="A45" s="17"/>
      <c r="B45" s="17" t="s">
        <v>96</v>
      </c>
      <c r="C45" s="22"/>
      <c r="D45" s="22"/>
      <c r="E45" s="69">
        <v>266720</v>
      </c>
      <c r="F45" s="69">
        <v>146549</v>
      </c>
      <c r="G45" s="22">
        <v>413269</v>
      </c>
      <c r="H45" s="22"/>
      <c r="I45" s="22"/>
      <c r="J45" s="22">
        <v>412.26881720430106</v>
      </c>
      <c r="K45" s="22">
        <v>226.52063172043009</v>
      </c>
      <c r="L45" s="22">
        <v>638.78944892473112</v>
      </c>
    </row>
    <row r="46" spans="1:12" s="2" customFormat="1">
      <c r="A46" s="17"/>
      <c r="B46" s="17" t="s">
        <v>97</v>
      </c>
      <c r="C46" s="22">
        <v>1092909</v>
      </c>
      <c r="D46" s="22"/>
      <c r="E46" s="22"/>
      <c r="F46" s="22"/>
      <c r="G46" s="22">
        <v>1092909</v>
      </c>
      <c r="H46" s="22">
        <v>1689.3082661290321</v>
      </c>
      <c r="I46" s="22"/>
      <c r="J46" s="22"/>
      <c r="K46" s="22"/>
      <c r="L46" s="22">
        <v>1689.3082661290321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1051537</v>
      </c>
      <c r="F47" s="41">
        <v>691847</v>
      </c>
      <c r="G47" s="31">
        <v>1743384</v>
      </c>
      <c r="H47" s="42" t="s">
        <v>203</v>
      </c>
      <c r="I47" s="42" t="s">
        <v>203</v>
      </c>
      <c r="J47" s="32">
        <v>1625.3596102150536</v>
      </c>
      <c r="K47" s="32">
        <v>1069.3871639784945</v>
      </c>
      <c r="L47" s="32">
        <v>2694.7467741935479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1051537</v>
      </c>
      <c r="F48" s="22">
        <v>691847</v>
      </c>
      <c r="G48" s="22">
        <v>1743384</v>
      </c>
      <c r="H48" s="22"/>
      <c r="I48" s="22"/>
      <c r="J48" s="22">
        <v>1625.3596102150536</v>
      </c>
      <c r="K48" s="22">
        <v>1069.3871639784945</v>
      </c>
      <c r="L48" s="22">
        <v>2694.7467741935479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1876893</v>
      </c>
      <c r="F49" s="31">
        <v>390462</v>
      </c>
      <c r="G49" s="31">
        <v>2267355</v>
      </c>
      <c r="H49" s="32" t="s">
        <v>203</v>
      </c>
      <c r="I49" s="32" t="s">
        <v>203</v>
      </c>
      <c r="J49" s="32">
        <v>2901.1114919354836</v>
      </c>
      <c r="K49" s="32">
        <v>603.53669354838712</v>
      </c>
      <c r="L49" s="32">
        <v>3504.6481854838707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750757</v>
      </c>
      <c r="F50" s="22">
        <v>11714</v>
      </c>
      <c r="G50" s="22">
        <v>762471</v>
      </c>
      <c r="H50" s="22"/>
      <c r="I50" s="22"/>
      <c r="J50" s="22">
        <v>1160.4442876344085</v>
      </c>
      <c r="K50" s="22">
        <v>18.106317204301074</v>
      </c>
      <c r="L50" s="22">
        <v>1178.5506048387097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187689</v>
      </c>
      <c r="F51" s="22">
        <v>273323</v>
      </c>
      <c r="G51" s="22">
        <v>461012</v>
      </c>
      <c r="H51" s="22"/>
      <c r="I51" s="22"/>
      <c r="J51" s="22">
        <v>290</v>
      </c>
      <c r="K51" s="22">
        <v>422.43037634408608</v>
      </c>
      <c r="L51" s="22">
        <v>712.43037634408608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150151</v>
      </c>
      <c r="F52" s="22">
        <v>105425</v>
      </c>
      <c r="G52" s="22">
        <v>255576</v>
      </c>
      <c r="H52" s="22"/>
      <c r="I52" s="22"/>
      <c r="J52" s="22">
        <v>232</v>
      </c>
      <c r="K52" s="22">
        <v>163</v>
      </c>
      <c r="L52" s="22">
        <v>395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563068</v>
      </c>
      <c r="F53" s="22">
        <v>0</v>
      </c>
      <c r="G53" s="22">
        <v>563068</v>
      </c>
      <c r="H53" s="22"/>
      <c r="I53" s="22"/>
      <c r="J53" s="22">
        <v>870</v>
      </c>
      <c r="K53" s="22">
        <v>0</v>
      </c>
      <c r="L53" s="22">
        <v>870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93845</v>
      </c>
      <c r="F54" s="22">
        <v>0</v>
      </c>
      <c r="G54" s="22">
        <v>93845</v>
      </c>
      <c r="H54" s="22"/>
      <c r="I54" s="22"/>
      <c r="J54" s="22">
        <v>145</v>
      </c>
      <c r="K54" s="22">
        <v>0</v>
      </c>
      <c r="L54" s="22">
        <v>145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131383</v>
      </c>
      <c r="F55" s="22">
        <v>0</v>
      </c>
      <c r="G55" s="22">
        <v>131383</v>
      </c>
      <c r="H55" s="22"/>
      <c r="I55" s="22"/>
      <c r="J55" s="22">
        <v>203</v>
      </c>
      <c r="K55" s="22">
        <v>0</v>
      </c>
      <c r="L55" s="22">
        <v>203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169659</v>
      </c>
      <c r="F56" s="25">
        <v>378847</v>
      </c>
      <c r="G56" s="25">
        <v>548506</v>
      </c>
      <c r="H56" s="26" t="s">
        <v>203</v>
      </c>
      <c r="I56" s="26" t="s">
        <v>203</v>
      </c>
      <c r="J56" s="26">
        <v>262.24173387096772</v>
      </c>
      <c r="K56" s="26">
        <v>585.58340053763436</v>
      </c>
      <c r="L56" s="44">
        <v>847.82513440860203</v>
      </c>
    </row>
    <row r="57" spans="1:13" s="2" customFormat="1">
      <c r="A57" s="17"/>
      <c r="B57" s="17" t="s">
        <v>105</v>
      </c>
      <c r="C57" s="22"/>
      <c r="D57" s="22"/>
      <c r="E57" s="22">
        <v>169659</v>
      </c>
      <c r="F57" s="22">
        <v>378847</v>
      </c>
      <c r="G57" s="22">
        <v>548506</v>
      </c>
      <c r="H57" s="22"/>
      <c r="I57" s="22"/>
      <c r="J57" s="22">
        <v>262.24173387096772</v>
      </c>
      <c r="K57" s="22">
        <v>585.58340053763436</v>
      </c>
      <c r="L57" s="22">
        <v>847.82513440860203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760252</v>
      </c>
      <c r="F58" s="31">
        <v>375603</v>
      </c>
      <c r="G58" s="31">
        <v>1135855</v>
      </c>
      <c r="H58" s="32" t="s">
        <v>203</v>
      </c>
      <c r="I58" s="32" t="s">
        <v>203</v>
      </c>
      <c r="J58" s="32">
        <v>1175.1206989247312</v>
      </c>
      <c r="K58" s="32">
        <v>580.56915322580642</v>
      </c>
      <c r="L58" s="32">
        <v>1755.6898521505377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760252</v>
      </c>
      <c r="F59" s="22">
        <v>375603</v>
      </c>
      <c r="G59" s="22">
        <v>1135855</v>
      </c>
      <c r="H59" s="22"/>
      <c r="I59" s="22"/>
      <c r="J59" s="22">
        <v>1175.1206989247312</v>
      </c>
      <c r="K59" s="22">
        <v>580.56915322580642</v>
      </c>
      <c r="L59" s="22">
        <v>1755.6898521505377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648506</v>
      </c>
      <c r="F60" s="31">
        <v>570487</v>
      </c>
      <c r="G60" s="31">
        <v>1218993</v>
      </c>
      <c r="H60" s="32" t="s">
        <v>203</v>
      </c>
      <c r="I60" s="32" t="s">
        <v>203</v>
      </c>
      <c r="J60" s="32">
        <v>1002.3950268817204</v>
      </c>
      <c r="K60" s="32">
        <v>881.80114247311815</v>
      </c>
      <c r="L60" s="32">
        <v>1884.1961693548385</v>
      </c>
    </row>
    <row r="61" spans="1:13" s="2" customFormat="1">
      <c r="A61" s="17"/>
      <c r="B61" s="17" t="s">
        <v>107</v>
      </c>
      <c r="C61" s="22"/>
      <c r="D61" s="22"/>
      <c r="E61" s="22">
        <v>648506</v>
      </c>
      <c r="F61" s="22">
        <v>570487</v>
      </c>
      <c r="G61" s="22">
        <v>1218993</v>
      </c>
      <c r="H61" s="22"/>
      <c r="I61" s="22"/>
      <c r="J61" s="22">
        <v>1002.3950268817204</v>
      </c>
      <c r="K61" s="22">
        <v>881.80114247311815</v>
      </c>
      <c r="L61" s="22">
        <v>1884.1961693548385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2413731</v>
      </c>
      <c r="F62" s="31">
        <v>1531725</v>
      </c>
      <c r="G62" s="31">
        <v>3945456</v>
      </c>
      <c r="H62" s="32" t="s">
        <v>203</v>
      </c>
      <c r="I62" s="32" t="s">
        <v>203</v>
      </c>
      <c r="J62" s="32">
        <v>3730.9014112903224</v>
      </c>
      <c r="K62" s="32">
        <v>2367.5856854838707</v>
      </c>
      <c r="L62" s="32">
        <v>6098.4870967741936</v>
      </c>
    </row>
    <row r="63" spans="1:13">
      <c r="A63" s="45"/>
      <c r="B63" s="45" t="s">
        <v>108</v>
      </c>
      <c r="C63" s="22"/>
      <c r="D63" s="22"/>
      <c r="E63" s="22">
        <v>465367</v>
      </c>
      <c r="F63" s="22">
        <v>295317</v>
      </c>
      <c r="G63" s="63">
        <v>760684</v>
      </c>
      <c r="H63" s="63"/>
      <c r="I63" s="63"/>
      <c r="J63" s="63">
        <v>719.31727150537631</v>
      </c>
      <c r="K63" s="63">
        <v>456.47116935483871</v>
      </c>
      <c r="L63" s="63">
        <v>1175.7884408602149</v>
      </c>
      <c r="M63" s="2"/>
    </row>
    <row r="64" spans="1:13">
      <c r="A64" s="45"/>
      <c r="B64" s="45" t="s">
        <v>109</v>
      </c>
      <c r="C64" s="22"/>
      <c r="D64" s="22"/>
      <c r="E64" s="22">
        <v>1016181</v>
      </c>
      <c r="F64" s="22">
        <v>644856</v>
      </c>
      <c r="G64" s="63">
        <v>1661037</v>
      </c>
      <c r="H64" s="63"/>
      <c r="I64" s="63"/>
      <c r="J64" s="63">
        <v>1570.709879032258</v>
      </c>
      <c r="K64" s="63">
        <v>996.7532258064515</v>
      </c>
      <c r="L64" s="63">
        <v>2567.4631048387096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932183</v>
      </c>
      <c r="F65" s="22">
        <v>591552</v>
      </c>
      <c r="G65" s="63">
        <v>1523735</v>
      </c>
      <c r="H65" s="63"/>
      <c r="I65" s="63"/>
      <c r="J65" s="63">
        <v>1440.8742607526881</v>
      </c>
      <c r="K65" s="63">
        <v>914.36129032258066</v>
      </c>
      <c r="L65" s="63">
        <v>2355.2355510752686</v>
      </c>
      <c r="M65" s="2"/>
    </row>
    <row r="66" spans="1:13">
      <c r="A66" s="37">
        <v>19</v>
      </c>
      <c r="B66" s="30" t="s">
        <v>27</v>
      </c>
      <c r="C66" s="31">
        <v>189624</v>
      </c>
      <c r="D66" s="31">
        <v>13545</v>
      </c>
      <c r="E66" s="31">
        <v>549256</v>
      </c>
      <c r="F66" s="31">
        <v>662810</v>
      </c>
      <c r="G66" s="31">
        <v>1415235</v>
      </c>
      <c r="H66" s="32">
        <v>293.10161290322577</v>
      </c>
      <c r="I66" s="32">
        <v>20.936491935483872</v>
      </c>
      <c r="J66" s="32">
        <v>848.98440860215044</v>
      </c>
      <c r="K66" s="32">
        <v>1024.5047043010752</v>
      </c>
      <c r="L66" s="32">
        <v>2187.5272177419356</v>
      </c>
    </row>
    <row r="67" spans="1:13">
      <c r="A67" s="45"/>
      <c r="B67" s="45" t="s">
        <v>111</v>
      </c>
      <c r="C67" s="22">
        <v>189624</v>
      </c>
      <c r="D67" s="22">
        <v>13545</v>
      </c>
      <c r="E67" s="22">
        <v>549256</v>
      </c>
      <c r="F67" s="22">
        <v>662810</v>
      </c>
      <c r="G67" s="22">
        <v>1415235</v>
      </c>
      <c r="H67" s="22">
        <v>293.10161290322577</v>
      </c>
      <c r="I67" s="22">
        <v>20.936491935483872</v>
      </c>
      <c r="J67" s="22">
        <v>848.98440860215044</v>
      </c>
      <c r="K67" s="22">
        <v>1024.5047043010752</v>
      </c>
      <c r="L67" s="22">
        <v>2187.5272177419356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5424796</v>
      </c>
      <c r="F68" s="31">
        <v>3522473</v>
      </c>
      <c r="G68" s="31">
        <v>8947269</v>
      </c>
      <c r="H68" s="32" t="s">
        <v>203</v>
      </c>
      <c r="I68" s="32" t="s">
        <v>203</v>
      </c>
      <c r="J68" s="32">
        <v>8385.1013440860206</v>
      </c>
      <c r="K68" s="32">
        <v>5444.682728494623</v>
      </c>
      <c r="L68" s="32">
        <v>13829.784072580644</v>
      </c>
    </row>
    <row r="69" spans="1:13">
      <c r="A69" s="45"/>
      <c r="B69" s="45" t="s">
        <v>112</v>
      </c>
      <c r="C69" s="22"/>
      <c r="D69" s="22"/>
      <c r="E69" s="22">
        <v>5424796</v>
      </c>
      <c r="F69" s="22">
        <v>3522473</v>
      </c>
      <c r="G69" s="63">
        <v>8947269</v>
      </c>
      <c r="H69" s="63"/>
      <c r="I69" s="63"/>
      <c r="J69" s="63">
        <v>8385.1013440860206</v>
      </c>
      <c r="K69" s="63">
        <v>5444.682728494623</v>
      </c>
      <c r="L69" s="63">
        <v>13829.784072580644</v>
      </c>
    </row>
    <row r="70" spans="1:13">
      <c r="A70" s="37">
        <v>21</v>
      </c>
      <c r="B70" s="30" t="s">
        <v>29</v>
      </c>
      <c r="C70" s="31">
        <v>0</v>
      </c>
      <c r="D70" s="31">
        <v>495042</v>
      </c>
      <c r="E70" s="31">
        <v>664193</v>
      </c>
      <c r="F70" s="31">
        <v>380763</v>
      </c>
      <c r="G70" s="31">
        <v>1539998</v>
      </c>
      <c r="H70" s="32" t="s">
        <v>203</v>
      </c>
      <c r="I70" s="32">
        <v>765.18588709677408</v>
      </c>
      <c r="J70" s="32">
        <v>1026.6424059139783</v>
      </c>
      <c r="K70" s="32">
        <v>588.54495967741923</v>
      </c>
      <c r="L70" s="32">
        <v>2380.3732526881718</v>
      </c>
    </row>
    <row r="71" spans="1:13">
      <c r="A71" s="45"/>
      <c r="B71" s="45" t="s">
        <v>114</v>
      </c>
      <c r="C71" s="22"/>
      <c r="D71" s="22"/>
      <c r="E71" s="22">
        <v>664193</v>
      </c>
      <c r="F71" s="22">
        <v>167535.72</v>
      </c>
      <c r="G71" s="63">
        <v>831728.72</v>
      </c>
      <c r="H71" s="63"/>
      <c r="I71" s="63"/>
      <c r="J71" s="63">
        <v>1026.6424059139783</v>
      </c>
      <c r="K71" s="63">
        <v>258.95978225806448</v>
      </c>
      <c r="L71" s="63">
        <v>1285.6021881720428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213227.28000000003</v>
      </c>
      <c r="G72" s="63">
        <v>213227.28000000003</v>
      </c>
      <c r="H72" s="63"/>
      <c r="I72" s="63"/>
      <c r="J72" s="63"/>
      <c r="K72" s="63">
        <v>329.58517741935486</v>
      </c>
      <c r="L72" s="63">
        <v>329.58517741935486</v>
      </c>
    </row>
    <row r="73" spans="1:13">
      <c r="A73" s="36">
        <v>22</v>
      </c>
      <c r="B73" s="24" t="s">
        <v>30</v>
      </c>
      <c r="C73" s="25">
        <v>759884</v>
      </c>
      <c r="D73" s="25">
        <v>0</v>
      </c>
      <c r="E73" s="25">
        <v>2542362</v>
      </c>
      <c r="F73" s="25">
        <v>933639</v>
      </c>
      <c r="G73" s="25">
        <v>4235885</v>
      </c>
      <c r="H73" s="26">
        <v>1174.5518817204299</v>
      </c>
      <c r="I73" s="26" t="s">
        <v>203</v>
      </c>
      <c r="J73" s="26">
        <v>3929.7262096774193</v>
      </c>
      <c r="K73" s="26">
        <v>1443.1247983870967</v>
      </c>
      <c r="L73" s="26">
        <v>6547.4028897849457</v>
      </c>
    </row>
    <row r="74" spans="1:13">
      <c r="A74" s="45"/>
      <c r="B74" s="45" t="s">
        <v>115</v>
      </c>
      <c r="C74" s="22">
        <v>759884</v>
      </c>
      <c r="D74" s="22">
        <v>0</v>
      </c>
      <c r="E74" s="22">
        <v>2542362</v>
      </c>
      <c r="F74" s="22">
        <v>933639</v>
      </c>
      <c r="G74" s="63">
        <v>4235885</v>
      </c>
      <c r="H74" s="63">
        <v>1174.5518817204299</v>
      </c>
      <c r="I74" s="63"/>
      <c r="J74" s="63">
        <v>3929.7262096774193</v>
      </c>
      <c r="K74" s="63">
        <v>1443.1247983870967</v>
      </c>
      <c r="L74" s="63">
        <v>6547.4028897849457</v>
      </c>
    </row>
    <row r="75" spans="1:13">
      <c r="A75" s="37">
        <v>23</v>
      </c>
      <c r="B75" s="30" t="s">
        <v>31</v>
      </c>
      <c r="C75" s="31">
        <v>651308</v>
      </c>
      <c r="D75" s="31">
        <v>12006</v>
      </c>
      <c r="E75" s="31">
        <v>612435</v>
      </c>
      <c r="F75" s="31">
        <v>656391</v>
      </c>
      <c r="G75" s="31">
        <v>1932140</v>
      </c>
      <c r="H75" s="32">
        <v>1006.7260752688171</v>
      </c>
      <c r="I75" s="32">
        <v>18.557661290322578</v>
      </c>
      <c r="J75" s="32">
        <v>946.64012096774184</v>
      </c>
      <c r="K75" s="32">
        <v>1014.5828629032258</v>
      </c>
      <c r="L75" s="32">
        <v>2986.5067204301072</v>
      </c>
    </row>
    <row r="76" spans="1:13">
      <c r="A76" s="45"/>
      <c r="B76" s="45" t="s">
        <v>116</v>
      </c>
      <c r="C76" s="22">
        <v>651308</v>
      </c>
      <c r="D76" s="22">
        <v>12006</v>
      </c>
      <c r="E76" s="22">
        <v>110238.3</v>
      </c>
      <c r="F76" s="22">
        <v>56449.625999999997</v>
      </c>
      <c r="G76" s="63">
        <v>830001.92600000009</v>
      </c>
      <c r="H76" s="63">
        <v>1006.7260752688171</v>
      </c>
      <c r="I76" s="63">
        <v>18.557661290322578</v>
      </c>
      <c r="J76" s="63">
        <v>170.39522177419354</v>
      </c>
      <c r="K76" s="63">
        <v>87.254126209677409</v>
      </c>
      <c r="L76" s="63">
        <v>1282.9330845430106</v>
      </c>
    </row>
    <row r="77" spans="1:13">
      <c r="A77" s="45"/>
      <c r="B77" s="45" t="s">
        <v>117</v>
      </c>
      <c r="C77" s="22"/>
      <c r="D77" s="22"/>
      <c r="E77" s="22">
        <v>502196.69999999995</v>
      </c>
      <c r="F77" s="22">
        <v>599941.37400000007</v>
      </c>
      <c r="G77" s="63">
        <v>1102138.074</v>
      </c>
      <c r="H77" s="63"/>
      <c r="I77" s="63"/>
      <c r="J77" s="63">
        <v>776.24489919354824</v>
      </c>
      <c r="K77" s="63">
        <v>927.32873669354842</v>
      </c>
      <c r="L77" s="63">
        <v>1703.5736358870968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224732</v>
      </c>
      <c r="F78" s="31">
        <v>295773</v>
      </c>
      <c r="G78" s="31">
        <v>520505</v>
      </c>
      <c r="H78" s="32" t="s">
        <v>203</v>
      </c>
      <c r="I78" s="32" t="s">
        <v>203</v>
      </c>
      <c r="J78" s="32">
        <v>347.36801075268812</v>
      </c>
      <c r="K78" s="32">
        <v>457.17600806451611</v>
      </c>
      <c r="L78" s="32">
        <v>804.54401881720423</v>
      </c>
    </row>
    <row r="79" spans="1:13">
      <c r="A79" s="45"/>
      <c r="B79" s="45" t="s">
        <v>118</v>
      </c>
      <c r="C79" s="22"/>
      <c r="D79" s="22"/>
      <c r="E79" s="22">
        <v>224732</v>
      </c>
      <c r="F79" s="22">
        <v>295773</v>
      </c>
      <c r="G79" s="22">
        <v>520505</v>
      </c>
      <c r="H79" s="63"/>
      <c r="I79" s="63"/>
      <c r="J79" s="63">
        <v>347.36801075268812</v>
      </c>
      <c r="K79" s="63">
        <v>457.17600806451611</v>
      </c>
      <c r="L79" s="63">
        <v>804.54401881720423</v>
      </c>
    </row>
    <row r="80" spans="1:13">
      <c r="A80" s="37">
        <v>25</v>
      </c>
      <c r="B80" s="30" t="s">
        <v>33</v>
      </c>
      <c r="C80" s="31">
        <v>282173</v>
      </c>
      <c r="D80" s="31">
        <v>0</v>
      </c>
      <c r="E80" s="31">
        <v>1960729</v>
      </c>
      <c r="F80" s="31">
        <v>849243</v>
      </c>
      <c r="G80" s="31">
        <v>3092145</v>
      </c>
      <c r="H80" s="32">
        <v>436.15450268817199</v>
      </c>
      <c r="I80" s="32" t="s">
        <v>203</v>
      </c>
      <c r="J80" s="32">
        <v>3030.6967069892471</v>
      </c>
      <c r="K80" s="32">
        <v>1312.6739919354836</v>
      </c>
      <c r="L80" s="32">
        <v>4779.5252016129034</v>
      </c>
    </row>
    <row r="81" spans="1:12">
      <c r="A81" s="45"/>
      <c r="B81" s="45" t="s">
        <v>119</v>
      </c>
      <c r="C81" s="22">
        <v>282173</v>
      </c>
      <c r="D81" s="22"/>
      <c r="E81" s="22">
        <v>358813</v>
      </c>
      <c r="F81" s="22">
        <v>434812</v>
      </c>
      <c r="G81" s="63">
        <v>1075798</v>
      </c>
      <c r="H81" s="63">
        <v>436.15450268817199</v>
      </c>
      <c r="I81" s="63"/>
      <c r="J81" s="63">
        <v>554.61686827956987</v>
      </c>
      <c r="K81" s="63">
        <v>672.08844086021497</v>
      </c>
      <c r="L81" s="63">
        <v>1662.8598118279569</v>
      </c>
    </row>
    <row r="82" spans="1:12">
      <c r="A82" s="45"/>
      <c r="B82" s="45" t="s">
        <v>120</v>
      </c>
      <c r="C82" s="22"/>
      <c r="D82" s="22"/>
      <c r="E82" s="22">
        <v>1143105</v>
      </c>
      <c r="F82" s="22">
        <v>414431</v>
      </c>
      <c r="G82" s="63">
        <v>1557536</v>
      </c>
      <c r="H82" s="63"/>
      <c r="I82" s="63"/>
      <c r="J82" s="63">
        <v>1766.8961693548385</v>
      </c>
      <c r="K82" s="63">
        <v>640.58555107526877</v>
      </c>
      <c r="L82" s="63">
        <v>2407.4817204301071</v>
      </c>
    </row>
    <row r="83" spans="1:12">
      <c r="A83" s="45"/>
      <c r="B83" s="45" t="s">
        <v>122</v>
      </c>
      <c r="C83" s="22"/>
      <c r="D83" s="22"/>
      <c r="E83" s="22">
        <v>23529</v>
      </c>
      <c r="F83" s="22"/>
      <c r="G83" s="63">
        <v>23529</v>
      </c>
      <c r="H83" s="63"/>
      <c r="I83" s="63"/>
      <c r="J83" s="63">
        <v>36.368749999999999</v>
      </c>
      <c r="K83" s="63"/>
      <c r="L83" s="63">
        <v>36.368749999999999</v>
      </c>
    </row>
    <row r="84" spans="1:12">
      <c r="A84" s="45"/>
      <c r="B84" s="45" t="s">
        <v>121</v>
      </c>
      <c r="C84" s="22"/>
      <c r="D84" s="22"/>
      <c r="E84" s="22">
        <v>423517</v>
      </c>
      <c r="F84" s="22"/>
      <c r="G84" s="63">
        <v>423517</v>
      </c>
      <c r="H84" s="63"/>
      <c r="I84" s="63"/>
      <c r="J84" s="63">
        <v>654.62977150537631</v>
      </c>
      <c r="K84" s="63"/>
      <c r="L84" s="63">
        <v>654.62977150537631</v>
      </c>
    </row>
    <row r="85" spans="1:12">
      <c r="A85" s="45"/>
      <c r="B85" s="45" t="s">
        <v>123</v>
      </c>
      <c r="C85" s="22"/>
      <c r="D85" s="22"/>
      <c r="E85" s="22">
        <v>9804</v>
      </c>
      <c r="F85" s="22"/>
      <c r="G85" s="63">
        <v>9804</v>
      </c>
      <c r="H85" s="63"/>
      <c r="I85" s="63"/>
      <c r="J85" s="63">
        <v>15.154032258064515</v>
      </c>
      <c r="K85" s="63"/>
      <c r="L85" s="63">
        <v>15.154032258064515</v>
      </c>
    </row>
    <row r="86" spans="1:12">
      <c r="A86" s="45"/>
      <c r="B86" s="45" t="s">
        <v>206</v>
      </c>
      <c r="C86" s="22"/>
      <c r="D86" s="22"/>
      <c r="E86" s="22">
        <v>1961</v>
      </c>
      <c r="F86" s="22"/>
      <c r="G86" s="63"/>
      <c r="H86" s="63"/>
      <c r="I86" s="63"/>
      <c r="J86" s="63">
        <v>3.0311155913978491</v>
      </c>
      <c r="K86" s="63"/>
      <c r="L86" s="63">
        <v>3.0311155913978491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1459445</v>
      </c>
      <c r="F87" s="31">
        <v>855087</v>
      </c>
      <c r="G87" s="31">
        <v>2314532</v>
      </c>
      <c r="H87" s="32" t="s">
        <v>203</v>
      </c>
      <c r="I87" s="32" t="s">
        <v>203</v>
      </c>
      <c r="J87" s="32">
        <v>2255.8625672043008</v>
      </c>
      <c r="K87" s="32">
        <v>1321.707056451613</v>
      </c>
      <c r="L87" s="32">
        <v>3577.5696236559138</v>
      </c>
    </row>
    <row r="88" spans="1:12">
      <c r="A88" s="45"/>
      <c r="B88" s="45" t="s">
        <v>124</v>
      </c>
      <c r="C88" s="22"/>
      <c r="D88" s="22"/>
      <c r="E88" s="22">
        <v>732934</v>
      </c>
      <c r="F88" s="22">
        <v>555978</v>
      </c>
      <c r="G88" s="63">
        <v>1288912</v>
      </c>
      <c r="H88" s="63"/>
      <c r="I88" s="63"/>
      <c r="J88" s="63">
        <v>1132.8952956989247</v>
      </c>
      <c r="K88" s="63">
        <v>859.37459677419349</v>
      </c>
      <c r="L88" s="63">
        <v>1992.269892473118</v>
      </c>
    </row>
    <row r="89" spans="1:12">
      <c r="A89" s="45"/>
      <c r="B89" s="45" t="s">
        <v>127</v>
      </c>
      <c r="C89" s="22"/>
      <c r="D89" s="22"/>
      <c r="E89" s="22">
        <v>499860</v>
      </c>
      <c r="F89" s="22">
        <v>232584</v>
      </c>
      <c r="G89" s="63">
        <v>732444</v>
      </c>
      <c r="H89" s="63"/>
      <c r="I89" s="63"/>
      <c r="J89" s="63">
        <v>772.63306451612902</v>
      </c>
      <c r="K89" s="63">
        <v>359.50483870967741</v>
      </c>
      <c r="L89" s="63">
        <v>1132.1379032258064</v>
      </c>
    </row>
    <row r="90" spans="1:12">
      <c r="A90" s="45"/>
      <c r="B90" s="45" t="s">
        <v>125</v>
      </c>
      <c r="C90" s="22"/>
      <c r="D90" s="22"/>
      <c r="E90" s="22">
        <v>152950</v>
      </c>
      <c r="F90" s="22">
        <v>2394</v>
      </c>
      <c r="G90" s="63">
        <v>155344</v>
      </c>
      <c r="H90" s="63"/>
      <c r="I90" s="63"/>
      <c r="J90" s="63">
        <v>236.41465053763437</v>
      </c>
      <c r="K90" s="63">
        <v>3.7004032258064514</v>
      </c>
      <c r="L90" s="63">
        <v>240.11505376344081</v>
      </c>
    </row>
    <row r="91" spans="1:12">
      <c r="A91" s="45"/>
      <c r="B91" s="45" t="s">
        <v>126</v>
      </c>
      <c r="C91" s="22"/>
      <c r="D91" s="22"/>
      <c r="E91" s="22">
        <v>12697</v>
      </c>
      <c r="F91" s="22"/>
      <c r="G91" s="63">
        <v>12697</v>
      </c>
      <c r="H91" s="63"/>
      <c r="I91" s="63"/>
      <c r="J91" s="63">
        <v>19.625739247311827</v>
      </c>
      <c r="K91" s="63"/>
      <c r="L91" s="63">
        <v>19.625739247311827</v>
      </c>
    </row>
    <row r="92" spans="1:12">
      <c r="A92" s="45"/>
      <c r="B92" s="45" t="s">
        <v>128</v>
      </c>
      <c r="C92" s="22"/>
      <c r="D92" s="22"/>
      <c r="E92" s="22">
        <v>22475</v>
      </c>
      <c r="F92" s="22">
        <v>34802</v>
      </c>
      <c r="G92" s="63">
        <v>57277</v>
      </c>
      <c r="H92" s="63"/>
      <c r="I92" s="63"/>
      <c r="J92" s="63">
        <v>34.739583333333329</v>
      </c>
      <c r="K92" s="63">
        <v>53.793413978494613</v>
      </c>
      <c r="L92" s="63">
        <v>88.532997311827941</v>
      </c>
    </row>
    <row r="93" spans="1:12">
      <c r="A93" s="45"/>
      <c r="B93" s="45" t="s">
        <v>129</v>
      </c>
      <c r="C93" s="22"/>
      <c r="D93" s="22"/>
      <c r="E93" s="22">
        <v>38529</v>
      </c>
      <c r="F93" s="22">
        <v>29329</v>
      </c>
      <c r="G93" s="63">
        <v>67858</v>
      </c>
      <c r="H93" s="63"/>
      <c r="I93" s="63"/>
      <c r="J93" s="63">
        <v>59.554233870967742</v>
      </c>
      <c r="K93" s="63">
        <v>45.333803763440855</v>
      </c>
      <c r="L93" s="63">
        <v>104.88803763440859</v>
      </c>
    </row>
    <row r="94" spans="1:12">
      <c r="A94" s="37">
        <v>27</v>
      </c>
      <c r="B94" s="30" t="s">
        <v>35</v>
      </c>
      <c r="C94" s="31">
        <v>401683</v>
      </c>
      <c r="D94" s="31">
        <v>0</v>
      </c>
      <c r="E94" s="31">
        <v>671958</v>
      </c>
      <c r="F94" s="31">
        <v>503879</v>
      </c>
      <c r="G94" s="31">
        <v>1577520</v>
      </c>
      <c r="H94" s="32">
        <v>620.88098118279561</v>
      </c>
      <c r="I94" s="32" t="s">
        <v>203</v>
      </c>
      <c r="J94" s="32">
        <v>1038.6447580645161</v>
      </c>
      <c r="K94" s="32">
        <v>778.8452284946236</v>
      </c>
      <c r="L94" s="32">
        <v>2438.3709677419356</v>
      </c>
    </row>
    <row r="95" spans="1:12">
      <c r="A95" s="45"/>
      <c r="B95" s="45" t="s">
        <v>130</v>
      </c>
      <c r="C95" s="22">
        <v>401683</v>
      </c>
      <c r="D95" s="22">
        <v>0</v>
      </c>
      <c r="E95" s="22">
        <v>671958</v>
      </c>
      <c r="F95" s="22">
        <v>503879</v>
      </c>
      <c r="G95" s="63">
        <v>1577520</v>
      </c>
      <c r="H95" s="63">
        <v>620.88098118279561</v>
      </c>
      <c r="I95" s="63"/>
      <c r="J95" s="63">
        <v>1038.6447580645161</v>
      </c>
      <c r="K95" s="63">
        <v>778.8452284946236</v>
      </c>
      <c r="L95" s="63">
        <v>2438.3709677419356</v>
      </c>
    </row>
    <row r="96" spans="1:12">
      <c r="A96" s="37">
        <v>28</v>
      </c>
      <c r="B96" s="30" t="s">
        <v>36</v>
      </c>
      <c r="C96" s="31">
        <v>254472</v>
      </c>
      <c r="D96" s="31">
        <v>0</v>
      </c>
      <c r="E96" s="31">
        <v>2474097</v>
      </c>
      <c r="F96" s="31">
        <v>567972</v>
      </c>
      <c r="G96" s="31">
        <v>3296541</v>
      </c>
      <c r="H96" s="32">
        <v>393.33709677419353</v>
      </c>
      <c r="I96" s="32" t="s">
        <v>203</v>
      </c>
      <c r="J96" s="32">
        <v>3824.2090725806452</v>
      </c>
      <c r="K96" s="32">
        <v>877.91370967741921</v>
      </c>
      <c r="L96" s="32">
        <v>5095.459879032258</v>
      </c>
    </row>
    <row r="97" spans="1:12">
      <c r="A97" s="45"/>
      <c r="B97" s="45" t="s">
        <v>131</v>
      </c>
      <c r="C97" s="22">
        <v>254472</v>
      </c>
      <c r="D97" s="22"/>
      <c r="E97" s="22">
        <v>2318229</v>
      </c>
      <c r="F97" s="22">
        <v>567972</v>
      </c>
      <c r="G97" s="63">
        <v>3140673</v>
      </c>
      <c r="H97" s="63">
        <v>393.33709677419353</v>
      </c>
      <c r="I97" s="63"/>
      <c r="J97" s="63">
        <v>3583.284072580645</v>
      </c>
      <c r="K97" s="63">
        <v>877.91370967741921</v>
      </c>
      <c r="L97" s="63">
        <v>4854.5348790322578</v>
      </c>
    </row>
    <row r="98" spans="1:12">
      <c r="A98" s="45"/>
      <c r="B98" s="45" t="s">
        <v>97</v>
      </c>
      <c r="C98" s="22"/>
      <c r="D98" s="22"/>
      <c r="E98" s="22">
        <v>155868</v>
      </c>
      <c r="F98" s="22"/>
      <c r="G98" s="63">
        <v>155868</v>
      </c>
      <c r="H98" s="63"/>
      <c r="I98" s="63"/>
      <c r="J98" s="63">
        <v>240.92499999999998</v>
      </c>
      <c r="K98" s="63"/>
      <c r="L98" s="63">
        <v>240.92499999999998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3338494</v>
      </c>
      <c r="F99" s="31">
        <v>1544873</v>
      </c>
      <c r="G99" s="31">
        <v>4883367</v>
      </c>
      <c r="H99" s="32" t="s">
        <v>203</v>
      </c>
      <c r="I99" s="32" t="s">
        <v>203</v>
      </c>
      <c r="J99" s="32">
        <v>5160.3065860215047</v>
      </c>
      <c r="K99" s="32">
        <v>2387.9085349462366</v>
      </c>
      <c r="L99" s="32">
        <v>7548.2151209677413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3338494</v>
      </c>
      <c r="F100" s="22">
        <v>1544873</v>
      </c>
      <c r="G100" s="22">
        <v>4883367</v>
      </c>
      <c r="H100" s="63"/>
      <c r="I100" s="63"/>
      <c r="J100" s="63">
        <v>5160.3065860215047</v>
      </c>
      <c r="K100" s="63">
        <v>2387.9085349462366</v>
      </c>
      <c r="L100" s="63">
        <v>7548.2151209677413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616726</v>
      </c>
      <c r="F101" s="46">
        <v>731270</v>
      </c>
      <c r="G101" s="31">
        <v>1347996</v>
      </c>
      <c r="H101" s="32" t="s">
        <v>203</v>
      </c>
      <c r="I101" s="32" t="s">
        <v>203</v>
      </c>
      <c r="J101" s="32">
        <v>953.27271505376336</v>
      </c>
      <c r="K101" s="32">
        <v>1130.323252688172</v>
      </c>
      <c r="L101" s="32">
        <v>2083.5959677419355</v>
      </c>
    </row>
    <row r="102" spans="1:12">
      <c r="A102" s="45"/>
      <c r="B102" s="45" t="s">
        <v>133</v>
      </c>
      <c r="C102" s="22"/>
      <c r="D102" s="22"/>
      <c r="E102" s="22">
        <v>616726</v>
      </c>
      <c r="F102" s="22">
        <v>731270</v>
      </c>
      <c r="G102" s="63">
        <v>1347996</v>
      </c>
      <c r="H102" s="63"/>
      <c r="I102" s="63"/>
      <c r="J102" s="63">
        <v>953.27271505376336</v>
      </c>
      <c r="K102" s="63">
        <v>1130.323252688172</v>
      </c>
      <c r="L102" s="63">
        <v>2083.5959677419355</v>
      </c>
    </row>
    <row r="103" spans="1:12">
      <c r="A103" s="36">
        <v>31</v>
      </c>
      <c r="B103" s="24" t="s">
        <v>39</v>
      </c>
      <c r="C103" s="25">
        <v>523055</v>
      </c>
      <c r="D103" s="25">
        <v>99283</v>
      </c>
      <c r="E103" s="25">
        <v>4168779</v>
      </c>
      <c r="F103" s="25">
        <v>1692152</v>
      </c>
      <c r="G103" s="25">
        <v>6483269</v>
      </c>
      <c r="H103" s="26">
        <v>808.48555107526875</v>
      </c>
      <c r="I103" s="26">
        <v>153.461626344086</v>
      </c>
      <c r="J103" s="26">
        <v>6443.6772177419343</v>
      </c>
      <c r="K103" s="26">
        <v>2615.5575268817202</v>
      </c>
      <c r="L103" s="26">
        <v>10021.181922043008</v>
      </c>
    </row>
    <row r="104" spans="1:12">
      <c r="A104" s="45"/>
      <c r="B104" s="45" t="s">
        <v>134</v>
      </c>
      <c r="C104" s="22">
        <v>523055</v>
      </c>
      <c r="D104" s="22">
        <v>99283</v>
      </c>
      <c r="E104" s="22">
        <v>4168779</v>
      </c>
      <c r="F104" s="22">
        <v>1692152</v>
      </c>
      <c r="G104" s="63">
        <v>6483269</v>
      </c>
      <c r="H104" s="63">
        <v>808.48555107526875</v>
      </c>
      <c r="I104" s="63"/>
      <c r="J104" s="63">
        <v>6443.6772177419343</v>
      </c>
      <c r="K104" s="63">
        <v>2615.5575268817202</v>
      </c>
      <c r="L104" s="63">
        <v>9867.720295698924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357083</v>
      </c>
      <c r="F105" s="47">
        <v>47363</v>
      </c>
      <c r="G105" s="31">
        <v>404446</v>
      </c>
      <c r="H105" s="32" t="s">
        <v>203</v>
      </c>
      <c r="I105" s="32" t="s">
        <v>203</v>
      </c>
      <c r="J105" s="32">
        <v>551.94280913978491</v>
      </c>
      <c r="K105" s="32">
        <v>73.208938172043005</v>
      </c>
      <c r="L105" s="32">
        <v>625.15174731182788</v>
      </c>
    </row>
    <row r="106" spans="1:12" ht="30">
      <c r="A106" s="45"/>
      <c r="B106" s="48" t="s">
        <v>135</v>
      </c>
      <c r="C106" s="22"/>
      <c r="D106" s="22"/>
      <c r="E106" s="22">
        <v>357083</v>
      </c>
      <c r="F106" s="22">
        <v>47363</v>
      </c>
      <c r="G106" s="63">
        <v>404446</v>
      </c>
      <c r="H106" s="63"/>
      <c r="I106" s="63"/>
      <c r="J106" s="63">
        <v>551.94280913978491</v>
      </c>
      <c r="K106" s="63">
        <v>73.208938172043005</v>
      </c>
      <c r="L106" s="63">
        <v>625.15174731182788</v>
      </c>
    </row>
    <row r="107" spans="1:12">
      <c r="A107" s="36">
        <v>33</v>
      </c>
      <c r="B107" s="24" t="s">
        <v>41</v>
      </c>
      <c r="C107" s="25">
        <v>153732</v>
      </c>
      <c r="D107" s="25">
        <v>0</v>
      </c>
      <c r="E107" s="25">
        <v>88356</v>
      </c>
      <c r="F107" s="25">
        <v>85499</v>
      </c>
      <c r="G107" s="25">
        <v>327587</v>
      </c>
      <c r="H107" s="26">
        <v>237.62338709677417</v>
      </c>
      <c r="I107" s="26" t="s">
        <v>203</v>
      </c>
      <c r="J107" s="26">
        <v>136.57177419354838</v>
      </c>
      <c r="K107" s="26">
        <v>132.1557123655914</v>
      </c>
      <c r="L107" s="26">
        <v>506.35087365591392</v>
      </c>
    </row>
    <row r="108" spans="1:12">
      <c r="A108" s="45"/>
      <c r="B108" s="45" t="s">
        <v>136</v>
      </c>
      <c r="C108" s="22">
        <v>153732</v>
      </c>
      <c r="D108" s="22">
        <v>0</v>
      </c>
      <c r="E108" s="22">
        <v>88356</v>
      </c>
      <c r="F108" s="22">
        <v>85499</v>
      </c>
      <c r="G108" s="63">
        <v>327587</v>
      </c>
      <c r="H108" s="63">
        <v>237.62338709677417</v>
      </c>
      <c r="I108" s="63"/>
      <c r="J108" s="63">
        <v>136.57177419354838</v>
      </c>
      <c r="K108" s="63">
        <v>132.1557123655914</v>
      </c>
      <c r="L108" s="63">
        <v>506.35087365591392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237834</v>
      </c>
      <c r="F109" s="31">
        <v>38712</v>
      </c>
      <c r="G109" s="31">
        <v>276546</v>
      </c>
      <c r="H109" s="32" t="s">
        <v>203</v>
      </c>
      <c r="I109" s="32" t="s">
        <v>203</v>
      </c>
      <c r="J109" s="32">
        <v>367.61975806451613</v>
      </c>
      <c r="K109" s="32">
        <v>59.83709677419354</v>
      </c>
      <c r="L109" s="32">
        <v>427.45685483870966</v>
      </c>
    </row>
    <row r="110" spans="1:12" ht="30">
      <c r="A110" s="45"/>
      <c r="B110" s="48" t="s">
        <v>138</v>
      </c>
      <c r="C110" s="22"/>
      <c r="D110" s="22"/>
      <c r="E110" s="22">
        <v>57080.159999999996</v>
      </c>
      <c r="F110" s="22">
        <v>2361.4319999999998</v>
      </c>
      <c r="G110" s="63">
        <v>59441.591999999997</v>
      </c>
      <c r="H110" s="63"/>
      <c r="I110" s="63"/>
      <c r="J110" s="63">
        <v>88.228741935483868</v>
      </c>
      <c r="K110" s="63">
        <v>3.6500629032258058</v>
      </c>
      <c r="L110" s="63">
        <v>91.878804838709669</v>
      </c>
    </row>
    <row r="111" spans="1:12" ht="30" customHeight="1">
      <c r="A111" s="45"/>
      <c r="B111" s="45" t="s">
        <v>137</v>
      </c>
      <c r="C111" s="22"/>
      <c r="D111" s="22"/>
      <c r="E111" s="22">
        <v>180753.84</v>
      </c>
      <c r="F111" s="22">
        <v>36350.567999999999</v>
      </c>
      <c r="G111" s="63">
        <v>217104.408</v>
      </c>
      <c r="H111" s="63"/>
      <c r="I111" s="63"/>
      <c r="J111" s="63">
        <v>279.39101612903221</v>
      </c>
      <c r="K111" s="63">
        <v>56.187033870967738</v>
      </c>
      <c r="L111" s="63">
        <v>335.57804999999996</v>
      </c>
    </row>
    <row r="112" spans="1:12">
      <c r="A112" s="37">
        <v>35</v>
      </c>
      <c r="B112" s="30" t="s">
        <v>43</v>
      </c>
      <c r="C112" s="31">
        <v>0</v>
      </c>
      <c r="D112" s="31">
        <v>193004</v>
      </c>
      <c r="E112" s="31">
        <v>1024273</v>
      </c>
      <c r="F112" s="31">
        <v>1066962</v>
      </c>
      <c r="G112" s="31">
        <v>2284239</v>
      </c>
      <c r="H112" s="32" t="s">
        <v>203</v>
      </c>
      <c r="I112" s="32">
        <v>298.32607526881719</v>
      </c>
      <c r="J112" s="32">
        <v>1583.2176747311826</v>
      </c>
      <c r="K112" s="32">
        <v>1649.202016129032</v>
      </c>
      <c r="L112" s="32">
        <v>3530.7457661290318</v>
      </c>
    </row>
    <row r="113" spans="1:12">
      <c r="A113" s="45"/>
      <c r="B113" s="45" t="s">
        <v>139</v>
      </c>
      <c r="C113" s="22"/>
      <c r="D113" s="22">
        <v>193004</v>
      </c>
      <c r="E113" s="22">
        <v>1024273</v>
      </c>
      <c r="F113" s="22">
        <v>1066962</v>
      </c>
      <c r="G113" s="63">
        <v>2284239</v>
      </c>
      <c r="H113" s="63"/>
      <c r="I113" s="63">
        <v>298.32607526881719</v>
      </c>
      <c r="J113" s="63">
        <v>1583.2176747311826</v>
      </c>
      <c r="K113" s="63">
        <v>1649.202016129032</v>
      </c>
      <c r="L113" s="63">
        <v>3530.7457661290318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403423</v>
      </c>
      <c r="F114" s="31">
        <v>448172</v>
      </c>
      <c r="G114" s="31">
        <v>851595</v>
      </c>
      <c r="H114" s="32" t="s">
        <v>203</v>
      </c>
      <c r="I114" s="32" t="s">
        <v>203</v>
      </c>
      <c r="J114" s="32">
        <v>623.57049731182792</v>
      </c>
      <c r="K114" s="32">
        <v>692.73897849462355</v>
      </c>
      <c r="L114" s="32">
        <v>1316.3094758064515</v>
      </c>
    </row>
    <row r="115" spans="1:12">
      <c r="A115" s="45"/>
      <c r="B115" s="45" t="s">
        <v>140</v>
      </c>
      <c r="C115" s="22"/>
      <c r="D115" s="22"/>
      <c r="E115" s="22">
        <v>403423</v>
      </c>
      <c r="F115" s="22">
        <v>448172</v>
      </c>
      <c r="G115" s="63">
        <v>851595</v>
      </c>
      <c r="H115" s="63"/>
      <c r="I115" s="63"/>
      <c r="J115" s="63">
        <v>623.57049731182792</v>
      </c>
      <c r="K115" s="63">
        <v>692.73897849462355</v>
      </c>
      <c r="L115" s="63">
        <v>1316.3094758064515</v>
      </c>
    </row>
    <row r="116" spans="1:12">
      <c r="A116" s="37">
        <v>37</v>
      </c>
      <c r="B116" s="30" t="s">
        <v>45</v>
      </c>
      <c r="C116" s="31">
        <v>145673</v>
      </c>
      <c r="D116" s="31">
        <v>0</v>
      </c>
      <c r="E116" s="31">
        <v>1272891</v>
      </c>
      <c r="F116" s="31">
        <v>297403</v>
      </c>
      <c r="G116" s="31">
        <v>1715967</v>
      </c>
      <c r="H116" s="32">
        <v>225.16659946236558</v>
      </c>
      <c r="I116" s="32" t="s">
        <v>203</v>
      </c>
      <c r="J116" s="32">
        <v>1967.5062499999999</v>
      </c>
      <c r="K116" s="32">
        <v>459.69549731182792</v>
      </c>
      <c r="L116" s="32">
        <v>2652.368346774193</v>
      </c>
    </row>
    <row r="117" spans="1:12">
      <c r="A117" s="45"/>
      <c r="B117" s="45" t="s">
        <v>146</v>
      </c>
      <c r="C117" s="22">
        <v>145673</v>
      </c>
      <c r="D117" s="22"/>
      <c r="E117" s="22">
        <v>374103</v>
      </c>
      <c r="F117" s="22">
        <v>77325</v>
      </c>
      <c r="G117" s="63">
        <v>597101</v>
      </c>
      <c r="H117" s="63">
        <v>225.16659946236558</v>
      </c>
      <c r="I117" s="63"/>
      <c r="J117" s="63">
        <v>578.25060483870959</v>
      </c>
      <c r="K117" s="63">
        <v>119.5211693548387</v>
      </c>
      <c r="L117" s="63">
        <v>922.93837365591378</v>
      </c>
    </row>
    <row r="118" spans="1:12">
      <c r="A118" s="45"/>
      <c r="B118" s="45" t="s">
        <v>141</v>
      </c>
      <c r="C118" s="22"/>
      <c r="D118" s="22"/>
      <c r="E118" s="22">
        <v>121943</v>
      </c>
      <c r="F118" s="22"/>
      <c r="G118" s="63">
        <v>121943</v>
      </c>
      <c r="H118" s="63"/>
      <c r="I118" s="63"/>
      <c r="J118" s="63">
        <v>188.48716397849461</v>
      </c>
      <c r="K118" s="63"/>
      <c r="L118" s="63">
        <v>188.48716397849461</v>
      </c>
    </row>
    <row r="119" spans="1:12">
      <c r="A119" s="45"/>
      <c r="B119" s="45" t="s">
        <v>142</v>
      </c>
      <c r="C119" s="22"/>
      <c r="D119" s="22"/>
      <c r="E119" s="22">
        <v>18330</v>
      </c>
      <c r="F119" s="22"/>
      <c r="G119" s="63">
        <v>18330</v>
      </c>
      <c r="H119" s="63"/>
      <c r="I119" s="63"/>
      <c r="J119" s="63">
        <v>28.332661290322577</v>
      </c>
      <c r="K119" s="63"/>
      <c r="L119" s="63">
        <v>28.332661290322577</v>
      </c>
    </row>
    <row r="120" spans="1:12">
      <c r="A120" s="45"/>
      <c r="B120" s="45" t="s">
        <v>143</v>
      </c>
      <c r="C120" s="22"/>
      <c r="D120" s="22"/>
      <c r="E120" s="22">
        <v>46079</v>
      </c>
      <c r="F120" s="22">
        <v>24417</v>
      </c>
      <c r="G120" s="63">
        <v>70496</v>
      </c>
      <c r="H120" s="63"/>
      <c r="I120" s="63"/>
      <c r="J120" s="63">
        <v>71.224260752688167</v>
      </c>
      <c r="K120" s="63">
        <v>37.741330645161291</v>
      </c>
      <c r="L120" s="63">
        <v>108.96559139784947</v>
      </c>
    </row>
    <row r="121" spans="1:12">
      <c r="A121" s="45"/>
      <c r="B121" s="45" t="s">
        <v>144</v>
      </c>
      <c r="C121" s="22"/>
      <c r="D121" s="22"/>
      <c r="E121" s="22">
        <v>38949</v>
      </c>
      <c r="F121" s="22">
        <v>37175</v>
      </c>
      <c r="G121" s="63">
        <v>76124</v>
      </c>
      <c r="H121" s="63"/>
      <c r="I121" s="63"/>
      <c r="J121" s="63">
        <v>60.203427419354831</v>
      </c>
      <c r="K121" s="63">
        <v>57.46135752688172</v>
      </c>
      <c r="L121" s="63">
        <v>117.66478494623655</v>
      </c>
    </row>
    <row r="122" spans="1:12">
      <c r="A122" s="45"/>
      <c r="B122" s="45" t="s">
        <v>145</v>
      </c>
      <c r="C122" s="22"/>
      <c r="D122" s="22"/>
      <c r="E122" s="22">
        <v>75228</v>
      </c>
      <c r="F122" s="22">
        <v>96507</v>
      </c>
      <c r="G122" s="63">
        <v>171735</v>
      </c>
      <c r="H122" s="63"/>
      <c r="I122" s="63"/>
      <c r="J122" s="63">
        <v>116.27983870967741</v>
      </c>
      <c r="K122" s="63">
        <v>149.17076612903224</v>
      </c>
      <c r="L122" s="63">
        <v>265.45060483870964</v>
      </c>
    </row>
    <row r="123" spans="1:12">
      <c r="A123" s="45"/>
      <c r="B123" s="45" t="s">
        <v>147</v>
      </c>
      <c r="C123" s="22"/>
      <c r="D123" s="22"/>
      <c r="E123" s="22">
        <v>598259</v>
      </c>
      <c r="F123" s="22">
        <v>61979</v>
      </c>
      <c r="G123" s="63">
        <v>660238</v>
      </c>
      <c r="H123" s="63"/>
      <c r="I123" s="63"/>
      <c r="J123" s="63">
        <v>924.72829301075262</v>
      </c>
      <c r="K123" s="63">
        <v>95.800873655913975</v>
      </c>
      <c r="L123" s="63">
        <v>1020.5291666666666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467322</v>
      </c>
      <c r="F124" s="50">
        <v>110626</v>
      </c>
      <c r="G124" s="31">
        <v>577948</v>
      </c>
      <c r="H124" s="51" t="s">
        <v>203</v>
      </c>
      <c r="I124" s="51" t="s">
        <v>203</v>
      </c>
      <c r="J124" s="32">
        <v>722.33911290322578</v>
      </c>
      <c r="K124" s="32">
        <v>170.9944892473118</v>
      </c>
      <c r="L124" s="32">
        <v>893.33360215053756</v>
      </c>
    </row>
    <row r="125" spans="1:12" ht="30">
      <c r="A125" s="45"/>
      <c r="B125" s="48" t="s">
        <v>148</v>
      </c>
      <c r="C125" s="22"/>
      <c r="D125" s="22"/>
      <c r="E125" s="22">
        <v>467322</v>
      </c>
      <c r="F125" s="22">
        <v>110626</v>
      </c>
      <c r="G125" s="63">
        <v>577948</v>
      </c>
      <c r="H125" s="63"/>
      <c r="I125" s="63"/>
      <c r="J125" s="63">
        <v>722.33911290322578</v>
      </c>
      <c r="K125" s="63">
        <v>170.9944892473118</v>
      </c>
      <c r="L125" s="63">
        <v>893.33360215053756</v>
      </c>
    </row>
    <row r="126" spans="1:12">
      <c r="A126" s="37">
        <v>39</v>
      </c>
      <c r="B126" s="30" t="s">
        <v>47</v>
      </c>
      <c r="C126" s="31">
        <v>112011</v>
      </c>
      <c r="D126" s="31">
        <v>0</v>
      </c>
      <c r="E126" s="31">
        <v>3069081</v>
      </c>
      <c r="F126" s="31">
        <v>2331450</v>
      </c>
      <c r="G126" s="31">
        <v>5512542</v>
      </c>
      <c r="H126" s="32">
        <v>173.13528225806451</v>
      </c>
      <c r="I126" s="32" t="s">
        <v>203</v>
      </c>
      <c r="J126" s="32">
        <v>4743.8752016129019</v>
      </c>
      <c r="K126" s="32">
        <v>3603.7197580645161</v>
      </c>
      <c r="L126" s="32">
        <v>8520.7302419354819</v>
      </c>
    </row>
    <row r="127" spans="1:12">
      <c r="A127" s="45"/>
      <c r="B127" s="45" t="s">
        <v>149</v>
      </c>
      <c r="C127" s="22">
        <v>112011</v>
      </c>
      <c r="D127" s="22">
        <v>0</v>
      </c>
      <c r="E127" s="22">
        <v>3069081</v>
      </c>
      <c r="F127" s="22">
        <v>2331450</v>
      </c>
      <c r="G127" s="63">
        <v>5512542</v>
      </c>
      <c r="H127" s="63">
        <v>173.13528225806451</v>
      </c>
      <c r="I127" s="63"/>
      <c r="J127" s="63">
        <v>4743.8752016129019</v>
      </c>
      <c r="K127" s="63">
        <v>3603.7197580645161</v>
      </c>
      <c r="L127" s="63">
        <v>8520.7302419354819</v>
      </c>
    </row>
    <row r="128" spans="1:12">
      <c r="A128" s="37">
        <v>40</v>
      </c>
      <c r="B128" s="30" t="s">
        <v>48</v>
      </c>
      <c r="C128" s="31">
        <v>659988</v>
      </c>
      <c r="D128" s="31">
        <v>0</v>
      </c>
      <c r="E128" s="31">
        <v>6314909</v>
      </c>
      <c r="F128" s="31">
        <v>2309158</v>
      </c>
      <c r="G128" s="31">
        <v>9284055</v>
      </c>
      <c r="H128" s="32">
        <v>1020.1427419354839</v>
      </c>
      <c r="I128" s="32" t="s">
        <v>203</v>
      </c>
      <c r="J128" s="32">
        <v>9760.9480510752692</v>
      </c>
      <c r="K128" s="32">
        <v>3569.2630376344082</v>
      </c>
      <c r="L128" s="32">
        <v>14350.353830645161</v>
      </c>
    </row>
    <row r="129" spans="1:12">
      <c r="A129" s="45"/>
      <c r="B129" s="45" t="s">
        <v>150</v>
      </c>
      <c r="C129" s="22">
        <v>659988</v>
      </c>
      <c r="D129" s="22"/>
      <c r="E129" s="22">
        <v>2589112.69</v>
      </c>
      <c r="F129" s="22">
        <v>762022.14</v>
      </c>
      <c r="G129" s="63">
        <v>4011122.83</v>
      </c>
      <c r="H129" s="63">
        <v>1020.1427419354839</v>
      </c>
      <c r="I129" s="63"/>
      <c r="J129" s="63">
        <v>4001.9887009408599</v>
      </c>
      <c r="K129" s="63">
        <v>1177.8568024193546</v>
      </c>
      <c r="L129" s="63">
        <v>6199.9882452956981</v>
      </c>
    </row>
    <row r="130" spans="1:12">
      <c r="A130" s="45"/>
      <c r="B130" s="45" t="s">
        <v>151</v>
      </c>
      <c r="C130" s="22"/>
      <c r="D130" s="22"/>
      <c r="E130" s="22">
        <v>3725796.3099999996</v>
      </c>
      <c r="F130" s="22">
        <v>1547135.86</v>
      </c>
      <c r="G130" s="63">
        <v>5272932.17</v>
      </c>
      <c r="H130" s="63"/>
      <c r="I130" s="63"/>
      <c r="J130" s="63">
        <v>5758.9593501344079</v>
      </c>
      <c r="K130" s="63">
        <v>2391.406235215054</v>
      </c>
      <c r="L130" s="63">
        <v>8150.365585349462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553903</v>
      </c>
      <c r="F131" s="31">
        <v>472831</v>
      </c>
      <c r="G131" s="31">
        <v>1026734</v>
      </c>
      <c r="H131" s="32" t="s">
        <v>203</v>
      </c>
      <c r="I131" s="32" t="s">
        <v>203</v>
      </c>
      <c r="J131" s="32">
        <v>856.16727150537633</v>
      </c>
      <c r="K131" s="32">
        <v>730.85436827956983</v>
      </c>
      <c r="L131" s="32">
        <v>1587.0216397849463</v>
      </c>
    </row>
    <row r="132" spans="1:12">
      <c r="A132" s="45"/>
      <c r="B132" s="45" t="s">
        <v>152</v>
      </c>
      <c r="C132" s="22"/>
      <c r="D132" s="22"/>
      <c r="E132" s="22">
        <v>553903</v>
      </c>
      <c r="F132" s="22">
        <v>472831</v>
      </c>
      <c r="G132" s="63">
        <v>1026734</v>
      </c>
      <c r="H132" s="63"/>
      <c r="I132" s="63"/>
      <c r="J132" s="63">
        <v>856.16727150537633</v>
      </c>
      <c r="K132" s="63">
        <v>730.85436827956983</v>
      </c>
      <c r="L132" s="63">
        <v>1587.0216397849463</v>
      </c>
    </row>
    <row r="133" spans="1:12">
      <c r="A133" s="37">
        <v>42</v>
      </c>
      <c r="B133" s="30" t="s">
        <v>50</v>
      </c>
      <c r="C133" s="52">
        <v>498965</v>
      </c>
      <c r="D133" s="31"/>
      <c r="E133" s="52">
        <v>2163985</v>
      </c>
      <c r="F133" s="52">
        <v>2101836</v>
      </c>
      <c r="G133" s="31">
        <v>4764786</v>
      </c>
      <c r="H133" s="32">
        <v>771.24966397849448</v>
      </c>
      <c r="I133" s="32" t="s">
        <v>203</v>
      </c>
      <c r="J133" s="32">
        <v>3344.8692876344085</v>
      </c>
      <c r="K133" s="32">
        <v>3248.8056451612902</v>
      </c>
      <c r="L133" s="32">
        <v>7364.9245967741936</v>
      </c>
    </row>
    <row r="134" spans="1:12">
      <c r="A134" s="45"/>
      <c r="B134" s="45" t="s">
        <v>153</v>
      </c>
      <c r="C134" s="22">
        <v>498965</v>
      </c>
      <c r="D134" s="22"/>
      <c r="E134" s="22">
        <v>193460</v>
      </c>
      <c r="F134" s="22">
        <v>356471</v>
      </c>
      <c r="G134" s="63">
        <v>1048896</v>
      </c>
      <c r="H134" s="63">
        <v>771.24966397849448</v>
      </c>
      <c r="I134" s="63"/>
      <c r="J134" s="63">
        <v>299.0309139784946</v>
      </c>
      <c r="K134" s="63">
        <v>550.99684139784938</v>
      </c>
      <c r="L134" s="63">
        <v>1621.2774193548385</v>
      </c>
    </row>
    <row r="135" spans="1:12">
      <c r="A135" s="45"/>
      <c r="B135" s="45" t="s">
        <v>154</v>
      </c>
      <c r="C135" s="22"/>
      <c r="D135" s="22"/>
      <c r="E135" s="22">
        <v>931379</v>
      </c>
      <c r="F135" s="22">
        <v>999843</v>
      </c>
      <c r="G135" s="63">
        <v>1931222</v>
      </c>
      <c r="H135" s="63"/>
      <c r="I135" s="63"/>
      <c r="J135" s="63">
        <v>1439.6315188172043</v>
      </c>
      <c r="K135" s="63">
        <v>1545.45625</v>
      </c>
      <c r="L135" s="63">
        <v>2985.0877688172041</v>
      </c>
    </row>
    <row r="136" spans="1:12">
      <c r="A136" s="45"/>
      <c r="B136" s="45" t="s">
        <v>155</v>
      </c>
      <c r="C136" s="22"/>
      <c r="D136" s="22"/>
      <c r="E136" s="22">
        <v>468503</v>
      </c>
      <c r="F136" s="22"/>
      <c r="G136" s="63">
        <v>468503</v>
      </c>
      <c r="H136" s="63"/>
      <c r="I136" s="63"/>
      <c r="J136" s="63">
        <v>724.16458333333333</v>
      </c>
      <c r="K136" s="63"/>
      <c r="L136" s="63">
        <v>724.16458333333333</v>
      </c>
    </row>
    <row r="137" spans="1:12">
      <c r="A137" s="45"/>
      <c r="B137" s="45" t="s">
        <v>199</v>
      </c>
      <c r="C137" s="22"/>
      <c r="D137" s="22"/>
      <c r="E137" s="22">
        <v>312263</v>
      </c>
      <c r="F137" s="22">
        <v>636647</v>
      </c>
      <c r="G137" s="63">
        <v>948910</v>
      </c>
      <c r="H137" s="63"/>
      <c r="I137" s="63"/>
      <c r="J137" s="63">
        <v>482.66458333333327</v>
      </c>
      <c r="K137" s="63">
        <v>984.0645833333333</v>
      </c>
      <c r="L137" s="63">
        <v>1466.7291666666665</v>
      </c>
    </row>
    <row r="138" spans="1:12">
      <c r="A138" s="45"/>
      <c r="B138" s="45" t="s">
        <v>200</v>
      </c>
      <c r="C138" s="22"/>
      <c r="D138" s="22"/>
      <c r="E138" s="22">
        <v>45011</v>
      </c>
      <c r="F138" s="22">
        <v>108875</v>
      </c>
      <c r="G138" s="63">
        <v>153886</v>
      </c>
      <c r="H138" s="63"/>
      <c r="I138" s="63"/>
      <c r="J138" s="63">
        <v>69.573454301075259</v>
      </c>
      <c r="K138" s="63">
        <v>168.28797043010752</v>
      </c>
      <c r="L138" s="63">
        <v>237.86142473118278</v>
      </c>
    </row>
    <row r="139" spans="1:12">
      <c r="A139" s="45"/>
      <c r="B139" s="45" t="s">
        <v>201</v>
      </c>
      <c r="C139" s="22"/>
      <c r="D139" s="22"/>
      <c r="E139" s="22">
        <v>213369</v>
      </c>
      <c r="F139" s="22"/>
      <c r="G139" s="63">
        <v>213369</v>
      </c>
      <c r="H139" s="63"/>
      <c r="I139" s="63"/>
      <c r="J139" s="63">
        <v>329.80423387096772</v>
      </c>
      <c r="K139" s="63"/>
      <c r="L139" s="63">
        <v>329.80423387096772</v>
      </c>
    </row>
    <row r="140" spans="1:12">
      <c r="A140" s="37">
        <v>43</v>
      </c>
      <c r="B140" s="30" t="s">
        <v>51</v>
      </c>
      <c r="C140" s="31">
        <v>959511</v>
      </c>
      <c r="D140" s="31">
        <v>135173</v>
      </c>
      <c r="E140" s="52">
        <v>3845309</v>
      </c>
      <c r="F140" s="31">
        <v>1043501</v>
      </c>
      <c r="G140" s="31">
        <v>5983494</v>
      </c>
      <c r="H140" s="32">
        <v>1483.1151209677419</v>
      </c>
      <c r="I140" s="32">
        <v>208.93676075268817</v>
      </c>
      <c r="J140" s="32">
        <v>5943.6899865591386</v>
      </c>
      <c r="K140" s="32">
        <v>1612.9383736559139</v>
      </c>
      <c r="L140" s="32">
        <v>9248.6802419354826</v>
      </c>
    </row>
    <row r="141" spans="1:12">
      <c r="A141" s="45"/>
      <c r="B141" s="45" t="s">
        <v>156</v>
      </c>
      <c r="C141" s="22">
        <v>959511</v>
      </c>
      <c r="D141" s="22">
        <v>135173</v>
      </c>
      <c r="E141" s="22">
        <v>2248616</v>
      </c>
      <c r="F141" s="22">
        <v>818582</v>
      </c>
      <c r="G141" s="63">
        <v>4161882</v>
      </c>
      <c r="H141" s="63">
        <v>1483.1151209677419</v>
      </c>
      <c r="I141" s="63">
        <v>208.93676075268817</v>
      </c>
      <c r="J141" s="63">
        <v>3475.6833333333334</v>
      </c>
      <c r="K141" s="63">
        <v>1265.2813172043009</v>
      </c>
      <c r="L141" s="63">
        <v>6433.0165322580642</v>
      </c>
    </row>
    <row r="142" spans="1:12">
      <c r="A142" s="45"/>
      <c r="B142" s="45" t="s">
        <v>157</v>
      </c>
      <c r="C142" s="22"/>
      <c r="D142" s="22"/>
      <c r="E142" s="22">
        <v>1561299</v>
      </c>
      <c r="F142" s="22">
        <v>206372</v>
      </c>
      <c r="G142" s="63">
        <v>1767671</v>
      </c>
      <c r="H142" s="63"/>
      <c r="I142" s="63"/>
      <c r="J142" s="63">
        <v>2413.2981854838708</v>
      </c>
      <c r="K142" s="63">
        <v>318.98897849462361</v>
      </c>
      <c r="L142" s="63">
        <v>2732.2871639784944</v>
      </c>
    </row>
    <row r="143" spans="1:12">
      <c r="A143" s="45"/>
      <c r="B143" s="45" t="s">
        <v>197</v>
      </c>
      <c r="C143" s="22"/>
      <c r="D143" s="22"/>
      <c r="E143" s="22">
        <v>35394</v>
      </c>
      <c r="F143" s="22">
        <v>18547</v>
      </c>
      <c r="G143" s="63">
        <v>53941</v>
      </c>
      <c r="H143" s="63"/>
      <c r="I143" s="63"/>
      <c r="J143" s="63">
        <v>54.708467741935479</v>
      </c>
      <c r="K143" s="63">
        <v>28.668077956989247</v>
      </c>
      <c r="L143" s="63">
        <v>83.37654569892473</v>
      </c>
    </row>
    <row r="144" spans="1:12">
      <c r="A144" s="37">
        <v>44</v>
      </c>
      <c r="B144" s="30" t="s">
        <v>52</v>
      </c>
      <c r="C144" s="31">
        <v>0</v>
      </c>
      <c r="D144" s="31">
        <v>11790</v>
      </c>
      <c r="E144" s="53">
        <v>3472000</v>
      </c>
      <c r="F144" s="51">
        <v>3077497</v>
      </c>
      <c r="G144" s="31">
        <v>6561287</v>
      </c>
      <c r="H144" s="32" t="s">
        <v>203</v>
      </c>
      <c r="I144" s="32">
        <v>18.223790322580644</v>
      </c>
      <c r="J144" s="32">
        <v>5366.666666666667</v>
      </c>
      <c r="K144" s="32">
        <v>4756.8838037634405</v>
      </c>
      <c r="L144" s="32">
        <v>10141.774260752689</v>
      </c>
    </row>
    <row r="145" spans="1:12">
      <c r="A145" s="45"/>
      <c r="B145" s="45" t="s">
        <v>158</v>
      </c>
      <c r="C145" s="22">
        <v>0</v>
      </c>
      <c r="D145" s="22">
        <v>11790</v>
      </c>
      <c r="E145" s="22">
        <v>3472000</v>
      </c>
      <c r="F145" s="22">
        <v>3077497</v>
      </c>
      <c r="G145" s="22">
        <v>6561287</v>
      </c>
      <c r="H145" s="63"/>
      <c r="I145" s="63">
        <v>18.223790322580644</v>
      </c>
      <c r="J145" s="63">
        <v>5366.666666666667</v>
      </c>
      <c r="K145" s="63">
        <v>4756.8838037634405</v>
      </c>
      <c r="L145" s="63">
        <v>10141.774260752689</v>
      </c>
    </row>
    <row r="146" spans="1:12">
      <c r="A146" s="37">
        <v>45</v>
      </c>
      <c r="B146" s="30" t="s">
        <v>53</v>
      </c>
      <c r="C146" s="31">
        <v>14595</v>
      </c>
      <c r="D146" s="31">
        <v>0</v>
      </c>
      <c r="E146" s="52">
        <v>1100901</v>
      </c>
      <c r="F146" s="31">
        <v>788155</v>
      </c>
      <c r="G146" s="31">
        <v>1903651</v>
      </c>
      <c r="H146" s="32">
        <v>22.559475806451612</v>
      </c>
      <c r="I146" s="32" t="s">
        <v>203</v>
      </c>
      <c r="J146" s="32">
        <v>1701.6614919354836</v>
      </c>
      <c r="K146" s="32">
        <v>1218.2503360215053</v>
      </c>
      <c r="L146" s="32">
        <v>2942.4713037634406</v>
      </c>
    </row>
    <row r="147" spans="1:12">
      <c r="A147" s="45"/>
      <c r="B147" s="45" t="s">
        <v>159</v>
      </c>
      <c r="C147" s="22"/>
      <c r="D147" s="22"/>
      <c r="E147" s="22">
        <v>1100901</v>
      </c>
      <c r="F147" s="22">
        <v>788155</v>
      </c>
      <c r="G147" s="63">
        <v>1889056</v>
      </c>
      <c r="H147" s="63"/>
      <c r="I147" s="63"/>
      <c r="J147" s="63">
        <v>1701.6614919354836</v>
      </c>
      <c r="K147" s="63">
        <v>1218.2503360215053</v>
      </c>
      <c r="L147" s="63">
        <v>2919.9118279569889</v>
      </c>
    </row>
    <row r="148" spans="1:12">
      <c r="A148" s="37">
        <v>46</v>
      </c>
      <c r="B148" s="30" t="s">
        <v>54</v>
      </c>
      <c r="C148" s="31">
        <v>63101</v>
      </c>
      <c r="D148" s="31">
        <v>0</v>
      </c>
      <c r="E148" s="31">
        <v>2495002.0260000001</v>
      </c>
      <c r="F148" s="31">
        <v>802113.0750999999</v>
      </c>
      <c r="G148" s="31">
        <v>3360216.1011000001</v>
      </c>
      <c r="H148" s="32">
        <v>97.535147849462362</v>
      </c>
      <c r="I148" s="32" t="s">
        <v>203</v>
      </c>
      <c r="J148" s="32">
        <v>3856.5219487903228</v>
      </c>
      <c r="K148" s="32">
        <v>1239.8253176948922</v>
      </c>
      <c r="L148" s="32">
        <v>5193.8824143346774</v>
      </c>
    </row>
    <row r="149" spans="1:12">
      <c r="A149" s="45"/>
      <c r="B149" s="45" t="s">
        <v>160</v>
      </c>
      <c r="C149" s="22">
        <v>63101</v>
      </c>
      <c r="D149" s="22"/>
      <c r="E149" s="22">
        <v>162175.13169000001</v>
      </c>
      <c r="F149" s="22">
        <v>95451.455936899991</v>
      </c>
      <c r="G149" s="63">
        <v>320727.5876269</v>
      </c>
      <c r="H149" s="63">
        <v>97.535147849462362</v>
      </c>
      <c r="I149" s="63"/>
      <c r="J149" s="63">
        <v>250.67392667137096</v>
      </c>
      <c r="K149" s="63">
        <v>147.53921280569216</v>
      </c>
      <c r="L149" s="63">
        <v>495.74828732652549</v>
      </c>
    </row>
    <row r="150" spans="1:12">
      <c r="A150" s="45"/>
      <c r="B150" s="45" t="s">
        <v>163</v>
      </c>
      <c r="C150" s="22"/>
      <c r="D150" s="22"/>
      <c r="E150" s="22">
        <v>64870.052675999999</v>
      </c>
      <c r="F150" s="22"/>
      <c r="G150" s="63">
        <v>64870.052675999999</v>
      </c>
      <c r="H150" s="63"/>
      <c r="I150" s="63"/>
      <c r="J150" s="63">
        <v>100.26957066854837</v>
      </c>
      <c r="K150" s="63"/>
      <c r="L150" s="63">
        <v>100.26957066854837</v>
      </c>
    </row>
    <row r="151" spans="1:12">
      <c r="A151" s="45"/>
      <c r="B151" s="45" t="s">
        <v>164</v>
      </c>
      <c r="C151" s="22"/>
      <c r="D151" s="22"/>
      <c r="E151" s="22">
        <v>199600.16208000001</v>
      </c>
      <c r="F151" s="22">
        <v>33688.749154199999</v>
      </c>
      <c r="G151" s="63">
        <v>233288.9112342</v>
      </c>
      <c r="H151" s="63"/>
      <c r="I151" s="63"/>
      <c r="J151" s="63">
        <v>308.52175590322577</v>
      </c>
      <c r="K151" s="63">
        <v>52.072663343185475</v>
      </c>
      <c r="L151" s="63">
        <v>360.59441924641123</v>
      </c>
    </row>
    <row r="152" spans="1:12">
      <c r="A152" s="45"/>
      <c r="B152" s="45" t="s">
        <v>161</v>
      </c>
      <c r="C152" s="22"/>
      <c r="D152" s="22"/>
      <c r="E152" s="22">
        <v>838320.68073600007</v>
      </c>
      <c r="F152" s="22">
        <v>177266.98959709998</v>
      </c>
      <c r="G152" s="63">
        <v>1015587.6703331</v>
      </c>
      <c r="H152" s="63"/>
      <c r="I152" s="63"/>
      <c r="J152" s="63">
        <v>1295.7913747935486</v>
      </c>
      <c r="K152" s="63">
        <v>274.00139521057116</v>
      </c>
      <c r="L152" s="63">
        <v>1569.7927700041198</v>
      </c>
    </row>
    <row r="153" spans="1:12">
      <c r="A153" s="45"/>
      <c r="B153" s="45" t="s">
        <v>167</v>
      </c>
      <c r="C153" s="22"/>
      <c r="D153" s="22"/>
      <c r="E153" s="22">
        <v>878240.71315199975</v>
      </c>
      <c r="F153" s="22">
        <v>325657.90849060006</v>
      </c>
      <c r="G153" s="63">
        <v>1203898.6216425998</v>
      </c>
      <c r="H153" s="63"/>
      <c r="I153" s="63"/>
      <c r="J153" s="63">
        <v>1357.495725974193</v>
      </c>
      <c r="K153" s="63">
        <v>503.36907898412642</v>
      </c>
      <c r="L153" s="63">
        <v>1860.8648049583194</v>
      </c>
    </row>
    <row r="154" spans="1:12">
      <c r="A154" s="45"/>
      <c r="B154" s="45" t="s">
        <v>166</v>
      </c>
      <c r="C154" s="22"/>
      <c r="D154" s="22"/>
      <c r="E154" s="22">
        <v>139720.11345600002</v>
      </c>
      <c r="F154" s="22">
        <v>60158.480632499988</v>
      </c>
      <c r="G154" s="63">
        <v>199878.59408850002</v>
      </c>
      <c r="H154" s="63"/>
      <c r="I154" s="63"/>
      <c r="J154" s="63">
        <v>215.96522913225809</v>
      </c>
      <c r="K154" s="63">
        <v>92.986898827116917</v>
      </c>
      <c r="L154" s="63">
        <v>308.95212795937499</v>
      </c>
    </row>
    <row r="155" spans="1:12">
      <c r="A155" s="45"/>
      <c r="B155" s="45" t="s">
        <v>162</v>
      </c>
      <c r="C155" s="22"/>
      <c r="D155" s="22"/>
      <c r="E155" s="22">
        <v>127245.103326</v>
      </c>
      <c r="F155" s="22">
        <v>39303.540679899997</v>
      </c>
      <c r="G155" s="63">
        <v>166548.64400589999</v>
      </c>
      <c r="H155" s="63"/>
      <c r="I155" s="63"/>
      <c r="J155" s="63">
        <v>196.68261938830642</v>
      </c>
      <c r="K155" s="63">
        <v>60.751440567049727</v>
      </c>
      <c r="L155" s="63">
        <v>257.43405995535613</v>
      </c>
    </row>
    <row r="156" spans="1:12">
      <c r="A156" s="45"/>
      <c r="B156" s="45" t="s">
        <v>165</v>
      </c>
      <c r="C156" s="22"/>
      <c r="D156" s="22"/>
      <c r="E156" s="22">
        <v>84830.068884000008</v>
      </c>
      <c r="F156" s="22">
        <v>70585.950608799991</v>
      </c>
      <c r="G156" s="63">
        <v>155416.0194928</v>
      </c>
      <c r="H156" s="63"/>
      <c r="I156" s="63"/>
      <c r="J156" s="63">
        <v>131.12174625887099</v>
      </c>
      <c r="K156" s="63">
        <v>109.10462795715051</v>
      </c>
      <c r="L156" s="63">
        <v>240.2263742160215</v>
      </c>
    </row>
    <row r="157" spans="1:12">
      <c r="A157" s="37">
        <v>47</v>
      </c>
      <c r="B157" s="30" t="s">
        <v>55</v>
      </c>
      <c r="C157" s="31">
        <v>332713</v>
      </c>
      <c r="D157" s="31">
        <v>0</v>
      </c>
      <c r="E157" s="52">
        <v>1335694</v>
      </c>
      <c r="F157" s="31">
        <v>502577</v>
      </c>
      <c r="G157" s="31">
        <v>2170984</v>
      </c>
      <c r="H157" s="32">
        <v>514.27412634408597</v>
      </c>
      <c r="I157" s="32" t="s">
        <v>203</v>
      </c>
      <c r="J157" s="32">
        <v>2064.5807795698925</v>
      </c>
      <c r="K157" s="32">
        <v>776.83272849462355</v>
      </c>
      <c r="L157" s="32">
        <v>3355.6876344086022</v>
      </c>
    </row>
    <row r="158" spans="1:12">
      <c r="A158" s="45"/>
      <c r="B158" s="45" t="s">
        <v>168</v>
      </c>
      <c r="C158" s="22">
        <v>332713</v>
      </c>
      <c r="D158" s="22">
        <v>0</v>
      </c>
      <c r="E158" s="22">
        <v>1335694</v>
      </c>
      <c r="F158" s="22">
        <v>502577</v>
      </c>
      <c r="G158" s="63">
        <v>2170984</v>
      </c>
      <c r="H158" s="63">
        <v>514.27412634408597</v>
      </c>
      <c r="I158" s="63"/>
      <c r="J158" s="63">
        <v>2064.5807795698925</v>
      </c>
      <c r="K158" s="63">
        <v>776.83272849462355</v>
      </c>
      <c r="L158" s="63">
        <v>3355.6876344086022</v>
      </c>
    </row>
    <row r="159" spans="1:12">
      <c r="A159" s="37">
        <v>48</v>
      </c>
      <c r="B159" s="30" t="s">
        <v>56</v>
      </c>
      <c r="C159" s="31">
        <v>0</v>
      </c>
      <c r="D159" s="31">
        <v>10574</v>
      </c>
      <c r="E159" s="52">
        <v>1330898</v>
      </c>
      <c r="F159" s="31">
        <v>852937</v>
      </c>
      <c r="G159" s="31">
        <v>2194409</v>
      </c>
      <c r="H159" s="32" t="s">
        <v>203</v>
      </c>
      <c r="I159" s="32">
        <v>16.344220430107526</v>
      </c>
      <c r="J159" s="32">
        <v>2057.1676075268815</v>
      </c>
      <c r="K159" s="32">
        <v>1318.3838037634407</v>
      </c>
      <c r="L159" s="32">
        <v>3391.8956317204302</v>
      </c>
    </row>
    <row r="160" spans="1:12">
      <c r="A160" s="45"/>
      <c r="B160" s="45" t="s">
        <v>169</v>
      </c>
      <c r="C160" s="22"/>
      <c r="D160" s="22">
        <v>10574</v>
      </c>
      <c r="E160" s="22">
        <v>1330898</v>
      </c>
      <c r="F160" s="22">
        <v>852937</v>
      </c>
      <c r="G160" s="63">
        <v>2194409</v>
      </c>
      <c r="H160" s="63"/>
      <c r="I160" s="63">
        <v>16.344220430107526</v>
      </c>
      <c r="J160" s="63">
        <v>2057.1676075268815</v>
      </c>
      <c r="K160" s="63">
        <v>1318.3838037634407</v>
      </c>
      <c r="L160" s="63">
        <v>3391.8956317204302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141450</v>
      </c>
      <c r="F161" s="31">
        <v>180217</v>
      </c>
      <c r="G161" s="31">
        <v>321667</v>
      </c>
      <c r="H161" s="32" t="s">
        <v>203</v>
      </c>
      <c r="I161" s="32" t="s">
        <v>203</v>
      </c>
      <c r="J161" s="32">
        <v>218.63911290322579</v>
      </c>
      <c r="K161" s="32">
        <v>278.56122311827954</v>
      </c>
      <c r="L161" s="32">
        <v>497.20033602150534</v>
      </c>
    </row>
    <row r="162" spans="1:12">
      <c r="A162" s="45"/>
      <c r="B162" s="45" t="s">
        <v>170</v>
      </c>
      <c r="C162" s="22"/>
      <c r="D162" s="22"/>
      <c r="E162" s="22">
        <v>141450</v>
      </c>
      <c r="F162" s="22">
        <v>180217</v>
      </c>
      <c r="G162" s="63">
        <v>321667</v>
      </c>
      <c r="H162" s="63"/>
      <c r="I162" s="63"/>
      <c r="J162" s="63">
        <v>218.63911290322579</v>
      </c>
      <c r="K162" s="63">
        <v>278.56122311827954</v>
      </c>
      <c r="L162" s="63">
        <v>497.20033602150534</v>
      </c>
    </row>
    <row r="163" spans="1:12">
      <c r="A163" s="37">
        <v>50</v>
      </c>
      <c r="B163" s="30" t="s">
        <v>58</v>
      </c>
      <c r="C163" s="31">
        <v>1245</v>
      </c>
      <c r="D163" s="31">
        <v>0</v>
      </c>
      <c r="E163" s="52">
        <v>2692957</v>
      </c>
      <c r="F163" s="31">
        <v>493092</v>
      </c>
      <c r="G163" s="31">
        <v>3187294</v>
      </c>
      <c r="H163" s="32">
        <v>1.9243951612903223</v>
      </c>
      <c r="I163" s="32" t="s">
        <v>203</v>
      </c>
      <c r="J163" s="32">
        <v>4162.5007392473117</v>
      </c>
      <c r="K163" s="32">
        <v>762.17177419354834</v>
      </c>
      <c r="L163" s="32">
        <v>4926.5969086021505</v>
      </c>
    </row>
    <row r="164" spans="1:12">
      <c r="A164" s="45"/>
      <c r="B164" s="45" t="s">
        <v>171</v>
      </c>
      <c r="C164" s="22">
        <v>1245</v>
      </c>
      <c r="D164" s="22">
        <v>0</v>
      </c>
      <c r="E164" s="22">
        <v>2692957</v>
      </c>
      <c r="F164" s="22">
        <v>493092</v>
      </c>
      <c r="G164" s="63">
        <v>3187294</v>
      </c>
      <c r="H164" s="63">
        <v>1.9243951612903223</v>
      </c>
      <c r="I164" s="63"/>
      <c r="J164" s="63">
        <v>4162.5007392473117</v>
      </c>
      <c r="K164" s="63">
        <v>762.17177419354834</v>
      </c>
      <c r="L164" s="63">
        <v>4926.5969086021505</v>
      </c>
    </row>
    <row r="165" spans="1:12">
      <c r="A165" s="37">
        <v>51</v>
      </c>
      <c r="B165" s="30" t="s">
        <v>59</v>
      </c>
      <c r="C165" s="31">
        <v>918963</v>
      </c>
      <c r="D165" s="31">
        <v>0</v>
      </c>
      <c r="E165" s="31">
        <v>1196238</v>
      </c>
      <c r="F165" s="31">
        <v>1562808</v>
      </c>
      <c r="G165" s="31">
        <v>3678009</v>
      </c>
      <c r="H165" s="32">
        <v>1420.4401209677417</v>
      </c>
      <c r="I165" s="32" t="s">
        <v>203</v>
      </c>
      <c r="J165" s="32">
        <v>1849.0237903225805</v>
      </c>
      <c r="K165" s="32">
        <v>2415.63064516129</v>
      </c>
      <c r="L165" s="32">
        <v>5685.0945564516123</v>
      </c>
    </row>
    <row r="166" spans="1:12">
      <c r="A166" s="45"/>
      <c r="B166" s="45" t="s">
        <v>172</v>
      </c>
      <c r="C166" s="22">
        <v>918963</v>
      </c>
      <c r="D166" s="22"/>
      <c r="E166" s="22">
        <v>1005677</v>
      </c>
      <c r="F166" s="22">
        <v>1383979</v>
      </c>
      <c r="G166" s="63">
        <v>3308619</v>
      </c>
      <c r="H166" s="63">
        <v>1420.4401209677417</v>
      </c>
      <c r="I166" s="63"/>
      <c r="J166" s="63">
        <v>1554.4738575268816</v>
      </c>
      <c r="K166" s="63">
        <v>2139.2148521505374</v>
      </c>
      <c r="L166" s="63">
        <v>5114.1288306451606</v>
      </c>
    </row>
    <row r="167" spans="1:12">
      <c r="A167" s="45"/>
      <c r="B167" s="45" t="s">
        <v>173</v>
      </c>
      <c r="C167" s="22"/>
      <c r="D167" s="22"/>
      <c r="E167" s="22">
        <v>190561</v>
      </c>
      <c r="F167" s="22">
        <v>141131</v>
      </c>
      <c r="G167" s="63">
        <v>331692</v>
      </c>
      <c r="H167" s="63"/>
      <c r="I167" s="63"/>
      <c r="J167" s="63">
        <v>294.54993279569891</v>
      </c>
      <c r="K167" s="63">
        <v>218.14603494623654</v>
      </c>
      <c r="L167" s="63">
        <v>512.69596774193542</v>
      </c>
    </row>
    <row r="168" spans="1:12">
      <c r="A168" s="45"/>
      <c r="B168" s="45" t="s">
        <v>174</v>
      </c>
      <c r="C168" s="22"/>
      <c r="D168" s="22"/>
      <c r="E168" s="22"/>
      <c r="F168" s="22">
        <v>37698</v>
      </c>
      <c r="G168" s="63">
        <v>37698</v>
      </c>
      <c r="H168" s="63"/>
      <c r="I168" s="63"/>
      <c r="J168" s="63"/>
      <c r="K168" s="63">
        <v>58.269758064516125</v>
      </c>
      <c r="L168" s="63">
        <v>58.269758064516125</v>
      </c>
    </row>
    <row r="169" spans="1:12">
      <c r="A169" s="37">
        <v>52</v>
      </c>
      <c r="B169" s="30" t="s">
        <v>60</v>
      </c>
      <c r="C169" s="31">
        <v>586214</v>
      </c>
      <c r="D169" s="31"/>
      <c r="E169" s="31">
        <v>1678900</v>
      </c>
      <c r="F169" s="31">
        <v>1260992</v>
      </c>
      <c r="G169" s="31">
        <v>3526106</v>
      </c>
      <c r="H169" s="32">
        <v>906.11034946236543</v>
      </c>
      <c r="I169" s="32" t="s">
        <v>203</v>
      </c>
      <c r="J169" s="32">
        <v>2595.0739247311826</v>
      </c>
      <c r="K169" s="32">
        <v>1949.1139784946236</v>
      </c>
      <c r="L169" s="32">
        <v>5450.2982526881715</v>
      </c>
    </row>
    <row r="170" spans="1:12">
      <c r="A170" s="45"/>
      <c r="B170" s="45" t="s">
        <v>184</v>
      </c>
      <c r="C170" s="22">
        <v>586214</v>
      </c>
      <c r="D170" s="22"/>
      <c r="E170" s="22">
        <v>1678900</v>
      </c>
      <c r="F170" s="22">
        <v>1260992</v>
      </c>
      <c r="G170" s="63">
        <v>3526106</v>
      </c>
      <c r="H170" s="63">
        <v>906.11034946236543</v>
      </c>
      <c r="I170" s="63"/>
      <c r="J170" s="63">
        <v>2595.0739247311826</v>
      </c>
      <c r="K170" s="63">
        <v>1949.1139784946236</v>
      </c>
      <c r="L170" s="63">
        <v>5450.2982526881715</v>
      </c>
    </row>
    <row r="171" spans="1:12">
      <c r="A171" s="37">
        <v>53</v>
      </c>
      <c r="B171" s="30" t="s">
        <v>61</v>
      </c>
      <c r="C171" s="31">
        <v>145700</v>
      </c>
      <c r="D171" s="31">
        <v>0</v>
      </c>
      <c r="E171" s="31">
        <v>1690512.973</v>
      </c>
      <c r="F171" s="31">
        <v>819744</v>
      </c>
      <c r="G171" s="31">
        <v>2655956.9730000002</v>
      </c>
      <c r="H171" s="32">
        <v>225.20833333333331</v>
      </c>
      <c r="I171" s="32" t="s">
        <v>203</v>
      </c>
      <c r="J171" s="32">
        <v>2613.0240846102151</v>
      </c>
      <c r="K171" s="32">
        <v>1267.0774193548386</v>
      </c>
      <c r="L171" s="32">
        <v>4105.3098372983877</v>
      </c>
    </row>
    <row r="172" spans="1:12">
      <c r="A172" s="45"/>
      <c r="B172" s="45" t="s">
        <v>185</v>
      </c>
      <c r="C172" s="22"/>
      <c r="D172" s="22"/>
      <c r="E172" s="22">
        <v>210393</v>
      </c>
      <c r="F172" s="22">
        <v>103262</v>
      </c>
      <c r="G172" s="63">
        <v>313655</v>
      </c>
      <c r="H172" s="63"/>
      <c r="I172" s="63"/>
      <c r="J172" s="63">
        <v>325.20423387096776</v>
      </c>
      <c r="K172" s="63">
        <v>159.61196236559138</v>
      </c>
      <c r="L172" s="63">
        <v>484.81619623655911</v>
      </c>
    </row>
    <row r="173" spans="1:12">
      <c r="A173" s="45"/>
      <c r="B173" s="45" t="s">
        <v>186</v>
      </c>
      <c r="C173" s="22"/>
      <c r="D173" s="22"/>
      <c r="E173" s="22">
        <v>121377.973</v>
      </c>
      <c r="F173" s="22">
        <v>132987</v>
      </c>
      <c r="G173" s="63">
        <v>254364.973</v>
      </c>
      <c r="H173" s="63"/>
      <c r="I173" s="63"/>
      <c r="J173" s="63">
        <v>187.61380235215054</v>
      </c>
      <c r="K173" s="63">
        <v>205.55786290322578</v>
      </c>
      <c r="L173" s="63">
        <v>393.1716652553763</v>
      </c>
    </row>
    <row r="174" spans="1:12">
      <c r="A174" s="45"/>
      <c r="B174" s="45" t="s">
        <v>187</v>
      </c>
      <c r="C174" s="22"/>
      <c r="D174" s="22"/>
      <c r="E174" s="22">
        <v>21533</v>
      </c>
      <c r="F174" s="22">
        <v>9751</v>
      </c>
      <c r="G174" s="63">
        <v>31284</v>
      </c>
      <c r="H174" s="63"/>
      <c r="I174" s="63"/>
      <c r="J174" s="63">
        <v>33.283534946236557</v>
      </c>
      <c r="K174" s="63">
        <v>15.072110215053762</v>
      </c>
      <c r="L174" s="63">
        <v>48.355645161290319</v>
      </c>
    </row>
    <row r="175" spans="1:12">
      <c r="A175" s="45"/>
      <c r="B175" s="45" t="s">
        <v>188</v>
      </c>
      <c r="C175" s="22"/>
      <c r="D175" s="22"/>
      <c r="E175" s="22">
        <v>125029</v>
      </c>
      <c r="F175" s="22">
        <v>1967</v>
      </c>
      <c r="G175" s="63">
        <v>126996</v>
      </c>
      <c r="H175" s="63"/>
      <c r="I175" s="63"/>
      <c r="J175" s="63">
        <v>193.25719086021505</v>
      </c>
      <c r="K175" s="63">
        <v>3.0403897849462367</v>
      </c>
      <c r="L175" s="63">
        <v>196.29758064516128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v>0</v>
      </c>
      <c r="H176" s="63"/>
      <c r="I176" s="63"/>
      <c r="J176" s="63" t="s">
        <v>203</v>
      </c>
      <c r="K176" s="63" t="s">
        <v>203</v>
      </c>
      <c r="L176" s="63">
        <v>0</v>
      </c>
    </row>
    <row r="177" spans="1:12">
      <c r="A177" s="45"/>
      <c r="B177" s="45" t="s">
        <v>190</v>
      </c>
      <c r="C177" s="22"/>
      <c r="D177" s="22"/>
      <c r="E177" s="22">
        <v>338156</v>
      </c>
      <c r="F177" s="22"/>
      <c r="G177" s="63">
        <v>338156</v>
      </c>
      <c r="H177" s="63"/>
      <c r="I177" s="63"/>
      <c r="J177" s="63">
        <v>522.68736559139779</v>
      </c>
      <c r="K177" s="63"/>
      <c r="L177" s="63">
        <v>522.68736559139779</v>
      </c>
    </row>
    <row r="178" spans="1:12">
      <c r="A178" s="45"/>
      <c r="B178" s="45" t="s">
        <v>191</v>
      </c>
      <c r="C178" s="22">
        <v>145700</v>
      </c>
      <c r="D178" s="22"/>
      <c r="E178" s="22">
        <v>108374</v>
      </c>
      <c r="F178" s="22">
        <v>20653</v>
      </c>
      <c r="G178" s="63">
        <v>274727</v>
      </c>
      <c r="H178" s="63">
        <v>225.20833333333331</v>
      </c>
      <c r="I178" s="63"/>
      <c r="J178" s="63">
        <v>167.51357526881719</v>
      </c>
      <c r="K178" s="63">
        <v>31.923319892473113</v>
      </c>
      <c r="L178" s="63">
        <v>424.64522849462361</v>
      </c>
    </row>
    <row r="179" spans="1:12">
      <c r="A179" s="45"/>
      <c r="B179" s="45" t="s">
        <v>192</v>
      </c>
      <c r="C179" s="22"/>
      <c r="D179" s="22"/>
      <c r="E179" s="22">
        <v>607533</v>
      </c>
      <c r="F179" s="22">
        <v>551124</v>
      </c>
      <c r="G179" s="63">
        <v>1158657</v>
      </c>
      <c r="H179" s="63"/>
      <c r="I179" s="63"/>
      <c r="J179" s="63">
        <v>939.06310483870971</v>
      </c>
      <c r="K179" s="63">
        <v>851.87177419354828</v>
      </c>
      <c r="L179" s="63">
        <v>1790.9348790322579</v>
      </c>
    </row>
    <row r="180" spans="1:12">
      <c r="A180" s="45"/>
      <c r="B180" s="45" t="s">
        <v>198</v>
      </c>
      <c r="C180" s="22"/>
      <c r="D180" s="22"/>
      <c r="E180" s="22">
        <v>158117</v>
      </c>
      <c r="F180" s="22"/>
      <c r="G180" s="63">
        <v>158117</v>
      </c>
      <c r="H180" s="63"/>
      <c r="I180" s="63"/>
      <c r="J180" s="63">
        <v>244.40127688172041</v>
      </c>
      <c r="K180" s="63"/>
      <c r="L180" s="63">
        <v>244.40127688172041</v>
      </c>
    </row>
    <row r="181" spans="1:12">
      <c r="A181" s="36">
        <v>54</v>
      </c>
      <c r="B181" s="54" t="s">
        <v>62</v>
      </c>
      <c r="C181" s="55">
        <v>0</v>
      </c>
      <c r="D181" s="55">
        <v>63200</v>
      </c>
      <c r="E181" s="55">
        <v>2843197</v>
      </c>
      <c r="F181" s="55">
        <v>673169</v>
      </c>
      <c r="G181" s="25">
        <v>3579566</v>
      </c>
      <c r="H181" s="26" t="s">
        <v>203</v>
      </c>
      <c r="I181" s="26">
        <v>97.688172043010752</v>
      </c>
      <c r="J181" s="26">
        <v>4394.7265456989244</v>
      </c>
      <c r="K181" s="26">
        <v>1040.5165994623655</v>
      </c>
      <c r="L181" s="26">
        <v>5532.9313172043012</v>
      </c>
    </row>
    <row r="182" spans="1:12">
      <c r="A182" s="45"/>
      <c r="B182" s="45" t="s">
        <v>175</v>
      </c>
      <c r="C182" s="22"/>
      <c r="D182" s="22"/>
      <c r="E182" s="22">
        <v>850018</v>
      </c>
      <c r="F182" s="22">
        <v>302382</v>
      </c>
      <c r="G182" s="63">
        <v>1152400</v>
      </c>
      <c r="H182" s="63"/>
      <c r="I182" s="63"/>
      <c r="J182" s="63">
        <v>1313.8719086021504</v>
      </c>
      <c r="K182" s="63">
        <v>467.3915322580645</v>
      </c>
      <c r="L182" s="63">
        <v>1781.2634408602148</v>
      </c>
    </row>
    <row r="183" spans="1:12">
      <c r="A183" s="45"/>
      <c r="B183" s="45" t="s">
        <v>176</v>
      </c>
      <c r="C183" s="22"/>
      <c r="D183" s="22"/>
      <c r="E183" s="22">
        <v>672354</v>
      </c>
      <c r="F183" s="22">
        <v>42643</v>
      </c>
      <c r="G183" s="63">
        <v>714997</v>
      </c>
      <c r="H183" s="63"/>
      <c r="I183" s="63"/>
      <c r="J183" s="63">
        <v>1039.2568548387096</v>
      </c>
      <c r="K183" s="63">
        <v>65.913239247311822</v>
      </c>
      <c r="L183" s="63">
        <v>1105.1700940860214</v>
      </c>
    </row>
    <row r="184" spans="1:12">
      <c r="A184" s="45"/>
      <c r="B184" s="45" t="s">
        <v>177</v>
      </c>
      <c r="C184" s="22"/>
      <c r="D184" s="22">
        <v>63200</v>
      </c>
      <c r="E184" s="22">
        <v>394226</v>
      </c>
      <c r="F184" s="22">
        <v>137027</v>
      </c>
      <c r="G184" s="63">
        <v>594453</v>
      </c>
      <c r="H184" s="63"/>
      <c r="I184" s="63">
        <v>97.688172043010752</v>
      </c>
      <c r="J184" s="63">
        <v>609.35470430107523</v>
      </c>
      <c r="K184" s="63">
        <v>211.80248655913979</v>
      </c>
      <c r="L184" s="63">
        <v>918.84536290322569</v>
      </c>
    </row>
    <row r="185" spans="1:12">
      <c r="A185" s="45"/>
      <c r="B185" s="45" t="s">
        <v>179</v>
      </c>
      <c r="C185" s="22"/>
      <c r="D185" s="22"/>
      <c r="E185" s="22">
        <v>218238</v>
      </c>
      <c r="F185" s="22">
        <v>26038</v>
      </c>
      <c r="G185" s="63">
        <v>244276</v>
      </c>
      <c r="H185" s="63"/>
      <c r="I185" s="63"/>
      <c r="J185" s="63">
        <v>337.3302419354838</v>
      </c>
      <c r="K185" s="63">
        <v>40.24690860215054</v>
      </c>
      <c r="L185" s="63">
        <v>377.57715053763434</v>
      </c>
    </row>
    <row r="186" spans="1:12">
      <c r="A186" s="45"/>
      <c r="B186" s="45" t="s">
        <v>178</v>
      </c>
      <c r="C186" s="22"/>
      <c r="D186" s="22"/>
      <c r="E186" s="22"/>
      <c r="F186" s="22">
        <v>10413</v>
      </c>
      <c r="G186" s="63">
        <v>10413</v>
      </c>
      <c r="H186" s="63"/>
      <c r="I186" s="63"/>
      <c r="J186" s="63"/>
      <c r="K186" s="63">
        <v>16.095362903225805</v>
      </c>
      <c r="L186" s="63">
        <v>16.095362903225805</v>
      </c>
    </row>
    <row r="187" spans="1:12" ht="30">
      <c r="A187" s="45"/>
      <c r="B187" s="48" t="s">
        <v>180</v>
      </c>
      <c r="C187" s="22"/>
      <c r="D187" s="22"/>
      <c r="E187" s="22">
        <v>130543</v>
      </c>
      <c r="F187" s="22"/>
      <c r="G187" s="63">
        <v>130543</v>
      </c>
      <c r="H187" s="63"/>
      <c r="I187" s="63"/>
      <c r="J187" s="63">
        <v>201.7801747311828</v>
      </c>
      <c r="K187" s="63"/>
      <c r="L187" s="63">
        <v>201.7801747311828</v>
      </c>
    </row>
    <row r="188" spans="1:12">
      <c r="A188" s="45"/>
      <c r="B188" s="45" t="s">
        <v>181</v>
      </c>
      <c r="C188" s="22"/>
      <c r="D188" s="22"/>
      <c r="E188" s="22">
        <v>537549</v>
      </c>
      <c r="F188" s="22">
        <v>144215</v>
      </c>
      <c r="G188" s="63">
        <v>681764</v>
      </c>
      <c r="H188" s="63"/>
      <c r="I188" s="63"/>
      <c r="J188" s="63">
        <v>830.88891129032254</v>
      </c>
      <c r="K188" s="63">
        <v>222.91297043010752</v>
      </c>
      <c r="L188" s="63">
        <v>1053.8018817204302</v>
      </c>
    </row>
    <row r="189" spans="1:12">
      <c r="A189" s="45"/>
      <c r="B189" s="45" t="s">
        <v>182</v>
      </c>
      <c r="C189" s="22"/>
      <c r="D189" s="22"/>
      <c r="E189" s="22">
        <v>14424</v>
      </c>
      <c r="F189" s="22"/>
      <c r="G189" s="63">
        <v>14424</v>
      </c>
      <c r="H189" s="63"/>
      <c r="I189" s="63"/>
      <c r="J189" s="63">
        <v>22.295161290322579</v>
      </c>
      <c r="K189" s="63"/>
      <c r="L189" s="63">
        <v>22.295161290322579</v>
      </c>
    </row>
    <row r="190" spans="1:12">
      <c r="A190" s="45"/>
      <c r="B190" s="45" t="s">
        <v>183</v>
      </c>
      <c r="C190" s="22"/>
      <c r="D190" s="22"/>
      <c r="E190" s="22">
        <v>25845</v>
      </c>
      <c r="F190" s="22">
        <v>10451</v>
      </c>
      <c r="G190" s="63">
        <v>36296</v>
      </c>
      <c r="H190" s="63"/>
      <c r="I190" s="63"/>
      <c r="J190" s="63">
        <v>39.948588709677409</v>
      </c>
      <c r="K190" s="63">
        <v>16.15409946236559</v>
      </c>
      <c r="L190" s="63">
        <v>56.102688172043003</v>
      </c>
    </row>
    <row r="191" spans="1:12">
      <c r="A191" s="38">
        <v>55</v>
      </c>
      <c r="B191" s="27" t="s">
        <v>63</v>
      </c>
      <c r="C191" s="28">
        <v>99371</v>
      </c>
      <c r="D191" s="28">
        <v>986</v>
      </c>
      <c r="E191" s="28">
        <v>2601758</v>
      </c>
      <c r="F191" s="28">
        <v>2452159</v>
      </c>
      <c r="G191" s="28">
        <v>5154274</v>
      </c>
      <c r="H191" s="29">
        <v>153.59764784946236</v>
      </c>
      <c r="I191" s="29">
        <v>1.5240591397849461</v>
      </c>
      <c r="J191" s="29">
        <v>4021.5345430107523</v>
      </c>
      <c r="K191" s="29">
        <v>3790.299529569892</v>
      </c>
      <c r="L191" s="29">
        <v>7966.955779569892</v>
      </c>
    </row>
    <row r="192" spans="1:12">
      <c r="A192" s="40"/>
      <c r="B192" s="14" t="s">
        <v>193</v>
      </c>
      <c r="C192" s="15"/>
      <c r="D192" s="15">
        <v>986</v>
      </c>
      <c r="E192" s="15">
        <v>1797635</v>
      </c>
      <c r="F192" s="15">
        <v>1633278</v>
      </c>
      <c r="G192" s="15">
        <v>3431899</v>
      </c>
      <c r="H192" s="16"/>
      <c r="I192" s="16">
        <v>1.5240591397849461</v>
      </c>
      <c r="J192" s="16">
        <v>2778.6024865591398</v>
      </c>
      <c r="K192" s="16">
        <v>2524.5560483870968</v>
      </c>
      <c r="L192" s="16">
        <v>5304.6825940860217</v>
      </c>
    </row>
    <row r="193" spans="1:12">
      <c r="A193" s="40"/>
      <c r="B193" s="14" t="s">
        <v>194</v>
      </c>
      <c r="C193" s="15">
        <v>99371</v>
      </c>
      <c r="D193" s="15"/>
      <c r="E193" s="15">
        <v>804123</v>
      </c>
      <c r="F193" s="15">
        <v>818881</v>
      </c>
      <c r="G193" s="15">
        <v>1722375</v>
      </c>
      <c r="H193" s="16">
        <v>153.59764784946236</v>
      </c>
      <c r="I193" s="16"/>
      <c r="J193" s="16">
        <v>1242.9320564516129</v>
      </c>
      <c r="K193" s="16">
        <v>1265.7434811827957</v>
      </c>
      <c r="L193" s="16">
        <v>2662.2731854838712</v>
      </c>
    </row>
    <row r="194" spans="1:12">
      <c r="A194" s="56">
        <v>56</v>
      </c>
      <c r="B194" s="57" t="s">
        <v>64</v>
      </c>
      <c r="C194" s="58">
        <v>353505</v>
      </c>
      <c r="D194" s="58">
        <v>0</v>
      </c>
      <c r="E194" s="58">
        <v>608071</v>
      </c>
      <c r="F194" s="58">
        <v>643975</v>
      </c>
      <c r="G194" s="58">
        <v>1605551</v>
      </c>
      <c r="H194" s="43">
        <v>546.41229838709671</v>
      </c>
      <c r="I194" s="43" t="s">
        <v>203</v>
      </c>
      <c r="J194" s="43">
        <v>939.89469086021495</v>
      </c>
      <c r="K194" s="43">
        <v>995.39146505376334</v>
      </c>
      <c r="L194" s="43">
        <v>2481.6984543010749</v>
      </c>
    </row>
    <row r="195" spans="1:12">
      <c r="A195" s="39"/>
      <c r="B195" s="13" t="s">
        <v>195</v>
      </c>
      <c r="C195" s="8">
        <v>353505</v>
      </c>
      <c r="D195" s="8"/>
      <c r="E195" s="8">
        <v>66887.81</v>
      </c>
      <c r="F195" s="8">
        <v>77277</v>
      </c>
      <c r="G195" s="8">
        <v>497669.81</v>
      </c>
      <c r="H195" s="9">
        <v>546.41229838709671</v>
      </c>
      <c r="I195" s="9"/>
      <c r="J195" s="9">
        <v>103.38841599462366</v>
      </c>
      <c r="K195" s="9">
        <v>119.44697580645159</v>
      </c>
      <c r="L195" s="9">
        <v>769.24769018817199</v>
      </c>
    </row>
    <row r="196" spans="1:12">
      <c r="A196" s="64"/>
      <c r="B196" s="13" t="s">
        <v>202</v>
      </c>
      <c r="C196" s="65"/>
      <c r="D196" s="65"/>
      <c r="E196" s="65">
        <v>541183.19000000006</v>
      </c>
      <c r="F196" s="65">
        <v>566698</v>
      </c>
      <c r="G196" s="8">
        <v>1107881.19</v>
      </c>
      <c r="H196" s="66"/>
      <c r="I196" s="66"/>
      <c r="J196" s="66">
        <v>836.50627486559142</v>
      </c>
      <c r="K196" s="66">
        <v>875.94448924731182</v>
      </c>
      <c r="L196" s="9">
        <v>1712.4507641129032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1824830</v>
      </c>
      <c r="F197" s="19">
        <v>1206416</v>
      </c>
      <c r="G197" s="19">
        <v>3031246</v>
      </c>
      <c r="H197" s="20" t="s">
        <v>203</v>
      </c>
      <c r="I197" s="20" t="s">
        <v>203</v>
      </c>
      <c r="J197" s="20">
        <v>2820.6377688172042</v>
      </c>
      <c r="K197" s="20">
        <v>1864.7559139784944</v>
      </c>
      <c r="L197" s="20">
        <v>4685.3936827956986</v>
      </c>
    </row>
    <row r="198" spans="1:12">
      <c r="A198" s="34"/>
      <c r="B198" s="21" t="s">
        <v>196</v>
      </c>
      <c r="C198" s="22"/>
      <c r="D198" s="22">
        <v>0</v>
      </c>
      <c r="E198" s="22">
        <v>1824830</v>
      </c>
      <c r="F198" s="22">
        <v>1206416</v>
      </c>
      <c r="G198" s="22">
        <v>3031246</v>
      </c>
      <c r="H198" s="23"/>
      <c r="I198" s="23" t="s">
        <v>203</v>
      </c>
      <c r="J198" s="23">
        <v>2820.6377688172042</v>
      </c>
      <c r="K198" s="23">
        <v>1864.7559139784944</v>
      </c>
      <c r="L198" s="23">
        <v>4685.3936827956986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18081098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2950958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108105174.999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55385703.075099997</v>
      </c>
      <c r="G199" s="61">
        <f>C199+D199+E199+F199</f>
        <v>184522934.07409999</v>
      </c>
      <c r="H199" s="62">
        <f>IF(C199/744*1.15=0,"0",C199/744*1.15)</f>
        <v>27947.933736559138</v>
      </c>
      <c r="I199" s="62">
        <f>IF(D199/744*1.15=0,"0",D199/744*1.15)</f>
        <v>4561.2926075268815</v>
      </c>
      <c r="J199" s="62">
        <f>IF(E199/744*1.15=0,"0",E199/744*1.15)</f>
        <v>167098.05275383062</v>
      </c>
      <c r="K199" s="62">
        <f>IF(F199/744*1.15=0,"0",F199/744*1.15)</f>
        <v>85609.621688662621</v>
      </c>
      <c r="L199" s="62">
        <f>H199+I199+J199+K199</f>
        <v>285216.90078657924</v>
      </c>
    </row>
    <row r="200" spans="1:12">
      <c r="C200" s="2" t="s">
        <v>69</v>
      </c>
    </row>
    <row r="201" spans="1:12">
      <c r="C201" s="72"/>
      <c r="D201" s="72"/>
      <c r="E201" s="72"/>
      <c r="F201" s="72"/>
      <c r="G201" s="72"/>
    </row>
    <row r="202" spans="1:12">
      <c r="C202" s="72"/>
      <c r="D202" s="72"/>
      <c r="E202" s="72"/>
      <c r="F202" s="72"/>
      <c r="G202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187" activePane="bottomRight" state="frozen"/>
      <selection pane="topRight" activeCell="I1" sqref="I1"/>
      <selection pane="bottomLeft" activeCell="A29" sqref="A29"/>
      <selection pane="bottomRight" activeCell="I205" sqref="I20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208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75" t="s">
        <v>9</v>
      </c>
      <c r="H6" s="75" t="s">
        <v>5</v>
      </c>
      <c r="I6" s="75" t="s">
        <v>6</v>
      </c>
      <c r="J6" s="75" t="s">
        <v>7</v>
      </c>
      <c r="K6" s="75" t="s">
        <v>8</v>
      </c>
      <c r="L6" s="75" t="s">
        <v>9</v>
      </c>
    </row>
    <row r="7" spans="1:13" s="2" customFormat="1">
      <c r="A7" s="33">
        <v>1</v>
      </c>
      <c r="B7" s="18" t="s">
        <v>10</v>
      </c>
      <c r="C7" s="19">
        <v>424676</v>
      </c>
      <c r="D7" s="19">
        <v>110380</v>
      </c>
      <c r="E7" s="19">
        <v>1260258</v>
      </c>
      <c r="F7" s="19">
        <v>312725</v>
      </c>
      <c r="G7" s="19">
        <f t="shared" ref="G7" si="0">SUM(C7:F7)</f>
        <v>2108039</v>
      </c>
      <c r="H7" s="20">
        <v>656.42123655913963</v>
      </c>
      <c r="I7" s="20">
        <v>170.61424731182797</v>
      </c>
      <c r="J7" s="20">
        <v>1947.9794354838709</v>
      </c>
      <c r="K7" s="20">
        <v>483.37869623655911</v>
      </c>
      <c r="L7" s="20">
        <f>H7+I7+J7+K7</f>
        <v>3258.393615591398</v>
      </c>
    </row>
    <row r="8" spans="1:13" s="2" customFormat="1">
      <c r="A8" s="34"/>
      <c r="B8" s="35" t="s">
        <v>70</v>
      </c>
      <c r="C8" s="22">
        <v>424676</v>
      </c>
      <c r="D8" s="22">
        <v>110380</v>
      </c>
      <c r="E8" s="22">
        <v>1260258</v>
      </c>
      <c r="F8" s="22">
        <v>312725</v>
      </c>
      <c r="G8" s="22">
        <f t="shared" ref="G8:L8" si="1">G7</f>
        <v>2108039</v>
      </c>
      <c r="H8" s="22">
        <v>656.42123655913963</v>
      </c>
      <c r="I8" s="22"/>
      <c r="J8" s="22">
        <v>1947.9794354838709</v>
      </c>
      <c r="K8" s="22">
        <v>483.37869623655911</v>
      </c>
      <c r="L8" s="22">
        <f t="shared" si="1"/>
        <v>3258.393615591398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179240</v>
      </c>
      <c r="F9" s="25">
        <v>538963</v>
      </c>
      <c r="G9" s="25">
        <f t="shared" ref="G9" si="2">SUM(C9:F9)</f>
        <v>718203</v>
      </c>
      <c r="H9" s="26" t="s">
        <v>203</v>
      </c>
      <c r="I9" s="26" t="s">
        <v>203</v>
      </c>
      <c r="J9" s="26">
        <v>277.05107526881716</v>
      </c>
      <c r="K9" s="26">
        <v>833.07452956989232</v>
      </c>
      <c r="L9" s="26">
        <f>H9+I9+J9+K9</f>
        <v>1110.1256048387095</v>
      </c>
    </row>
    <row r="10" spans="1:13" s="2" customFormat="1">
      <c r="A10" s="35"/>
      <c r="B10" s="35" t="s">
        <v>71</v>
      </c>
      <c r="C10" s="22"/>
      <c r="D10" s="22"/>
      <c r="E10" s="22">
        <v>9858.2000000000007</v>
      </c>
      <c r="F10" s="22">
        <v>269481.5</v>
      </c>
      <c r="G10" s="22">
        <f>E10+F10</f>
        <v>279339.7</v>
      </c>
      <c r="H10" s="22"/>
      <c r="I10" s="22"/>
      <c r="J10" s="22">
        <v>15.237809139784947</v>
      </c>
      <c r="K10" s="22">
        <v>416.53726478494616</v>
      </c>
      <c r="L10" s="22">
        <f t="shared" ref="L10:L13" si="3">H10+I10+J10+K10</f>
        <v>431.77507392473109</v>
      </c>
    </row>
    <row r="11" spans="1:13" s="2" customFormat="1">
      <c r="A11" s="35"/>
      <c r="B11" s="35" t="s">
        <v>72</v>
      </c>
      <c r="C11" s="22"/>
      <c r="D11" s="22"/>
      <c r="E11" s="22">
        <v>103959.2</v>
      </c>
      <c r="F11" s="22">
        <v>264091.87</v>
      </c>
      <c r="G11" s="22">
        <f t="shared" ref="G11:G13" si="4">E11+F11</f>
        <v>368051.07</v>
      </c>
      <c r="H11" s="22"/>
      <c r="I11" s="22"/>
      <c r="J11" s="22">
        <v>160.68962365591395</v>
      </c>
      <c r="K11" s="22">
        <v>408.20651948924728</v>
      </c>
      <c r="L11" s="22">
        <f t="shared" si="3"/>
        <v>568.8961431451612</v>
      </c>
    </row>
    <row r="12" spans="1:13" s="2" customFormat="1">
      <c r="A12" s="35"/>
      <c r="B12" s="35" t="s">
        <v>73</v>
      </c>
      <c r="C12" s="22"/>
      <c r="D12" s="22"/>
      <c r="E12" s="22">
        <v>19716.400000000001</v>
      </c>
      <c r="F12" s="22">
        <v>5389.63</v>
      </c>
      <c r="G12" s="22">
        <f t="shared" si="4"/>
        <v>25106.030000000002</v>
      </c>
      <c r="H12" s="22"/>
      <c r="I12" s="22"/>
      <c r="J12" s="22">
        <v>30.475618279569893</v>
      </c>
      <c r="K12" s="22">
        <v>8.3307452956989234</v>
      </c>
      <c r="L12" s="22">
        <f t="shared" si="3"/>
        <v>38.806363575268819</v>
      </c>
    </row>
    <row r="13" spans="1:13" s="2" customFormat="1">
      <c r="A13" s="17"/>
      <c r="B13" s="17" t="s">
        <v>113</v>
      </c>
      <c r="C13" s="22"/>
      <c r="D13" s="22"/>
      <c r="E13" s="22">
        <v>45706.200000000004</v>
      </c>
      <c r="F13" s="22"/>
      <c r="G13" s="22">
        <f t="shared" si="4"/>
        <v>45706.200000000004</v>
      </c>
      <c r="H13" s="22"/>
      <c r="I13" s="22"/>
      <c r="J13" s="22">
        <v>70.64802419354838</v>
      </c>
      <c r="K13" s="22"/>
      <c r="L13" s="22">
        <f t="shared" si="3"/>
        <v>70.64802419354838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972305</v>
      </c>
      <c r="F14" s="31">
        <v>951819</v>
      </c>
      <c r="G14" s="31">
        <f t="shared" ref="G14" si="5">SUM(C14:F14)</f>
        <v>1924124</v>
      </c>
      <c r="H14" s="32" t="s">
        <v>203</v>
      </c>
      <c r="I14" s="32" t="s">
        <v>203</v>
      </c>
      <c r="J14" s="32">
        <v>1502.8907930107525</v>
      </c>
      <c r="K14" s="32">
        <v>1471.2256048387096</v>
      </c>
      <c r="L14" s="32">
        <f>H14+I14+J14+K14</f>
        <v>2974.1163978494624</v>
      </c>
    </row>
    <row r="15" spans="1:13" s="2" customFormat="1">
      <c r="A15" s="35"/>
      <c r="B15" s="35" t="s">
        <v>74</v>
      </c>
      <c r="C15" s="22"/>
      <c r="D15" s="22"/>
      <c r="E15" s="22">
        <v>972305</v>
      </c>
      <c r="F15" s="22">
        <v>951819</v>
      </c>
      <c r="G15" s="22">
        <f>F15+E15</f>
        <v>1924124</v>
      </c>
      <c r="H15" s="22"/>
      <c r="I15" s="22"/>
      <c r="J15" s="22">
        <v>1502.8907930107525</v>
      </c>
      <c r="K15" s="22">
        <v>1471.2256048387096</v>
      </c>
      <c r="L15" s="22">
        <f>H15+I15+J15+K15</f>
        <v>2974.1163978494624</v>
      </c>
    </row>
    <row r="16" spans="1:13" s="2" customFormat="1">
      <c r="A16" s="37">
        <v>4</v>
      </c>
      <c r="B16" s="30" t="s">
        <v>13</v>
      </c>
      <c r="C16" s="31">
        <v>279363</v>
      </c>
      <c r="D16" s="31">
        <v>0</v>
      </c>
      <c r="E16" s="31">
        <v>936091</v>
      </c>
      <c r="F16" s="31">
        <v>376061</v>
      </c>
      <c r="G16" s="31">
        <f t="shared" ref="G16:G30" si="6">SUM(C16:F16)</f>
        <v>1591515</v>
      </c>
      <c r="H16" s="32">
        <v>431.81108870967739</v>
      </c>
      <c r="I16" s="32" t="s">
        <v>203</v>
      </c>
      <c r="J16" s="32">
        <v>1446.9148521505374</v>
      </c>
      <c r="K16" s="32">
        <v>581.27708333333328</v>
      </c>
      <c r="L16" s="32">
        <f t="shared" ref="L16:L18" si="7">H16+I16+J16+K16</f>
        <v>2460.0030241935483</v>
      </c>
    </row>
    <row r="17" spans="1:12" s="2" customFormat="1">
      <c r="A17" s="35"/>
      <c r="B17" s="35" t="s">
        <v>80</v>
      </c>
      <c r="C17" s="22">
        <v>279363</v>
      </c>
      <c r="D17" s="22"/>
      <c r="E17" s="22">
        <v>77695.553</v>
      </c>
      <c r="F17" s="22">
        <v>62050.065000000002</v>
      </c>
      <c r="G17" s="22">
        <f t="shared" si="6"/>
        <v>419108.61800000002</v>
      </c>
      <c r="H17" s="22">
        <v>431.81108870967739</v>
      </c>
      <c r="I17" s="22"/>
      <c r="J17" s="22">
        <v>120.09393272849462</v>
      </c>
      <c r="K17" s="22">
        <v>95.910718750000001</v>
      </c>
      <c r="L17" s="22">
        <f t="shared" si="7"/>
        <v>647.81574018817207</v>
      </c>
    </row>
    <row r="18" spans="1:12" s="2" customFormat="1">
      <c r="A18" s="35"/>
      <c r="B18" s="35" t="s">
        <v>81</v>
      </c>
      <c r="C18" s="22"/>
      <c r="D18" s="22"/>
      <c r="E18" s="22">
        <v>858395.44700000004</v>
      </c>
      <c r="F18" s="22">
        <v>314010.935</v>
      </c>
      <c r="G18" s="22">
        <f t="shared" si="6"/>
        <v>1172406.382</v>
      </c>
      <c r="H18" s="22"/>
      <c r="I18" s="22"/>
      <c r="J18" s="22">
        <v>1326.8209194220428</v>
      </c>
      <c r="K18" s="22">
        <v>485.36636458333328</v>
      </c>
      <c r="L18" s="22">
        <f t="shared" si="7"/>
        <v>1812.1872840053761</v>
      </c>
    </row>
    <row r="19" spans="1:12" s="2" customFormat="1">
      <c r="A19" s="37">
        <v>5</v>
      </c>
      <c r="B19" s="30" t="s">
        <v>14</v>
      </c>
      <c r="C19" s="31">
        <v>299594</v>
      </c>
      <c r="D19" s="31">
        <v>137284</v>
      </c>
      <c r="E19" s="31">
        <v>3645899</v>
      </c>
      <c r="F19" s="31">
        <v>1497883</v>
      </c>
      <c r="G19" s="31">
        <f t="shared" si="6"/>
        <v>5580660</v>
      </c>
      <c r="H19" s="32">
        <v>463.08212365591396</v>
      </c>
      <c r="I19" s="32">
        <v>212.19973118279569</v>
      </c>
      <c r="J19" s="32">
        <v>5635.4621639784946</v>
      </c>
      <c r="K19" s="32">
        <v>2315.2761424731184</v>
      </c>
      <c r="L19" s="32">
        <f>H19+I19+J19+K19</f>
        <v>8626.020161290322</v>
      </c>
    </row>
    <row r="20" spans="1:12" s="2" customFormat="1">
      <c r="A20" s="35"/>
      <c r="B20" s="35" t="s">
        <v>78</v>
      </c>
      <c r="C20" s="22">
        <v>299594</v>
      </c>
      <c r="D20" s="22">
        <v>137284</v>
      </c>
      <c r="E20" s="22">
        <v>1166687</v>
      </c>
      <c r="F20" s="22">
        <v>89874</v>
      </c>
      <c r="G20" s="22">
        <f t="shared" si="6"/>
        <v>1693439</v>
      </c>
      <c r="H20" s="22">
        <v>463.08212365591396</v>
      </c>
      <c r="I20" s="22">
        <v>212.19973118279569</v>
      </c>
      <c r="J20" s="22">
        <v>1803.3468413978494</v>
      </c>
      <c r="K20" s="22">
        <v>138.91814516129031</v>
      </c>
      <c r="L20" s="22">
        <f t="shared" ref="L20:L23" si="8">H20+I20+J20+K20</f>
        <v>2617.5468413978497</v>
      </c>
    </row>
    <row r="21" spans="1:12" s="2" customFormat="1">
      <c r="A21" s="35"/>
      <c r="B21" s="35" t="s">
        <v>79</v>
      </c>
      <c r="C21" s="22"/>
      <c r="D21" s="22"/>
      <c r="E21" s="22">
        <v>1057311</v>
      </c>
      <c r="F21" s="22">
        <v>778899</v>
      </c>
      <c r="G21" s="22">
        <f t="shared" si="6"/>
        <v>1836210</v>
      </c>
      <c r="H21" s="22"/>
      <c r="I21" s="22"/>
      <c r="J21" s="22">
        <v>1634.2844758064514</v>
      </c>
      <c r="K21" s="22">
        <v>1203.9433467741935</v>
      </c>
      <c r="L21" s="22">
        <f t="shared" si="8"/>
        <v>2838.2278225806449</v>
      </c>
    </row>
    <row r="22" spans="1:12" s="2" customFormat="1">
      <c r="A22" s="35"/>
      <c r="B22" s="35" t="s">
        <v>75</v>
      </c>
      <c r="C22" s="22"/>
      <c r="D22" s="22"/>
      <c r="E22" s="22">
        <v>1203147</v>
      </c>
      <c r="F22" s="22">
        <v>404428</v>
      </c>
      <c r="G22" s="22">
        <f t="shared" si="6"/>
        <v>1607575</v>
      </c>
      <c r="H22" s="22"/>
      <c r="I22" s="22"/>
      <c r="J22" s="22">
        <v>1859.7030241935483</v>
      </c>
      <c r="K22" s="22">
        <v>625.1239247311828</v>
      </c>
      <c r="L22" s="22">
        <f t="shared" si="8"/>
        <v>2484.8269489247314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218754</v>
      </c>
      <c r="F23" s="22">
        <v>224682</v>
      </c>
      <c r="G23" s="22">
        <f t="shared" si="6"/>
        <v>443436</v>
      </c>
      <c r="H23" s="22"/>
      <c r="I23" s="22"/>
      <c r="J23" s="22">
        <v>338.1278225806451</v>
      </c>
      <c r="K23" s="22">
        <v>347.29072580645158</v>
      </c>
      <c r="L23" s="22">
        <f t="shared" si="8"/>
        <v>685.41854838709673</v>
      </c>
    </row>
    <row r="24" spans="1:12" s="2" customFormat="1">
      <c r="A24" s="37">
        <v>6</v>
      </c>
      <c r="B24" s="30" t="s">
        <v>15</v>
      </c>
      <c r="C24" s="31">
        <v>8471</v>
      </c>
      <c r="D24" s="31">
        <v>0</v>
      </c>
      <c r="E24" s="31">
        <v>910477</v>
      </c>
      <c r="F24" s="31">
        <v>920670</v>
      </c>
      <c r="G24" s="31">
        <f t="shared" si="6"/>
        <v>1839618</v>
      </c>
      <c r="H24" s="32">
        <v>13.09361559139785</v>
      </c>
      <c r="I24" s="32" t="s">
        <v>203</v>
      </c>
      <c r="J24" s="32">
        <v>1407.3233198924731</v>
      </c>
      <c r="K24" s="32">
        <v>1423.078629032258</v>
      </c>
      <c r="L24" s="32">
        <f>H24+I24+J24+K24</f>
        <v>2843.495564516129</v>
      </c>
    </row>
    <row r="25" spans="1:12" s="2" customFormat="1">
      <c r="A25" s="35"/>
      <c r="B25" s="35" t="s">
        <v>83</v>
      </c>
      <c r="C25" s="22">
        <v>8471</v>
      </c>
      <c r="D25" s="22"/>
      <c r="E25" s="22">
        <v>42792.419000000002</v>
      </c>
      <c r="F25" s="22">
        <v>64446.900000000009</v>
      </c>
      <c r="G25" s="22">
        <f>SUM(C25:F25)</f>
        <v>115710.31900000002</v>
      </c>
      <c r="H25" s="22">
        <v>13.09361559139785</v>
      </c>
      <c r="I25" s="22"/>
      <c r="J25" s="22">
        <v>66.144196034946233</v>
      </c>
      <c r="K25" s="22">
        <v>99.615504032258073</v>
      </c>
      <c r="L25" s="22">
        <f t="shared" ref="L25:L29" si="9">H25+I25+J25+K25</f>
        <v>178.85331565860216</v>
      </c>
    </row>
    <row r="26" spans="1:12" s="2" customFormat="1">
      <c r="A26" s="35"/>
      <c r="B26" s="35" t="s">
        <v>82</v>
      </c>
      <c r="C26" s="22"/>
      <c r="D26" s="22"/>
      <c r="E26" s="22">
        <v>306830.74900000001</v>
      </c>
      <c r="F26" s="22">
        <v>246739.56000000003</v>
      </c>
      <c r="G26" s="22">
        <f t="shared" si="6"/>
        <v>553570.30900000001</v>
      </c>
      <c r="H26" s="22"/>
      <c r="I26" s="22"/>
      <c r="J26" s="22">
        <v>474.26795880376341</v>
      </c>
      <c r="K26" s="22">
        <v>381.38507258064516</v>
      </c>
      <c r="L26" s="22">
        <f t="shared" si="9"/>
        <v>855.65303138440856</v>
      </c>
    </row>
    <row r="27" spans="1:12" s="2" customFormat="1">
      <c r="A27" s="35"/>
      <c r="B27" s="35" t="s">
        <v>84</v>
      </c>
      <c r="C27" s="22"/>
      <c r="D27" s="22"/>
      <c r="E27" s="22">
        <v>50986.712</v>
      </c>
      <c r="F27" s="22">
        <v>31302.780000000002</v>
      </c>
      <c r="G27" s="22">
        <f t="shared" si="6"/>
        <v>82289.491999999998</v>
      </c>
      <c r="H27" s="22"/>
      <c r="I27" s="22"/>
      <c r="J27" s="22">
        <v>78.810105913978489</v>
      </c>
      <c r="K27" s="22">
        <v>48.384673387096775</v>
      </c>
      <c r="L27" s="22">
        <f t="shared" si="9"/>
        <v>127.19477930107527</v>
      </c>
    </row>
    <row r="28" spans="1:12" s="2" customFormat="1">
      <c r="A28" s="35"/>
      <c r="B28" s="35" t="s">
        <v>85</v>
      </c>
      <c r="C28" s="22"/>
      <c r="D28" s="22"/>
      <c r="E28" s="22">
        <v>15478.109</v>
      </c>
      <c r="F28" s="22">
        <v>22096.080000000002</v>
      </c>
      <c r="G28" s="22">
        <f t="shared" si="6"/>
        <v>37574.188999999998</v>
      </c>
      <c r="H28" s="22"/>
      <c r="I28" s="22"/>
      <c r="J28" s="22">
        <v>23.924496438172039</v>
      </c>
      <c r="K28" s="22">
        <v>34.153887096774199</v>
      </c>
      <c r="L28" s="22">
        <f t="shared" si="9"/>
        <v>58.078383534946241</v>
      </c>
    </row>
    <row r="29" spans="1:12" s="2" customFormat="1">
      <c r="A29" s="35"/>
      <c r="B29" s="35" t="s">
        <v>86</v>
      </c>
      <c r="C29" s="22"/>
      <c r="D29" s="22"/>
      <c r="E29" s="22">
        <v>494389.01099999994</v>
      </c>
      <c r="F29" s="22">
        <v>556084.67999999993</v>
      </c>
      <c r="G29" s="22">
        <f t="shared" si="6"/>
        <v>1050473.6909999999</v>
      </c>
      <c r="H29" s="22"/>
      <c r="I29" s="22"/>
      <c r="J29" s="22">
        <v>764.17656270161274</v>
      </c>
      <c r="K29" s="22">
        <v>859.53949193548374</v>
      </c>
      <c r="L29" s="22">
        <f t="shared" si="9"/>
        <v>1623.7160546370965</v>
      </c>
    </row>
    <row r="30" spans="1:12" s="2" customFormat="1">
      <c r="A30" s="37">
        <v>8</v>
      </c>
      <c r="B30" s="30" t="s">
        <v>16</v>
      </c>
      <c r="C30" s="31">
        <v>535030</v>
      </c>
      <c r="D30" s="31">
        <v>0</v>
      </c>
      <c r="E30" s="31">
        <v>1558771</v>
      </c>
      <c r="F30" s="31">
        <v>1327985</v>
      </c>
      <c r="G30" s="31">
        <f t="shared" si="6"/>
        <v>3421786</v>
      </c>
      <c r="H30" s="32">
        <v>826.99529569892468</v>
      </c>
      <c r="I30" s="32" t="s">
        <v>203</v>
      </c>
      <c r="J30" s="32">
        <v>2409.3906586021499</v>
      </c>
      <c r="K30" s="32">
        <v>2052.6649865591394</v>
      </c>
      <c r="L30" s="32">
        <f>H30+I30+J30+K30</f>
        <v>5289.0509408602138</v>
      </c>
    </row>
    <row r="31" spans="1:12" s="2" customFormat="1" ht="14.25" customHeight="1">
      <c r="A31" s="35"/>
      <c r="B31" s="35" t="s">
        <v>87</v>
      </c>
      <c r="C31" s="22">
        <v>535030</v>
      </c>
      <c r="D31" s="22">
        <v>0</v>
      </c>
      <c r="E31" s="22">
        <v>1558771</v>
      </c>
      <c r="F31" s="22">
        <v>1327985</v>
      </c>
      <c r="G31" s="22">
        <f t="shared" ref="G31:L31" si="10">G30</f>
        <v>3421786</v>
      </c>
      <c r="H31" s="22">
        <v>826.99529569892468</v>
      </c>
      <c r="I31" s="22"/>
      <c r="J31" s="22">
        <v>2409.3906586021499</v>
      </c>
      <c r="K31" s="22">
        <v>2052.6649865591394</v>
      </c>
      <c r="L31" s="22">
        <f t="shared" si="10"/>
        <v>5289.0509408602138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1575040</v>
      </c>
      <c r="F32" s="31">
        <v>465985</v>
      </c>
      <c r="G32" s="31">
        <f t="shared" ref="G32" si="11">SUM(C32:F32)</f>
        <v>2041025</v>
      </c>
      <c r="H32" s="32" t="s">
        <v>203</v>
      </c>
      <c r="I32" s="32" t="s">
        <v>203</v>
      </c>
      <c r="J32" s="32">
        <v>2434.5376344086021</v>
      </c>
      <c r="K32" s="32">
        <v>720.27251344086017</v>
      </c>
      <c r="L32" s="32">
        <f>H32+I32+J32+K32</f>
        <v>3154.8101478494623</v>
      </c>
    </row>
    <row r="33" spans="1:12" s="2" customFormat="1">
      <c r="A33" s="35"/>
      <c r="B33" s="35" t="s">
        <v>88</v>
      </c>
      <c r="C33" s="22"/>
      <c r="D33" s="22"/>
      <c r="E33" s="22">
        <v>1575040</v>
      </c>
      <c r="F33" s="22">
        <v>465985</v>
      </c>
      <c r="G33" s="22">
        <f>G32</f>
        <v>2041025</v>
      </c>
      <c r="H33" s="22"/>
      <c r="I33" s="22"/>
      <c r="J33" s="22">
        <v>2434.5376344086021</v>
      </c>
      <c r="K33" s="22">
        <v>720.27251344086017</v>
      </c>
      <c r="L33" s="22">
        <f>K33+J33</f>
        <v>3154.8101478494623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1289020</v>
      </c>
      <c r="F34" s="31">
        <v>789502</v>
      </c>
      <c r="G34" s="31">
        <f>SUM(C34:F34)</f>
        <v>2078522</v>
      </c>
      <c r="H34" s="32" t="s">
        <v>203</v>
      </c>
      <c r="I34" s="32" t="s">
        <v>203</v>
      </c>
      <c r="J34" s="32">
        <v>1992.436827956989</v>
      </c>
      <c r="K34" s="32">
        <v>1220.3323924731183</v>
      </c>
      <c r="L34" s="32">
        <f>H34+I34+J34+K34</f>
        <v>3212.7692204301075</v>
      </c>
    </row>
    <row r="35" spans="1:12" s="2" customFormat="1">
      <c r="A35" s="35"/>
      <c r="B35" s="35" t="s">
        <v>93</v>
      </c>
      <c r="C35" s="22"/>
      <c r="D35" s="22"/>
      <c r="E35" s="22">
        <v>1289020</v>
      </c>
      <c r="F35" s="22">
        <v>789502</v>
      </c>
      <c r="G35" s="22">
        <f>SUM(C35:F35)</f>
        <v>2078522</v>
      </c>
      <c r="H35" s="22"/>
      <c r="I35" s="22"/>
      <c r="J35" s="22">
        <v>1992.436827956989</v>
      </c>
      <c r="K35" s="22">
        <v>1220.3323924731183</v>
      </c>
      <c r="L35" s="22">
        <f>H35+I35+J35+K35</f>
        <v>3212.7692204301075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f t="shared" ref="G36:G40" si="12">SUM(C36:F36)</f>
        <v>0</v>
      </c>
      <c r="H36" s="22"/>
      <c r="I36" s="22"/>
      <c r="J36" s="71" t="s">
        <v>203</v>
      </c>
      <c r="K36" s="73" t="s">
        <v>203</v>
      </c>
      <c r="L36" s="22">
        <f>H36+I36+J36+K36</f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f t="shared" si="12"/>
        <v>0</v>
      </c>
      <c r="H37" s="22"/>
      <c r="I37" s="22"/>
      <c r="J37" s="73" t="s">
        <v>203</v>
      </c>
      <c r="K37" s="73" t="s">
        <v>203</v>
      </c>
      <c r="L37" s="22">
        <f t="shared" ref="L37:L40" si="13">H37+I37+J37+K37</f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f t="shared" si="12"/>
        <v>0</v>
      </c>
      <c r="H38" s="22"/>
      <c r="I38" s="22"/>
      <c r="J38" s="73" t="s">
        <v>203</v>
      </c>
      <c r="K38" s="73" t="s">
        <v>203</v>
      </c>
      <c r="L38" s="22">
        <f t="shared" si="13"/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f t="shared" si="12"/>
        <v>0</v>
      </c>
      <c r="H39" s="22"/>
      <c r="I39" s="22"/>
      <c r="J39" s="73" t="s">
        <v>203</v>
      </c>
      <c r="K39" s="73" t="s">
        <v>203</v>
      </c>
      <c r="L39" s="22">
        <f t="shared" si="13"/>
        <v>0</v>
      </c>
    </row>
    <row r="40" spans="1:12" s="2" customFormat="1">
      <c r="A40" s="35"/>
      <c r="B40" s="35" t="s">
        <v>77</v>
      </c>
      <c r="C40" s="22"/>
      <c r="D40" s="22"/>
      <c r="E40" s="22">
        <v>12890</v>
      </c>
      <c r="F40" s="22">
        <v>0</v>
      </c>
      <c r="G40" s="22">
        <f t="shared" si="12"/>
        <v>12890</v>
      </c>
      <c r="H40" s="22"/>
      <c r="I40" s="22"/>
      <c r="J40" s="73">
        <v>19.924059139784944</v>
      </c>
      <c r="K40" s="73" t="s">
        <v>203</v>
      </c>
      <c r="L40" s="22">
        <f t="shared" si="13"/>
        <v>19.924059139784944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483869</v>
      </c>
      <c r="E41" s="31">
        <v>753073</v>
      </c>
      <c r="F41" s="31">
        <v>1155559</v>
      </c>
      <c r="G41" s="31">
        <f t="shared" ref="G41" si="14">SUM(C41:F41)</f>
        <v>2392501</v>
      </c>
      <c r="H41" s="32" t="s">
        <v>203</v>
      </c>
      <c r="I41" s="32">
        <v>747.91579301075262</v>
      </c>
      <c r="J41" s="32">
        <v>1164.024126344086</v>
      </c>
      <c r="K41" s="32">
        <v>1786.1463037634408</v>
      </c>
      <c r="L41" s="32">
        <f>H41+I41+J41+K41</f>
        <v>3698.0862231182791</v>
      </c>
    </row>
    <row r="42" spans="1:12" s="2" customFormat="1">
      <c r="A42" s="35"/>
      <c r="B42" s="35" t="s">
        <v>94</v>
      </c>
      <c r="C42" s="22">
        <v>0</v>
      </c>
      <c r="D42" s="22">
        <v>483869</v>
      </c>
      <c r="E42" s="22">
        <v>753073</v>
      </c>
      <c r="F42" s="22">
        <v>1155559</v>
      </c>
      <c r="G42" s="22">
        <f>C42+D42+E42+F42</f>
        <v>2392501</v>
      </c>
      <c r="H42" s="22"/>
      <c r="I42" s="22">
        <v>747.91579301075262</v>
      </c>
      <c r="J42" s="22">
        <v>1164.024126344086</v>
      </c>
      <c r="K42" s="22">
        <v>1786.1463037634408</v>
      </c>
      <c r="L42" s="22">
        <f>H42+I42+J42+K42</f>
        <v>3698.0862231182791</v>
      </c>
    </row>
    <row r="43" spans="1:12" s="10" customFormat="1" ht="16.5" customHeight="1">
      <c r="A43" s="37">
        <v>12</v>
      </c>
      <c r="B43" s="30" t="s">
        <v>20</v>
      </c>
      <c r="C43" s="41">
        <v>7469741</v>
      </c>
      <c r="D43" s="41">
        <v>1161680</v>
      </c>
      <c r="E43" s="41">
        <v>15427734</v>
      </c>
      <c r="F43" s="41">
        <v>2899248</v>
      </c>
      <c r="G43" s="31">
        <f t="shared" ref="G43:G47" si="15">SUM(C43:F43)</f>
        <v>26958403</v>
      </c>
      <c r="H43" s="42">
        <v>11545.970631720429</v>
      </c>
      <c r="I43" s="42">
        <v>1795.6075268817203</v>
      </c>
      <c r="J43" s="32">
        <v>23846.63185483871</v>
      </c>
      <c r="K43" s="32">
        <v>4481.3645161290324</v>
      </c>
      <c r="L43" s="32">
        <f>H43+I43+J43+K43</f>
        <v>41669.574529569894</v>
      </c>
    </row>
    <row r="44" spans="1:12" s="2" customFormat="1">
      <c r="A44" s="17"/>
      <c r="B44" s="17" t="s">
        <v>95</v>
      </c>
      <c r="C44" s="22">
        <v>6524090</v>
      </c>
      <c r="D44" s="22">
        <v>1161680</v>
      </c>
      <c r="E44" s="22">
        <v>15193429</v>
      </c>
      <c r="F44" s="22">
        <v>2765808</v>
      </c>
      <c r="G44" s="22">
        <f>G43-G45-G46</f>
        <v>25645007</v>
      </c>
      <c r="H44" s="22">
        <v>10084.278897849461</v>
      </c>
      <c r="I44" s="22">
        <v>1795.6075268817203</v>
      </c>
      <c r="J44" s="22">
        <v>23484.466868279571</v>
      </c>
      <c r="K44" s="22">
        <v>4275.1064516129027</v>
      </c>
      <c r="L44" s="22">
        <f t="shared" ref="L44:L72" si="16">H44+I44+J44+K44</f>
        <v>39639.459744623658</v>
      </c>
    </row>
    <row r="45" spans="1:12" s="2" customFormat="1">
      <c r="A45" s="17"/>
      <c r="B45" s="17" t="s">
        <v>96</v>
      </c>
      <c r="C45" s="22"/>
      <c r="D45" s="22"/>
      <c r="E45" s="69">
        <v>234305</v>
      </c>
      <c r="F45" s="69">
        <v>133440</v>
      </c>
      <c r="G45" s="22">
        <f t="shared" si="15"/>
        <v>367745</v>
      </c>
      <c r="H45" s="22"/>
      <c r="I45" s="22"/>
      <c r="J45" s="22">
        <v>362.16498655913978</v>
      </c>
      <c r="K45" s="22">
        <v>206.258064516129</v>
      </c>
      <c r="L45" s="22">
        <f t="shared" si="16"/>
        <v>568.42305107526875</v>
      </c>
    </row>
    <row r="46" spans="1:12" s="2" customFormat="1">
      <c r="A46" s="17"/>
      <c r="B46" s="17" t="s">
        <v>97</v>
      </c>
      <c r="C46" s="22">
        <v>945651</v>
      </c>
      <c r="D46" s="22"/>
      <c r="E46" s="22"/>
      <c r="F46" s="22"/>
      <c r="G46" s="22">
        <f t="shared" si="15"/>
        <v>945651</v>
      </c>
      <c r="H46" s="22">
        <v>1461.6917338709677</v>
      </c>
      <c r="I46" s="22"/>
      <c r="J46" s="22"/>
      <c r="K46" s="22"/>
      <c r="L46" s="22">
        <f t="shared" si="16"/>
        <v>1461.6917338709677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842557</v>
      </c>
      <c r="F47" s="41">
        <v>505157</v>
      </c>
      <c r="G47" s="31">
        <f t="shared" si="15"/>
        <v>1347714</v>
      </c>
      <c r="H47" s="42" t="s">
        <v>203</v>
      </c>
      <c r="I47" s="42" t="s">
        <v>203</v>
      </c>
      <c r="J47" s="32">
        <v>1302.339448924731</v>
      </c>
      <c r="K47" s="32">
        <v>780.82063172043013</v>
      </c>
      <c r="L47" s="32">
        <f>H47+I47+J47+K47</f>
        <v>2083.1600806451611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842557</v>
      </c>
      <c r="F48" s="22">
        <v>505157</v>
      </c>
      <c r="G48" s="22">
        <f t="shared" ref="G48" si="17">G47</f>
        <v>1347714</v>
      </c>
      <c r="H48" s="22"/>
      <c r="I48" s="22"/>
      <c r="J48" s="22">
        <v>1302.339448924731</v>
      </c>
      <c r="K48" s="22">
        <v>780.82063172043013</v>
      </c>
      <c r="L48" s="22">
        <f t="shared" si="16"/>
        <v>2083.1600806451611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1750509</v>
      </c>
      <c r="F49" s="31">
        <v>374781</v>
      </c>
      <c r="G49" s="31">
        <f t="shared" ref="G49" si="18">SUM(C49:F49)</f>
        <v>2125290</v>
      </c>
      <c r="H49" s="32" t="s">
        <v>203</v>
      </c>
      <c r="I49" s="32" t="s">
        <v>203</v>
      </c>
      <c r="J49" s="32">
        <v>2705.7598790322577</v>
      </c>
      <c r="K49" s="32">
        <v>579.29858870967735</v>
      </c>
      <c r="L49" s="32">
        <f>H49+I49+J49+K49</f>
        <v>3285.0584677419351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700203</v>
      </c>
      <c r="F50" s="22">
        <v>11243</v>
      </c>
      <c r="G50" s="22">
        <f>SUM(C50:F50)</f>
        <v>711446</v>
      </c>
      <c r="H50" s="22"/>
      <c r="I50" s="22"/>
      <c r="J50" s="22">
        <v>1082.3030241935483</v>
      </c>
      <c r="K50" s="22">
        <v>17.378293010752685</v>
      </c>
      <c r="L50" s="22">
        <f t="shared" si="16"/>
        <v>1099.681317204301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175051</v>
      </c>
      <c r="F51" s="22">
        <v>262347</v>
      </c>
      <c r="G51" s="22">
        <f t="shared" ref="G51:G55" si="19">SUM(C51:F51)</f>
        <v>437398</v>
      </c>
      <c r="H51" s="22"/>
      <c r="I51" s="22"/>
      <c r="J51" s="22">
        <v>271</v>
      </c>
      <c r="K51" s="22">
        <v>405.92029569892463</v>
      </c>
      <c r="L51" s="22">
        <f t="shared" si="16"/>
        <v>676.92029569892463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140041</v>
      </c>
      <c r="F52" s="22">
        <v>101191</v>
      </c>
      <c r="G52" s="22">
        <f t="shared" si="19"/>
        <v>241232</v>
      </c>
      <c r="H52" s="22"/>
      <c r="I52" s="22"/>
      <c r="J52" s="22">
        <v>216</v>
      </c>
      <c r="K52" s="22">
        <v>156</v>
      </c>
      <c r="L52" s="22">
        <f t="shared" si="16"/>
        <v>372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525153</v>
      </c>
      <c r="F53" s="22">
        <v>0</v>
      </c>
      <c r="G53" s="22">
        <f t="shared" si="19"/>
        <v>525153</v>
      </c>
      <c r="H53" s="22"/>
      <c r="I53" s="22"/>
      <c r="J53" s="22">
        <v>812</v>
      </c>
      <c r="K53" s="22">
        <v>0</v>
      </c>
      <c r="L53" s="22">
        <f t="shared" si="16"/>
        <v>812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87525</v>
      </c>
      <c r="F54" s="22">
        <v>0</v>
      </c>
      <c r="G54" s="22">
        <f t="shared" si="19"/>
        <v>87525</v>
      </c>
      <c r="H54" s="22"/>
      <c r="I54" s="22"/>
      <c r="J54" s="22">
        <v>135</v>
      </c>
      <c r="K54" s="22">
        <v>0</v>
      </c>
      <c r="L54" s="22">
        <f t="shared" si="16"/>
        <v>135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122536</v>
      </c>
      <c r="F55" s="22">
        <v>0</v>
      </c>
      <c r="G55" s="22">
        <f t="shared" si="19"/>
        <v>122536</v>
      </c>
      <c r="H55" s="22"/>
      <c r="I55" s="22"/>
      <c r="J55" s="22">
        <v>189</v>
      </c>
      <c r="K55" s="22">
        <v>0</v>
      </c>
      <c r="L55" s="22">
        <f t="shared" si="16"/>
        <v>189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143872</v>
      </c>
      <c r="F56" s="25">
        <v>335810</v>
      </c>
      <c r="G56" s="25">
        <f t="shared" ref="G56" si="20">SUM(C56:F56)</f>
        <v>479682</v>
      </c>
      <c r="H56" s="26" t="s">
        <v>203</v>
      </c>
      <c r="I56" s="26" t="s">
        <v>203</v>
      </c>
      <c r="J56" s="26">
        <v>222.38279569892472</v>
      </c>
      <c r="K56" s="26">
        <v>519.0611559139785</v>
      </c>
      <c r="L56" s="44">
        <f>H56+I56+J56+K56</f>
        <v>741.44395161290322</v>
      </c>
    </row>
    <row r="57" spans="1:13" s="2" customFormat="1">
      <c r="A57" s="17"/>
      <c r="B57" s="17" t="s">
        <v>105</v>
      </c>
      <c r="C57" s="22"/>
      <c r="D57" s="22"/>
      <c r="E57" s="22">
        <v>143872</v>
      </c>
      <c r="F57" s="22">
        <v>335810</v>
      </c>
      <c r="G57" s="22">
        <f>G56</f>
        <v>479682</v>
      </c>
      <c r="H57" s="22"/>
      <c r="I57" s="22"/>
      <c r="J57" s="22">
        <v>222.38279569892472</v>
      </c>
      <c r="K57" s="22">
        <v>519.0611559139785</v>
      </c>
      <c r="L57" s="22">
        <f t="shared" si="16"/>
        <v>741.44395161290322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712831</v>
      </c>
      <c r="F58" s="31">
        <v>321938</v>
      </c>
      <c r="G58" s="31">
        <f t="shared" ref="G58" si="21">SUM(C58:F58)</f>
        <v>1034769</v>
      </c>
      <c r="H58" s="32" t="s">
        <v>203</v>
      </c>
      <c r="I58" s="32" t="s">
        <v>203</v>
      </c>
      <c r="J58" s="32">
        <v>1101.8221102150537</v>
      </c>
      <c r="K58" s="32">
        <v>497.61922043010748</v>
      </c>
      <c r="L58" s="32">
        <f>H58+I58+J58+K58</f>
        <v>1599.4413306451611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712831</v>
      </c>
      <c r="F59" s="22">
        <v>321938</v>
      </c>
      <c r="G59" s="22">
        <f>G58</f>
        <v>1034769</v>
      </c>
      <c r="H59" s="22"/>
      <c r="I59" s="22"/>
      <c r="J59" s="22">
        <v>1101.8221102150537</v>
      </c>
      <c r="K59" s="22">
        <v>497.61922043010748</v>
      </c>
      <c r="L59" s="22">
        <f t="shared" si="16"/>
        <v>1599.4413306451611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562877</v>
      </c>
      <c r="F60" s="31">
        <v>491557</v>
      </c>
      <c r="G60" s="31">
        <f t="shared" ref="G60" si="22">SUM(C60:F60)</f>
        <v>1054434</v>
      </c>
      <c r="H60" s="32" t="s">
        <v>203</v>
      </c>
      <c r="I60" s="32" t="s">
        <v>203</v>
      </c>
      <c r="J60" s="32">
        <v>870.0383736559138</v>
      </c>
      <c r="K60" s="32">
        <v>759.79912634408606</v>
      </c>
      <c r="L60" s="32">
        <f>H60+I60+J60+K60</f>
        <v>1629.8374999999999</v>
      </c>
    </row>
    <row r="61" spans="1:13" s="2" customFormat="1">
      <c r="A61" s="17"/>
      <c r="B61" s="17" t="s">
        <v>107</v>
      </c>
      <c r="C61" s="22"/>
      <c r="D61" s="22"/>
      <c r="E61" s="22">
        <v>562877</v>
      </c>
      <c r="F61" s="22">
        <v>491557</v>
      </c>
      <c r="G61" s="22">
        <f>F61+E61</f>
        <v>1054434</v>
      </c>
      <c r="H61" s="22"/>
      <c r="I61" s="22"/>
      <c r="J61" s="22">
        <v>870.0383736559138</v>
      </c>
      <c r="K61" s="22">
        <v>759.79912634408606</v>
      </c>
      <c r="L61" s="22">
        <f t="shared" si="16"/>
        <v>1629.8374999999999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2109851</v>
      </c>
      <c r="F62" s="31">
        <v>1354548</v>
      </c>
      <c r="G62" s="31">
        <f t="shared" ref="G62" si="23">SUM(C62:F62)</f>
        <v>3464399</v>
      </c>
      <c r="H62" s="32" t="s">
        <v>203</v>
      </c>
      <c r="I62" s="32" t="s">
        <v>203</v>
      </c>
      <c r="J62" s="32">
        <v>3261.1944220430105</v>
      </c>
      <c r="K62" s="32">
        <v>2093.7233870967743</v>
      </c>
      <c r="L62" s="32">
        <f>H62+I62+J62+K62</f>
        <v>5354.9178091397844</v>
      </c>
    </row>
    <row r="63" spans="1:13">
      <c r="A63" s="45"/>
      <c r="B63" s="45" t="s">
        <v>108</v>
      </c>
      <c r="C63" s="22"/>
      <c r="D63" s="22"/>
      <c r="E63" s="22">
        <v>406780</v>
      </c>
      <c r="F63" s="22">
        <v>261157</v>
      </c>
      <c r="G63" s="63">
        <f>SUM(C63:F63)</f>
        <v>667937</v>
      </c>
      <c r="H63" s="63"/>
      <c r="I63" s="63"/>
      <c r="J63" s="63">
        <v>628.75940860215053</v>
      </c>
      <c r="K63" s="63">
        <v>403.67009408602144</v>
      </c>
      <c r="L63" s="63">
        <f t="shared" si="16"/>
        <v>1032.4295026881719</v>
      </c>
      <c r="M63" s="2"/>
    </row>
    <row r="64" spans="1:13">
      <c r="A64" s="45"/>
      <c r="B64" s="45" t="s">
        <v>109</v>
      </c>
      <c r="C64" s="22"/>
      <c r="D64" s="22"/>
      <c r="E64" s="22">
        <v>888247</v>
      </c>
      <c r="F64" s="22">
        <v>570265</v>
      </c>
      <c r="G64" s="63">
        <f t="shared" ref="G64:G65" si="24">SUM(C64:F64)</f>
        <v>1458512</v>
      </c>
      <c r="H64" s="63"/>
      <c r="I64" s="63"/>
      <c r="J64" s="63">
        <v>1372.9624327956988</v>
      </c>
      <c r="K64" s="63">
        <v>881.45799731182785</v>
      </c>
      <c r="L64" s="63">
        <f t="shared" si="16"/>
        <v>2254.4204301075265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814824</v>
      </c>
      <c r="F65" s="22">
        <v>523126</v>
      </c>
      <c r="G65" s="63">
        <f t="shared" si="24"/>
        <v>1337950</v>
      </c>
      <c r="H65" s="63"/>
      <c r="I65" s="63"/>
      <c r="J65" s="63">
        <v>1259.4725806451613</v>
      </c>
      <c r="K65" s="63">
        <v>808.5952956989247</v>
      </c>
      <c r="L65" s="63">
        <f t="shared" si="16"/>
        <v>2068.067876344086</v>
      </c>
      <c r="M65" s="2"/>
    </row>
    <row r="66" spans="1:13">
      <c r="A66" s="37">
        <v>19</v>
      </c>
      <c r="B66" s="30" t="s">
        <v>27</v>
      </c>
      <c r="C66" s="31">
        <v>170753</v>
      </c>
      <c r="D66" s="31">
        <v>8943</v>
      </c>
      <c r="E66" s="31">
        <v>538923</v>
      </c>
      <c r="F66" s="31">
        <v>571268</v>
      </c>
      <c r="G66" s="31">
        <f t="shared" ref="G66" si="25">SUM(C66:F66)</f>
        <v>1289887</v>
      </c>
      <c r="H66" s="32">
        <v>263.93272849462363</v>
      </c>
      <c r="I66" s="32">
        <v>13.823185483870965</v>
      </c>
      <c r="J66" s="32">
        <v>833.01270161290313</v>
      </c>
      <c r="K66" s="32">
        <v>883.00833333333333</v>
      </c>
      <c r="L66" s="32">
        <f>H66+I66+J66+K66</f>
        <v>1993.7769489247312</v>
      </c>
    </row>
    <row r="67" spans="1:13">
      <c r="A67" s="45"/>
      <c r="B67" s="45" t="s">
        <v>111</v>
      </c>
      <c r="C67" s="22">
        <v>170753</v>
      </c>
      <c r="D67" s="22">
        <v>8943</v>
      </c>
      <c r="E67" s="22">
        <v>538923</v>
      </c>
      <c r="F67" s="22">
        <v>571268</v>
      </c>
      <c r="G67" s="22">
        <f t="shared" ref="G67" si="26">G66</f>
        <v>1289887</v>
      </c>
      <c r="H67" s="22">
        <v>263.93272849462363</v>
      </c>
      <c r="I67" s="22">
        <v>13.823185483870965</v>
      </c>
      <c r="J67" s="22">
        <v>833.01270161290313</v>
      </c>
      <c r="K67" s="22">
        <v>883.00833333333333</v>
      </c>
      <c r="L67" s="22">
        <f t="shared" si="16"/>
        <v>1993.7769489247312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4934295</v>
      </c>
      <c r="F68" s="31">
        <v>3180727</v>
      </c>
      <c r="G68" s="31">
        <f t="shared" ref="G68" si="27">SUM(C68:F68)</f>
        <v>8115022</v>
      </c>
      <c r="H68" s="32" t="s">
        <v>203</v>
      </c>
      <c r="I68" s="32" t="s">
        <v>203</v>
      </c>
      <c r="J68" s="32">
        <v>7626.9344758064517</v>
      </c>
      <c r="K68" s="32">
        <v>4916.4463037634405</v>
      </c>
      <c r="L68" s="32">
        <f>H68+I68+J68+K68</f>
        <v>12543.380779569892</v>
      </c>
    </row>
    <row r="69" spans="1:13">
      <c r="A69" s="45"/>
      <c r="B69" s="45" t="s">
        <v>112</v>
      </c>
      <c r="C69" s="22"/>
      <c r="D69" s="22"/>
      <c r="E69" s="22">
        <v>4934295</v>
      </c>
      <c r="F69" s="22">
        <v>3180727</v>
      </c>
      <c r="G69" s="63">
        <f>F69+E69</f>
        <v>8115022</v>
      </c>
      <c r="H69" s="63"/>
      <c r="I69" s="63"/>
      <c r="J69" s="63">
        <v>7626.9344758064517</v>
      </c>
      <c r="K69" s="63">
        <v>4916.4463037634405</v>
      </c>
      <c r="L69" s="63">
        <f t="shared" si="16"/>
        <v>12543.380779569892</v>
      </c>
    </row>
    <row r="70" spans="1:13">
      <c r="A70" s="37">
        <v>21</v>
      </c>
      <c r="B70" s="30" t="s">
        <v>29</v>
      </c>
      <c r="C70" s="31">
        <v>0</v>
      </c>
      <c r="D70" s="31">
        <v>432529</v>
      </c>
      <c r="E70" s="31">
        <v>596462</v>
      </c>
      <c r="F70" s="31">
        <v>419969</v>
      </c>
      <c r="G70" s="31">
        <f t="shared" ref="G70" si="28">SUM(C70:F70)</f>
        <v>1448960</v>
      </c>
      <c r="H70" s="32" t="s">
        <v>203</v>
      </c>
      <c r="I70" s="32">
        <v>668.55961021505368</v>
      </c>
      <c r="J70" s="32">
        <v>921.95067204301074</v>
      </c>
      <c r="K70" s="32">
        <v>649.14563172043006</v>
      </c>
      <c r="L70" s="32">
        <f>H70+I70+J70+K70</f>
        <v>2239.6559139784945</v>
      </c>
    </row>
    <row r="71" spans="1:13">
      <c r="A71" s="45"/>
      <c r="B71" s="45" t="s">
        <v>114</v>
      </c>
      <c r="C71" s="22"/>
      <c r="D71" s="22"/>
      <c r="E71" s="22">
        <v>596462</v>
      </c>
      <c r="F71" s="22">
        <v>184786.36000000002</v>
      </c>
      <c r="G71" s="63">
        <f>E71+F71</f>
        <v>781248.36</v>
      </c>
      <c r="H71" s="63"/>
      <c r="I71" s="63"/>
      <c r="J71" s="63">
        <v>921.95067204301074</v>
      </c>
      <c r="K71" s="63">
        <v>285.62407795698925</v>
      </c>
      <c r="L71" s="63">
        <f t="shared" si="16"/>
        <v>1207.57475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235182.64</v>
      </c>
      <c r="G72" s="63">
        <f>E72+F72</f>
        <v>235182.64</v>
      </c>
      <c r="H72" s="63"/>
      <c r="I72" s="63"/>
      <c r="J72" s="63"/>
      <c r="K72" s="63">
        <v>363.52155376344086</v>
      </c>
      <c r="L72" s="63">
        <f t="shared" si="16"/>
        <v>363.52155376344086</v>
      </c>
    </row>
    <row r="73" spans="1:13">
      <c r="A73" s="36">
        <v>22</v>
      </c>
      <c r="B73" s="24" t="s">
        <v>30</v>
      </c>
      <c r="C73" s="25">
        <v>219549</v>
      </c>
      <c r="D73" s="25">
        <v>0</v>
      </c>
      <c r="E73" s="25">
        <v>1176106</v>
      </c>
      <c r="F73" s="25">
        <v>820003</v>
      </c>
      <c r="G73" s="25">
        <f t="shared" ref="G73" si="29">SUM(C73:F73)</f>
        <v>2215658</v>
      </c>
      <c r="H73" s="26">
        <v>339.35665322580638</v>
      </c>
      <c r="I73" s="26" t="s">
        <v>203</v>
      </c>
      <c r="J73" s="26">
        <v>1817.9057795698923</v>
      </c>
      <c r="K73" s="26">
        <v>1267.477755376344</v>
      </c>
      <c r="L73" s="26">
        <f>H73+I73+J73+K73</f>
        <v>3424.7401881720425</v>
      </c>
    </row>
    <row r="74" spans="1:13">
      <c r="A74" s="45"/>
      <c r="B74" s="45" t="s">
        <v>115</v>
      </c>
      <c r="C74" s="22">
        <v>219549</v>
      </c>
      <c r="D74" s="22">
        <v>0</v>
      </c>
      <c r="E74" s="22">
        <v>1176106</v>
      </c>
      <c r="F74" s="22">
        <v>820003</v>
      </c>
      <c r="G74" s="63">
        <f>F74+E74+C74</f>
        <v>2215658</v>
      </c>
      <c r="H74" s="63">
        <v>339.35665322580638</v>
      </c>
      <c r="I74" s="63"/>
      <c r="J74" s="63">
        <v>1817.9057795698923</v>
      </c>
      <c r="K74" s="63">
        <v>1267.477755376344</v>
      </c>
      <c r="L74" s="63">
        <f t="shared" ref="L74" si="30">L73</f>
        <v>3424.7401881720425</v>
      </c>
    </row>
    <row r="75" spans="1:13">
      <c r="A75" s="37">
        <v>23</v>
      </c>
      <c r="B75" s="30" t="s">
        <v>31</v>
      </c>
      <c r="C75" s="31">
        <v>613043</v>
      </c>
      <c r="D75" s="31">
        <v>0</v>
      </c>
      <c r="E75" s="31">
        <v>730876</v>
      </c>
      <c r="F75" s="31">
        <v>480238</v>
      </c>
      <c r="G75" s="31">
        <f t="shared" ref="G75" si="31">SUM(C75:F75)</f>
        <v>1824157</v>
      </c>
      <c r="H75" s="32">
        <v>947.57990591397845</v>
      </c>
      <c r="I75" s="32" t="s">
        <v>203</v>
      </c>
      <c r="J75" s="32">
        <v>1129.7142473118279</v>
      </c>
      <c r="K75" s="32">
        <v>742.30336021505377</v>
      </c>
      <c r="L75" s="32">
        <f>H75+I75+J75+K75</f>
        <v>2819.59751344086</v>
      </c>
    </row>
    <row r="76" spans="1:13">
      <c r="A76" s="45"/>
      <c r="B76" s="45" t="s">
        <v>116</v>
      </c>
      <c r="C76" s="22">
        <v>613043</v>
      </c>
      <c r="D76" s="22">
        <v>0</v>
      </c>
      <c r="E76" s="22">
        <v>131557.68</v>
      </c>
      <c r="F76" s="22">
        <v>41300.467999999993</v>
      </c>
      <c r="G76" s="63">
        <f>C76+D76+E76+F76</f>
        <v>785901.14799999993</v>
      </c>
      <c r="H76" s="63">
        <v>947.57990591397845</v>
      </c>
      <c r="I76" s="63" t="s">
        <v>203</v>
      </c>
      <c r="J76" s="63">
        <v>203.34856451612902</v>
      </c>
      <c r="K76" s="63">
        <v>63.838088978494611</v>
      </c>
      <c r="L76" s="63">
        <f t="shared" ref="L76:L77" si="32">SUM(H76:K76)</f>
        <v>1214.766559408602</v>
      </c>
    </row>
    <row r="77" spans="1:13">
      <c r="A77" s="45"/>
      <c r="B77" s="45" t="s">
        <v>117</v>
      </c>
      <c r="C77" s="22"/>
      <c r="D77" s="22"/>
      <c r="E77" s="22">
        <v>599318.31999999995</v>
      </c>
      <c r="F77" s="22">
        <v>438937.53200000001</v>
      </c>
      <c r="G77" s="63">
        <f>C77+D77+E77+F77</f>
        <v>1038255.852</v>
      </c>
      <c r="H77" s="63"/>
      <c r="I77" s="63"/>
      <c r="J77" s="63">
        <v>926.36568279569883</v>
      </c>
      <c r="K77" s="63">
        <v>678.46527123655915</v>
      </c>
      <c r="L77" s="63">
        <f t="shared" si="32"/>
        <v>1604.830954032258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179870</v>
      </c>
      <c r="F78" s="31">
        <v>240921</v>
      </c>
      <c r="G78" s="31">
        <f t="shared" ref="G78" si="33">SUM(C78:F78)</f>
        <v>420791</v>
      </c>
      <c r="H78" s="32" t="s">
        <v>203</v>
      </c>
      <c r="I78" s="32" t="s">
        <v>203</v>
      </c>
      <c r="J78" s="32">
        <v>278.02486559139783</v>
      </c>
      <c r="K78" s="32">
        <v>372.39133064516125</v>
      </c>
      <c r="L78" s="32">
        <f>H78+I78+J78+K78</f>
        <v>650.41619623655902</v>
      </c>
    </row>
    <row r="79" spans="1:13">
      <c r="A79" s="45"/>
      <c r="B79" s="45" t="s">
        <v>118</v>
      </c>
      <c r="C79" s="22"/>
      <c r="D79" s="22"/>
      <c r="E79" s="22">
        <v>179870</v>
      </c>
      <c r="F79" s="22">
        <v>240921</v>
      </c>
      <c r="G79" s="22">
        <f>SUM(C79:F79)</f>
        <v>420791</v>
      </c>
      <c r="H79" s="63"/>
      <c r="I79" s="63"/>
      <c r="J79" s="63">
        <v>278.02486559139783</v>
      </c>
      <c r="K79" s="63">
        <v>372.39133064516125</v>
      </c>
      <c r="L79" s="63">
        <f>H79+I79+J79+K79</f>
        <v>650.41619623655902</v>
      </c>
    </row>
    <row r="80" spans="1:13">
      <c r="A80" s="37">
        <v>25</v>
      </c>
      <c r="B80" s="30" t="s">
        <v>33</v>
      </c>
      <c r="C80" s="31">
        <v>252257</v>
      </c>
      <c r="D80" s="31">
        <v>0</v>
      </c>
      <c r="E80" s="31">
        <v>1804728</v>
      </c>
      <c r="F80" s="31">
        <v>760771</v>
      </c>
      <c r="G80" s="31">
        <f t="shared" ref="G80:G87" si="34">SUM(C80:F80)</f>
        <v>2817756</v>
      </c>
      <c r="H80" s="32">
        <v>389.91337365591397</v>
      </c>
      <c r="I80" s="32" t="s">
        <v>203</v>
      </c>
      <c r="J80" s="32">
        <v>2789.5661290322578</v>
      </c>
      <c r="K80" s="32">
        <v>1175.9229166666664</v>
      </c>
      <c r="L80" s="32">
        <f>H80+I80+J80+K80</f>
        <v>4355.4024193548375</v>
      </c>
    </row>
    <row r="81" spans="1:12">
      <c r="A81" s="45"/>
      <c r="B81" s="45" t="s">
        <v>119</v>
      </c>
      <c r="C81" s="22">
        <v>252257</v>
      </c>
      <c r="D81" s="22"/>
      <c r="E81" s="22">
        <v>330265</v>
      </c>
      <c r="F81" s="22">
        <v>389515</v>
      </c>
      <c r="G81" s="63">
        <f t="shared" si="34"/>
        <v>972037</v>
      </c>
      <c r="H81" s="63">
        <v>389.91337365591397</v>
      </c>
      <c r="I81" s="63"/>
      <c r="J81" s="63">
        <v>510.49025537634401</v>
      </c>
      <c r="K81" s="63">
        <v>602.07291666666663</v>
      </c>
      <c r="L81" s="63">
        <f t="shared" ref="L81:L85" si="35">H81+I81+J81+K81</f>
        <v>1502.4765456989246</v>
      </c>
    </row>
    <row r="82" spans="1:12">
      <c r="A82" s="45"/>
      <c r="B82" s="45" t="s">
        <v>120</v>
      </c>
      <c r="C82" s="22"/>
      <c r="D82" s="22"/>
      <c r="E82" s="22">
        <v>1052156</v>
      </c>
      <c r="F82" s="22">
        <v>371256</v>
      </c>
      <c r="G82" s="63">
        <f t="shared" si="34"/>
        <v>1423412</v>
      </c>
      <c r="H82" s="63"/>
      <c r="I82" s="63"/>
      <c r="J82" s="63">
        <v>1626.3163978494622</v>
      </c>
      <c r="K82" s="63">
        <v>573.84999999999991</v>
      </c>
      <c r="L82" s="63">
        <f t="shared" si="35"/>
        <v>2200.1663978494621</v>
      </c>
    </row>
    <row r="83" spans="1:12">
      <c r="A83" s="45"/>
      <c r="B83" s="45" t="s">
        <v>122</v>
      </c>
      <c r="C83" s="22"/>
      <c r="D83" s="22"/>
      <c r="E83" s="22">
        <v>21657</v>
      </c>
      <c r="F83" s="22"/>
      <c r="G83" s="63">
        <f t="shared" si="34"/>
        <v>21657</v>
      </c>
      <c r="H83" s="63"/>
      <c r="I83" s="63"/>
      <c r="J83" s="63">
        <v>33.475201612903227</v>
      </c>
      <c r="K83" s="63"/>
      <c r="L83" s="63">
        <f t="shared" si="35"/>
        <v>33.475201612903227</v>
      </c>
    </row>
    <row r="84" spans="1:12">
      <c r="A84" s="45"/>
      <c r="B84" s="45" t="s">
        <v>121</v>
      </c>
      <c r="C84" s="22"/>
      <c r="D84" s="22"/>
      <c r="E84" s="22">
        <v>389821</v>
      </c>
      <c r="F84" s="22"/>
      <c r="G84" s="63">
        <f t="shared" si="34"/>
        <v>389821</v>
      </c>
      <c r="H84" s="63"/>
      <c r="I84" s="63"/>
      <c r="J84" s="63">
        <v>602.54590053763445</v>
      </c>
      <c r="K84" s="63"/>
      <c r="L84" s="63">
        <f t="shared" si="35"/>
        <v>602.54590053763445</v>
      </c>
    </row>
    <row r="85" spans="1:12">
      <c r="A85" s="45"/>
      <c r="B85" s="45" t="s">
        <v>123</v>
      </c>
      <c r="C85" s="22"/>
      <c r="D85" s="22"/>
      <c r="E85" s="22">
        <v>9024</v>
      </c>
      <c r="F85" s="22"/>
      <c r="G85" s="63">
        <f t="shared" si="34"/>
        <v>9024</v>
      </c>
      <c r="H85" s="63"/>
      <c r="I85" s="63"/>
      <c r="J85" s="63">
        <v>13.948387096774193</v>
      </c>
      <c r="K85" s="63"/>
      <c r="L85" s="63">
        <f t="shared" si="35"/>
        <v>13.948387096774193</v>
      </c>
    </row>
    <row r="86" spans="1:12">
      <c r="A86" s="45"/>
      <c r="B86" s="45" t="s">
        <v>206</v>
      </c>
      <c r="C86" s="22"/>
      <c r="D86" s="22"/>
      <c r="E86" s="22">
        <v>1805</v>
      </c>
      <c r="F86" s="22"/>
      <c r="G86" s="63"/>
      <c r="H86" s="63"/>
      <c r="I86" s="63"/>
      <c r="J86" s="63">
        <v>2.789986559139785</v>
      </c>
      <c r="K86" s="63"/>
      <c r="L86" s="63">
        <f>H86+I86+J86+K86</f>
        <v>2.789986559139785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1296413</v>
      </c>
      <c r="F87" s="31">
        <v>771628</v>
      </c>
      <c r="G87" s="31">
        <f t="shared" si="34"/>
        <v>2068041</v>
      </c>
      <c r="H87" s="32" t="s">
        <v>203</v>
      </c>
      <c r="I87" s="32" t="s">
        <v>203</v>
      </c>
      <c r="J87" s="32">
        <v>2003.8641801075266</v>
      </c>
      <c r="K87" s="32">
        <v>1192.704569892473</v>
      </c>
      <c r="L87" s="32">
        <f>H87+I87+J87+K87</f>
        <v>3196.5687499999995</v>
      </c>
    </row>
    <row r="88" spans="1:12">
      <c r="A88" s="45"/>
      <c r="B88" s="45" t="s">
        <v>124</v>
      </c>
      <c r="C88" s="22"/>
      <c r="D88" s="22"/>
      <c r="E88" s="22">
        <v>651059</v>
      </c>
      <c r="F88" s="22">
        <v>501712</v>
      </c>
      <c r="G88" s="63">
        <f>SUM(C88:F88)</f>
        <v>1152771</v>
      </c>
      <c r="H88" s="63"/>
      <c r="I88" s="63"/>
      <c r="J88" s="63">
        <v>1006.3411962365591</v>
      </c>
      <c r="K88" s="63">
        <v>775.49569892473119</v>
      </c>
      <c r="L88" s="63">
        <f t="shared" ref="L88:L93" si="36">H88+I88+J88+K88</f>
        <v>1781.8368951612902</v>
      </c>
    </row>
    <row r="89" spans="1:12">
      <c r="A89" s="45"/>
      <c r="B89" s="45" t="s">
        <v>127</v>
      </c>
      <c r="C89" s="22"/>
      <c r="D89" s="22"/>
      <c r="E89" s="22">
        <v>444021</v>
      </c>
      <c r="F89" s="22">
        <v>209883</v>
      </c>
      <c r="G89" s="63">
        <f t="shared" ref="G89:G93" si="37">SUM(C89:F89)</f>
        <v>653904</v>
      </c>
      <c r="H89" s="63"/>
      <c r="I89" s="63"/>
      <c r="J89" s="63">
        <v>686.32278225806442</v>
      </c>
      <c r="K89" s="63">
        <v>324.41592741935483</v>
      </c>
      <c r="L89" s="63">
        <f t="shared" si="36"/>
        <v>1010.7387096774193</v>
      </c>
    </row>
    <row r="90" spans="1:12">
      <c r="A90" s="45"/>
      <c r="B90" s="45" t="s">
        <v>125</v>
      </c>
      <c r="C90" s="22"/>
      <c r="D90" s="22"/>
      <c r="E90" s="22">
        <v>135864</v>
      </c>
      <c r="F90" s="22">
        <v>2161</v>
      </c>
      <c r="G90" s="63">
        <f t="shared" si="37"/>
        <v>138025</v>
      </c>
      <c r="H90" s="63"/>
      <c r="I90" s="63"/>
      <c r="J90" s="63">
        <v>210.00483870967741</v>
      </c>
      <c r="K90" s="63">
        <v>3.3402553763440861</v>
      </c>
      <c r="L90" s="63">
        <f t="shared" si="36"/>
        <v>213.3450940860215</v>
      </c>
    </row>
    <row r="91" spans="1:12">
      <c r="A91" s="45"/>
      <c r="B91" s="45" t="s">
        <v>126</v>
      </c>
      <c r="C91" s="22"/>
      <c r="D91" s="22"/>
      <c r="E91" s="22">
        <v>11279</v>
      </c>
      <c r="F91" s="22"/>
      <c r="G91" s="63">
        <f t="shared" si="37"/>
        <v>11279</v>
      </c>
      <c r="H91" s="63"/>
      <c r="I91" s="63"/>
      <c r="J91" s="63">
        <v>17.43393817204301</v>
      </c>
      <c r="K91" s="63"/>
      <c r="L91" s="63">
        <f t="shared" si="36"/>
        <v>17.43393817204301</v>
      </c>
    </row>
    <row r="92" spans="1:12">
      <c r="A92" s="45"/>
      <c r="B92" s="45" t="s">
        <v>128</v>
      </c>
      <c r="C92" s="22"/>
      <c r="D92" s="22"/>
      <c r="E92" s="22">
        <v>19965</v>
      </c>
      <c r="F92" s="22">
        <v>31405</v>
      </c>
      <c r="G92" s="63">
        <f t="shared" si="37"/>
        <v>51370</v>
      </c>
      <c r="H92" s="63"/>
      <c r="I92" s="63"/>
      <c r="J92" s="63">
        <v>30.859879032258064</v>
      </c>
      <c r="K92" s="63">
        <v>48.542674731182792</v>
      </c>
      <c r="L92" s="63">
        <f t="shared" si="36"/>
        <v>79.402553763440864</v>
      </c>
    </row>
    <row r="93" spans="1:12">
      <c r="A93" s="45"/>
      <c r="B93" s="45" t="s">
        <v>129</v>
      </c>
      <c r="C93" s="22"/>
      <c r="D93" s="22"/>
      <c r="E93" s="22">
        <v>34225</v>
      </c>
      <c r="F93" s="22">
        <v>26467</v>
      </c>
      <c r="G93" s="63">
        <f t="shared" si="37"/>
        <v>60692</v>
      </c>
      <c r="H93" s="63"/>
      <c r="I93" s="63"/>
      <c r="J93" s="63">
        <v>52.901545698924728</v>
      </c>
      <c r="K93" s="63">
        <v>40.910013440860212</v>
      </c>
      <c r="L93" s="63">
        <f t="shared" si="36"/>
        <v>93.811559139784947</v>
      </c>
    </row>
    <row r="94" spans="1:12">
      <c r="A94" s="37">
        <v>27</v>
      </c>
      <c r="B94" s="30" t="s">
        <v>35</v>
      </c>
      <c r="C94" s="31">
        <v>378100</v>
      </c>
      <c r="D94" s="31">
        <v>0</v>
      </c>
      <c r="E94" s="31">
        <v>575666</v>
      </c>
      <c r="F94" s="31">
        <v>415929</v>
      </c>
      <c r="G94" s="31">
        <f t="shared" ref="G94" si="38">SUM(C94:F94)</f>
        <v>1369695</v>
      </c>
      <c r="H94" s="32">
        <v>584.42876344086017</v>
      </c>
      <c r="I94" s="32" t="s">
        <v>203</v>
      </c>
      <c r="J94" s="32">
        <v>889.80631720430097</v>
      </c>
      <c r="K94" s="32">
        <v>642.90100806451608</v>
      </c>
      <c r="L94" s="32">
        <f>H94+I94+J94+K94</f>
        <v>2117.1360887096771</v>
      </c>
    </row>
    <row r="95" spans="1:12">
      <c r="A95" s="45"/>
      <c r="B95" s="45" t="s">
        <v>130</v>
      </c>
      <c r="C95" s="22">
        <v>378100</v>
      </c>
      <c r="D95" s="22">
        <v>0</v>
      </c>
      <c r="E95" s="22">
        <v>575666</v>
      </c>
      <c r="F95" s="22">
        <v>415929</v>
      </c>
      <c r="G95" s="63">
        <f>C95+D95+E95+F95</f>
        <v>1369695</v>
      </c>
      <c r="H95" s="63">
        <v>584.42876344086017</v>
      </c>
      <c r="I95" s="63"/>
      <c r="J95" s="63">
        <v>889.80631720430097</v>
      </c>
      <c r="K95" s="63">
        <v>642.90100806451608</v>
      </c>
      <c r="L95" s="63">
        <f>H95+I95+J95+K95</f>
        <v>2117.1360887096771</v>
      </c>
    </row>
    <row r="96" spans="1:12">
      <c r="A96" s="37">
        <v>28</v>
      </c>
      <c r="B96" s="30" t="s">
        <v>36</v>
      </c>
      <c r="C96" s="31">
        <v>293140</v>
      </c>
      <c r="D96" s="31">
        <v>0</v>
      </c>
      <c r="E96" s="31">
        <v>1165834</v>
      </c>
      <c r="F96" s="31">
        <v>556745</v>
      </c>
      <c r="G96" s="31">
        <f t="shared" ref="G96:G99" si="39">SUM(C96:F96)</f>
        <v>2015719</v>
      </c>
      <c r="H96" s="32">
        <v>453.10618279569889</v>
      </c>
      <c r="I96" s="32" t="s">
        <v>203</v>
      </c>
      <c r="J96" s="32">
        <v>1802.0283602150537</v>
      </c>
      <c r="K96" s="32">
        <v>860.5601478494624</v>
      </c>
      <c r="L96" s="32">
        <f>H96+I96+J96+K96</f>
        <v>3115.6946908602149</v>
      </c>
    </row>
    <row r="97" spans="1:12">
      <c r="A97" s="45"/>
      <c r="B97" s="45" t="s">
        <v>131</v>
      </c>
      <c r="C97" s="22">
        <v>293140</v>
      </c>
      <c r="D97" s="22"/>
      <c r="E97" s="22">
        <v>1092386</v>
      </c>
      <c r="F97" s="22">
        <v>556745</v>
      </c>
      <c r="G97" s="63">
        <f>SUM(C97:F97)</f>
        <v>1942271</v>
      </c>
      <c r="H97" s="63">
        <v>453.10618279569889</v>
      </c>
      <c r="I97" s="63"/>
      <c r="J97" s="63">
        <v>1688.4998655913978</v>
      </c>
      <c r="K97" s="63">
        <v>860.5601478494624</v>
      </c>
      <c r="L97" s="63">
        <f t="shared" ref="L97:L111" si="40">H97+I97+J97+K97</f>
        <v>3002.1661962365588</v>
      </c>
    </row>
    <row r="98" spans="1:12">
      <c r="A98" s="45"/>
      <c r="B98" s="45" t="s">
        <v>97</v>
      </c>
      <c r="C98" s="22"/>
      <c r="D98" s="22"/>
      <c r="E98" s="22">
        <v>73448</v>
      </c>
      <c r="F98" s="22"/>
      <c r="G98" s="63">
        <f t="shared" si="39"/>
        <v>73448</v>
      </c>
      <c r="H98" s="63"/>
      <c r="I98" s="63"/>
      <c r="J98" s="63">
        <v>113.5284946236559</v>
      </c>
      <c r="K98" s="63"/>
      <c r="L98" s="63">
        <f t="shared" si="40"/>
        <v>113.5284946236559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3030669</v>
      </c>
      <c r="F99" s="31">
        <v>1415819</v>
      </c>
      <c r="G99" s="31">
        <f t="shared" si="39"/>
        <v>4446488</v>
      </c>
      <c r="H99" s="32" t="s">
        <v>203</v>
      </c>
      <c r="I99" s="32" t="s">
        <v>203</v>
      </c>
      <c r="J99" s="32">
        <v>4684.5018145161284</v>
      </c>
      <c r="K99" s="32">
        <v>2188.429905913978</v>
      </c>
      <c r="L99" s="32">
        <f>H99+I99+J99+K99</f>
        <v>6872.931720430106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3030669</v>
      </c>
      <c r="F100" s="22">
        <v>1415819</v>
      </c>
      <c r="G100" s="22">
        <f t="shared" ref="G100" si="41">G99</f>
        <v>4446488</v>
      </c>
      <c r="H100" s="63"/>
      <c r="I100" s="63"/>
      <c r="J100" s="63">
        <v>4684.5018145161284</v>
      </c>
      <c r="K100" s="63">
        <v>2188.429905913978</v>
      </c>
      <c r="L100" s="63">
        <f t="shared" si="40"/>
        <v>6872.931720430106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602008</v>
      </c>
      <c r="F101" s="46">
        <v>702003</v>
      </c>
      <c r="G101" s="31">
        <f t="shared" ref="G101" si="42">SUM(C101:F101)</f>
        <v>1304011</v>
      </c>
      <c r="H101" s="32" t="s">
        <v>203</v>
      </c>
      <c r="I101" s="32" t="s">
        <v>203</v>
      </c>
      <c r="J101" s="32">
        <v>930.52311827956976</v>
      </c>
      <c r="K101" s="32">
        <v>1085.0852822580644</v>
      </c>
      <c r="L101" s="32">
        <f t="shared" si="40"/>
        <v>2015.6084005376342</v>
      </c>
    </row>
    <row r="102" spans="1:12">
      <c r="A102" s="45"/>
      <c r="B102" s="45" t="s">
        <v>133</v>
      </c>
      <c r="C102" s="22"/>
      <c r="D102" s="22"/>
      <c r="E102" s="22">
        <v>602008</v>
      </c>
      <c r="F102" s="22">
        <v>702003</v>
      </c>
      <c r="G102" s="63">
        <f>E102+F102</f>
        <v>1304011</v>
      </c>
      <c r="H102" s="63"/>
      <c r="I102" s="63"/>
      <c r="J102" s="63">
        <v>930.52311827956976</v>
      </c>
      <c r="K102" s="63">
        <v>1085.0852822580644</v>
      </c>
      <c r="L102" s="63">
        <f t="shared" si="40"/>
        <v>2015.6084005376342</v>
      </c>
    </row>
    <row r="103" spans="1:12">
      <c r="A103" s="36">
        <v>31</v>
      </c>
      <c r="B103" s="24" t="s">
        <v>39</v>
      </c>
      <c r="C103" s="25">
        <v>459863</v>
      </c>
      <c r="D103" s="25">
        <v>87310</v>
      </c>
      <c r="E103" s="25">
        <v>3822886</v>
      </c>
      <c r="F103" s="25">
        <v>1470747</v>
      </c>
      <c r="G103" s="25">
        <f t="shared" ref="G103" si="43">SUM(C103:F103)</f>
        <v>5840806</v>
      </c>
      <c r="H103" s="26">
        <v>710.80974462365589</v>
      </c>
      <c r="I103" s="26">
        <v>134.95497311827955</v>
      </c>
      <c r="J103" s="26">
        <v>5909.0307795698927</v>
      </c>
      <c r="K103" s="26">
        <v>2273.332056451613</v>
      </c>
      <c r="L103" s="26">
        <f t="shared" si="40"/>
        <v>9028.127553763441</v>
      </c>
    </row>
    <row r="104" spans="1:12">
      <c r="A104" s="45"/>
      <c r="B104" s="45" t="s">
        <v>134</v>
      </c>
      <c r="C104" s="22">
        <v>459863</v>
      </c>
      <c r="D104" s="22">
        <v>87310</v>
      </c>
      <c r="E104" s="22">
        <v>3822886</v>
      </c>
      <c r="F104" s="22">
        <v>1470747</v>
      </c>
      <c r="G104" s="63">
        <f>C104+D104+E104+F104</f>
        <v>5840806</v>
      </c>
      <c r="H104" s="63">
        <v>710.80974462365589</v>
      </c>
      <c r="I104" s="63"/>
      <c r="J104" s="63">
        <v>5909.0307795698927</v>
      </c>
      <c r="K104" s="63">
        <v>2273.332056451613</v>
      </c>
      <c r="L104" s="63">
        <f t="shared" si="40"/>
        <v>8893.1725806451614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325185</v>
      </c>
      <c r="F105" s="47">
        <v>43893</v>
      </c>
      <c r="G105" s="31">
        <f t="shared" ref="G105:G107" si="44">SUM(C105:F105)</f>
        <v>369078</v>
      </c>
      <c r="H105" s="32" t="s">
        <v>203</v>
      </c>
      <c r="I105" s="32" t="s">
        <v>203</v>
      </c>
      <c r="J105" s="32">
        <v>502.63810483870964</v>
      </c>
      <c r="K105" s="32">
        <v>67.845362903225791</v>
      </c>
      <c r="L105" s="32">
        <f t="shared" si="40"/>
        <v>570.48346774193544</v>
      </c>
    </row>
    <row r="106" spans="1:12" ht="30">
      <c r="A106" s="45"/>
      <c r="B106" s="48" t="s">
        <v>135</v>
      </c>
      <c r="C106" s="22"/>
      <c r="D106" s="22"/>
      <c r="E106" s="22">
        <v>325185</v>
      </c>
      <c r="F106" s="22">
        <v>43893</v>
      </c>
      <c r="G106" s="63">
        <f t="shared" si="44"/>
        <v>369078</v>
      </c>
      <c r="H106" s="63"/>
      <c r="I106" s="63"/>
      <c r="J106" s="63">
        <v>502.63810483870964</v>
      </c>
      <c r="K106" s="63">
        <v>67.845362903225791</v>
      </c>
      <c r="L106" s="63">
        <f t="shared" si="40"/>
        <v>570.48346774193544</v>
      </c>
    </row>
    <row r="107" spans="1:12">
      <c r="A107" s="36">
        <v>33</v>
      </c>
      <c r="B107" s="24" t="s">
        <v>41</v>
      </c>
      <c r="C107" s="25">
        <v>136592</v>
      </c>
      <c r="D107" s="25">
        <v>0</v>
      </c>
      <c r="E107" s="25">
        <v>77559</v>
      </c>
      <c r="F107" s="25">
        <v>73069</v>
      </c>
      <c r="G107" s="25">
        <f t="shared" si="44"/>
        <v>287220</v>
      </c>
      <c r="H107" s="26">
        <v>211.13010752688172</v>
      </c>
      <c r="I107" s="26" t="s">
        <v>203</v>
      </c>
      <c r="J107" s="26">
        <v>119.8828629032258</v>
      </c>
      <c r="K107" s="26">
        <v>112.94267473118279</v>
      </c>
      <c r="L107" s="26">
        <f t="shared" si="40"/>
        <v>443.95564516129036</v>
      </c>
    </row>
    <row r="108" spans="1:12">
      <c r="A108" s="45"/>
      <c r="B108" s="45" t="s">
        <v>136</v>
      </c>
      <c r="C108" s="22">
        <v>136592</v>
      </c>
      <c r="D108" s="22">
        <v>0</v>
      </c>
      <c r="E108" s="22">
        <v>77559</v>
      </c>
      <c r="F108" s="22">
        <v>73069</v>
      </c>
      <c r="G108" s="63">
        <f t="shared" ref="G108" si="45">G107</f>
        <v>287220</v>
      </c>
      <c r="H108" s="63">
        <v>211.13010752688172</v>
      </c>
      <c r="I108" s="63"/>
      <c r="J108" s="63">
        <v>119.8828629032258</v>
      </c>
      <c r="K108" s="63">
        <v>112.94267473118279</v>
      </c>
      <c r="L108" s="63">
        <f t="shared" si="40"/>
        <v>443.95564516129036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207431</v>
      </c>
      <c r="F109" s="31">
        <v>33375</v>
      </c>
      <c r="G109" s="31">
        <f t="shared" ref="G109:G114" si="46">SUM(C109:F109)</f>
        <v>240806</v>
      </c>
      <c r="H109" s="32" t="s">
        <v>203</v>
      </c>
      <c r="I109" s="32" t="s">
        <v>203</v>
      </c>
      <c r="J109" s="32">
        <v>320.62587365591395</v>
      </c>
      <c r="K109" s="32">
        <v>51.587701612903224</v>
      </c>
      <c r="L109" s="32">
        <f t="shared" si="40"/>
        <v>372.21357526881718</v>
      </c>
    </row>
    <row r="110" spans="1:12" ht="30">
      <c r="A110" s="45"/>
      <c r="B110" s="48" t="s">
        <v>138</v>
      </c>
      <c r="C110" s="22"/>
      <c r="D110" s="22"/>
      <c r="E110" s="22">
        <v>49783.439999999995</v>
      </c>
      <c r="F110" s="22">
        <v>2035.875</v>
      </c>
      <c r="G110" s="63">
        <f t="shared" si="46"/>
        <v>51819.314999999995</v>
      </c>
      <c r="H110" s="63"/>
      <c r="I110" s="63"/>
      <c r="J110" s="63">
        <v>76.950209677419338</v>
      </c>
      <c r="K110" s="63">
        <v>3.1468497983870964</v>
      </c>
      <c r="L110" s="63">
        <f t="shared" si="40"/>
        <v>80.097059475806432</v>
      </c>
    </row>
    <row r="111" spans="1:12" ht="30" customHeight="1">
      <c r="A111" s="45"/>
      <c r="B111" s="45" t="s">
        <v>137</v>
      </c>
      <c r="C111" s="22"/>
      <c r="D111" s="22"/>
      <c r="E111" s="22">
        <v>157647.56</v>
      </c>
      <c r="F111" s="22">
        <v>31339.125</v>
      </c>
      <c r="G111" s="63">
        <f t="shared" si="46"/>
        <v>188986.685</v>
      </c>
      <c r="H111" s="63"/>
      <c r="I111" s="63"/>
      <c r="J111" s="63">
        <v>243.67566397849458</v>
      </c>
      <c r="K111" s="63">
        <v>48.44085181451613</v>
      </c>
      <c r="L111" s="63">
        <f t="shared" si="40"/>
        <v>292.11651579301071</v>
      </c>
    </row>
    <row r="112" spans="1:12">
      <c r="A112" s="37">
        <v>35</v>
      </c>
      <c r="B112" s="30" t="s">
        <v>43</v>
      </c>
      <c r="C112" s="31">
        <v>0</v>
      </c>
      <c r="D112" s="31">
        <v>168701</v>
      </c>
      <c r="E112" s="31">
        <v>821065</v>
      </c>
      <c r="F112" s="31">
        <v>929841</v>
      </c>
      <c r="G112" s="31">
        <f t="shared" si="46"/>
        <v>1919607</v>
      </c>
      <c r="H112" s="32" t="s">
        <v>203</v>
      </c>
      <c r="I112" s="32">
        <v>260.76095430107523</v>
      </c>
      <c r="J112" s="32">
        <v>1269.1192876344085</v>
      </c>
      <c r="K112" s="32">
        <v>1437.2542338709677</v>
      </c>
      <c r="L112" s="32">
        <f>H112+I112+J112+K112</f>
        <v>2967.1344758064515</v>
      </c>
    </row>
    <row r="113" spans="1:12">
      <c r="A113" s="45"/>
      <c r="B113" s="45" t="s">
        <v>139</v>
      </c>
      <c r="C113" s="22"/>
      <c r="D113" s="22">
        <v>168701</v>
      </c>
      <c r="E113" s="22">
        <v>821065</v>
      </c>
      <c r="F113" s="22">
        <v>929841</v>
      </c>
      <c r="G113" s="63">
        <f t="shared" si="46"/>
        <v>1919607</v>
      </c>
      <c r="H113" s="63"/>
      <c r="I113" s="63">
        <v>260.76095430107523</v>
      </c>
      <c r="J113" s="63">
        <v>1269.1192876344085</v>
      </c>
      <c r="K113" s="63">
        <v>1437.2542338709677</v>
      </c>
      <c r="L113" s="63">
        <f>H113+I113+J113+K113</f>
        <v>2967.1344758064515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367015</v>
      </c>
      <c r="F114" s="31">
        <v>408217</v>
      </c>
      <c r="G114" s="31">
        <f t="shared" si="46"/>
        <v>775232</v>
      </c>
      <c r="H114" s="32" t="s">
        <v>203</v>
      </c>
      <c r="I114" s="32" t="s">
        <v>203</v>
      </c>
      <c r="J114" s="32">
        <v>567.29469086021504</v>
      </c>
      <c r="K114" s="32">
        <v>630.98057795698912</v>
      </c>
      <c r="L114" s="32">
        <f>H114+I114+J114+K114</f>
        <v>1198.2752688172041</v>
      </c>
    </row>
    <row r="115" spans="1:12">
      <c r="A115" s="45"/>
      <c r="B115" s="45" t="s">
        <v>140</v>
      </c>
      <c r="C115" s="22"/>
      <c r="D115" s="22"/>
      <c r="E115" s="22">
        <v>367015</v>
      </c>
      <c r="F115" s="22">
        <v>408217</v>
      </c>
      <c r="G115" s="63">
        <f>SUM(C115:F115)</f>
        <v>775232</v>
      </c>
      <c r="H115" s="63"/>
      <c r="I115" s="63"/>
      <c r="J115" s="63">
        <v>567.29469086021504</v>
      </c>
      <c r="K115" s="63">
        <v>630.98057795698912</v>
      </c>
      <c r="L115" s="63">
        <f>SUM(H115:K115)</f>
        <v>1198.2752688172041</v>
      </c>
    </row>
    <row r="116" spans="1:12">
      <c r="A116" s="37">
        <v>37</v>
      </c>
      <c r="B116" s="30" t="s">
        <v>45</v>
      </c>
      <c r="C116" s="31">
        <v>117516</v>
      </c>
      <c r="D116" s="31">
        <v>0</v>
      </c>
      <c r="E116" s="31">
        <v>1100135</v>
      </c>
      <c r="F116" s="31">
        <v>247026</v>
      </c>
      <c r="G116" s="31">
        <f t="shared" ref="G116:G126" si="47">SUM(C116:F116)</f>
        <v>1464677</v>
      </c>
      <c r="H116" s="32">
        <v>181.64435483870966</v>
      </c>
      <c r="I116" s="32" t="s">
        <v>203</v>
      </c>
      <c r="J116" s="32">
        <v>1700.4774865591396</v>
      </c>
      <c r="K116" s="32">
        <v>381.82782258064509</v>
      </c>
      <c r="L116" s="32">
        <f>H116+I116+J116+K116</f>
        <v>2263.9496639784943</v>
      </c>
    </row>
    <row r="117" spans="1:12">
      <c r="A117" s="45"/>
      <c r="B117" s="45" t="s">
        <v>146</v>
      </c>
      <c r="C117" s="22">
        <v>117516</v>
      </c>
      <c r="D117" s="22"/>
      <c r="E117" s="22">
        <v>323330</v>
      </c>
      <c r="F117" s="22">
        <v>64227</v>
      </c>
      <c r="G117" s="63">
        <f>SUM(C117:F117)</f>
        <v>505073</v>
      </c>
      <c r="H117" s="63">
        <v>181.64435483870966</v>
      </c>
      <c r="I117" s="63"/>
      <c r="J117" s="63">
        <v>499.77083333333326</v>
      </c>
      <c r="K117" s="63">
        <v>99.275604838709668</v>
      </c>
      <c r="L117" s="63">
        <f t="shared" ref="L117:L123" si="48">H117+I117+J117+K117</f>
        <v>780.6907930107526</v>
      </c>
    </row>
    <row r="118" spans="1:12">
      <c r="A118" s="45"/>
      <c r="B118" s="45" t="s">
        <v>141</v>
      </c>
      <c r="C118" s="22"/>
      <c r="D118" s="22"/>
      <c r="E118" s="22">
        <v>105393</v>
      </c>
      <c r="F118" s="22"/>
      <c r="G118" s="63">
        <f t="shared" si="47"/>
        <v>105393</v>
      </c>
      <c r="H118" s="63"/>
      <c r="I118" s="63"/>
      <c r="J118" s="63">
        <v>162.90584677419355</v>
      </c>
      <c r="K118" s="63"/>
      <c r="L118" s="63">
        <f t="shared" si="48"/>
        <v>162.90584677419355</v>
      </c>
    </row>
    <row r="119" spans="1:12">
      <c r="A119" s="45"/>
      <c r="B119" s="45" t="s">
        <v>142</v>
      </c>
      <c r="C119" s="22"/>
      <c r="D119" s="22"/>
      <c r="E119" s="22">
        <v>15842</v>
      </c>
      <c r="F119" s="22"/>
      <c r="G119" s="63">
        <f t="shared" si="47"/>
        <v>15842</v>
      </c>
      <c r="H119" s="63"/>
      <c r="I119" s="63"/>
      <c r="J119" s="63">
        <v>24.486962365591395</v>
      </c>
      <c r="K119" s="63"/>
      <c r="L119" s="63">
        <f t="shared" si="48"/>
        <v>24.486962365591395</v>
      </c>
    </row>
    <row r="120" spans="1:12">
      <c r="A120" s="45"/>
      <c r="B120" s="45" t="s">
        <v>143</v>
      </c>
      <c r="C120" s="22"/>
      <c r="D120" s="22"/>
      <c r="E120" s="22">
        <v>39825</v>
      </c>
      <c r="F120" s="22">
        <v>20281</v>
      </c>
      <c r="G120" s="63">
        <f t="shared" si="47"/>
        <v>60106</v>
      </c>
      <c r="H120" s="63"/>
      <c r="I120" s="63"/>
      <c r="J120" s="63">
        <v>61.557459677419352</v>
      </c>
      <c r="K120" s="63">
        <v>31.348319892473114</v>
      </c>
      <c r="L120" s="63">
        <f t="shared" si="48"/>
        <v>92.905779569892474</v>
      </c>
    </row>
    <row r="121" spans="1:12">
      <c r="A121" s="45"/>
      <c r="B121" s="45" t="s">
        <v>144</v>
      </c>
      <c r="C121" s="22"/>
      <c r="D121" s="22"/>
      <c r="E121" s="22">
        <v>33664</v>
      </c>
      <c r="F121" s="22">
        <v>30878</v>
      </c>
      <c r="G121" s="63">
        <f t="shared" si="47"/>
        <v>64542</v>
      </c>
      <c r="H121" s="63"/>
      <c r="I121" s="63"/>
      <c r="J121" s="63">
        <v>52.034408602150535</v>
      </c>
      <c r="K121" s="63">
        <v>47.728091397849454</v>
      </c>
      <c r="L121" s="63">
        <f t="shared" si="48"/>
        <v>99.762499999999989</v>
      </c>
    </row>
    <row r="122" spans="1:12">
      <c r="A122" s="45"/>
      <c r="B122" s="45" t="s">
        <v>145</v>
      </c>
      <c r="C122" s="22"/>
      <c r="D122" s="22"/>
      <c r="E122" s="22">
        <v>65018</v>
      </c>
      <c r="F122" s="22">
        <v>80160</v>
      </c>
      <c r="G122" s="63">
        <f t="shared" si="47"/>
        <v>145178</v>
      </c>
      <c r="H122" s="63"/>
      <c r="I122" s="63"/>
      <c r="J122" s="63">
        <v>100.49825268817203</v>
      </c>
      <c r="K122" s="63">
        <v>123.9032258064516</v>
      </c>
      <c r="L122" s="63">
        <f t="shared" si="48"/>
        <v>224.40147849462363</v>
      </c>
    </row>
    <row r="123" spans="1:12">
      <c r="A123" s="45"/>
      <c r="B123" s="45" t="s">
        <v>147</v>
      </c>
      <c r="C123" s="22"/>
      <c r="D123" s="22"/>
      <c r="E123" s="22">
        <v>517063</v>
      </c>
      <c r="F123" s="22">
        <v>51480</v>
      </c>
      <c r="G123" s="63">
        <f t="shared" si="47"/>
        <v>568543</v>
      </c>
      <c r="H123" s="63"/>
      <c r="I123" s="63"/>
      <c r="J123" s="63">
        <v>799.22372311827951</v>
      </c>
      <c r="K123" s="63">
        <v>79.572580645161281</v>
      </c>
      <c r="L123" s="63">
        <f t="shared" si="48"/>
        <v>878.79630376344085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433418</v>
      </c>
      <c r="F124" s="50">
        <v>98342</v>
      </c>
      <c r="G124" s="31">
        <f t="shared" si="47"/>
        <v>531760</v>
      </c>
      <c r="H124" s="51" t="s">
        <v>203</v>
      </c>
      <c r="I124" s="51" t="s">
        <v>203</v>
      </c>
      <c r="J124" s="32">
        <v>669.93373655913967</v>
      </c>
      <c r="K124" s="32">
        <v>152.00712365591397</v>
      </c>
      <c r="L124" s="32">
        <f>H124+I124+J124+K124</f>
        <v>821.94086021505359</v>
      </c>
    </row>
    <row r="125" spans="1:12" ht="30">
      <c r="A125" s="45"/>
      <c r="B125" s="48" t="s">
        <v>148</v>
      </c>
      <c r="C125" s="22"/>
      <c r="D125" s="22"/>
      <c r="E125" s="22">
        <v>433418</v>
      </c>
      <c r="F125" s="22">
        <v>98342</v>
      </c>
      <c r="G125" s="63">
        <f t="shared" si="47"/>
        <v>531760</v>
      </c>
      <c r="H125" s="63"/>
      <c r="I125" s="63"/>
      <c r="J125" s="63">
        <v>669.93373655913967</v>
      </c>
      <c r="K125" s="63">
        <v>152.00712365591397</v>
      </c>
      <c r="L125" s="63">
        <f>SUM(H125:K125)</f>
        <v>821.94086021505359</v>
      </c>
    </row>
    <row r="126" spans="1:12">
      <c r="A126" s="37">
        <v>39</v>
      </c>
      <c r="B126" s="30" t="s">
        <v>47</v>
      </c>
      <c r="C126" s="31">
        <v>118873</v>
      </c>
      <c r="D126" s="31">
        <v>0</v>
      </c>
      <c r="E126" s="31">
        <v>2807899</v>
      </c>
      <c r="F126" s="31">
        <v>2154360</v>
      </c>
      <c r="G126" s="31">
        <f t="shared" si="47"/>
        <v>5081132</v>
      </c>
      <c r="H126" s="32">
        <v>183.74186827956987</v>
      </c>
      <c r="I126" s="32" t="s">
        <v>203</v>
      </c>
      <c r="J126" s="32">
        <v>4340.1664650537632</v>
      </c>
      <c r="K126" s="32">
        <v>3329.9919354838707</v>
      </c>
      <c r="L126" s="32">
        <f>H126+I126+J126+K126</f>
        <v>7853.9002688172041</v>
      </c>
    </row>
    <row r="127" spans="1:12">
      <c r="A127" s="45"/>
      <c r="B127" s="45" t="s">
        <v>149</v>
      </c>
      <c r="C127" s="22">
        <v>118873</v>
      </c>
      <c r="D127" s="22">
        <v>0</v>
      </c>
      <c r="E127" s="22">
        <v>2807899</v>
      </c>
      <c r="F127" s="22">
        <v>2154360</v>
      </c>
      <c r="G127" s="63">
        <f>C127+D127+E127+F127</f>
        <v>5081132</v>
      </c>
      <c r="H127" s="63">
        <v>183.74186827956987</v>
      </c>
      <c r="I127" s="63"/>
      <c r="J127" s="63">
        <v>4340.1664650537632</v>
      </c>
      <c r="K127" s="63">
        <v>3329.9919354838707</v>
      </c>
      <c r="L127" s="63">
        <f>H127+I127+J127+K127</f>
        <v>7853.9002688172041</v>
      </c>
    </row>
    <row r="128" spans="1:12">
      <c r="A128" s="37">
        <v>40</v>
      </c>
      <c r="B128" s="30" t="s">
        <v>48</v>
      </c>
      <c r="C128" s="31">
        <v>583997</v>
      </c>
      <c r="D128" s="31">
        <v>0</v>
      </c>
      <c r="E128" s="31">
        <v>6483278</v>
      </c>
      <c r="F128" s="31">
        <v>1990073</v>
      </c>
      <c r="G128" s="31">
        <f t="shared" ref="G128" si="49">SUM(C128:F128)</f>
        <v>9057348</v>
      </c>
      <c r="H128" s="32">
        <v>902.68353494623659</v>
      </c>
      <c r="I128" s="32" t="s">
        <v>203</v>
      </c>
      <c r="J128" s="32">
        <v>10021.195833333333</v>
      </c>
      <c r="K128" s="32">
        <v>3076.0536962365586</v>
      </c>
      <c r="L128" s="32">
        <f>H128+I128+J128+K128</f>
        <v>13999.933064516128</v>
      </c>
    </row>
    <row r="129" spans="1:12">
      <c r="A129" s="45"/>
      <c r="B129" s="45" t="s">
        <v>150</v>
      </c>
      <c r="C129" s="22">
        <v>583997</v>
      </c>
      <c r="D129" s="22"/>
      <c r="E129" s="22">
        <v>2658143.98</v>
      </c>
      <c r="F129" s="22">
        <v>656724.09000000008</v>
      </c>
      <c r="G129" s="63">
        <f>SUM(C129:F129)</f>
        <v>3898865.0700000003</v>
      </c>
      <c r="H129" s="63">
        <v>902.68353494623659</v>
      </c>
      <c r="I129" s="63"/>
      <c r="J129" s="63">
        <v>4108.6902916666659</v>
      </c>
      <c r="K129" s="63">
        <v>1015.0977197580645</v>
      </c>
      <c r="L129" s="63">
        <f>SUM(H129:K129)</f>
        <v>6026.4715463709663</v>
      </c>
    </row>
    <row r="130" spans="1:12">
      <c r="A130" s="45"/>
      <c r="B130" s="45" t="s">
        <v>151</v>
      </c>
      <c r="C130" s="22"/>
      <c r="D130" s="22"/>
      <c r="E130" s="22">
        <v>3825134.02</v>
      </c>
      <c r="F130" s="22">
        <v>1333348.9100000001</v>
      </c>
      <c r="G130" s="63">
        <f>SUM(C130:F130)</f>
        <v>5158482.93</v>
      </c>
      <c r="H130" s="63"/>
      <c r="I130" s="63"/>
      <c r="J130" s="63">
        <v>5912.5055416666664</v>
      </c>
      <c r="K130" s="63">
        <v>2060.9559764784949</v>
      </c>
      <c r="L130" s="63">
        <f>SUM(H130:K130)</f>
        <v>7973.4615181451609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515391</v>
      </c>
      <c r="F131" s="31">
        <v>433361</v>
      </c>
      <c r="G131" s="31">
        <f t="shared" ref="G131" si="50">SUM(C131:F131)</f>
        <v>948752</v>
      </c>
      <c r="H131" s="32" t="s">
        <v>203</v>
      </c>
      <c r="I131" s="32" t="s">
        <v>203</v>
      </c>
      <c r="J131" s="32">
        <v>796.63931451612905</v>
      </c>
      <c r="K131" s="32">
        <v>669.84563172043011</v>
      </c>
      <c r="L131" s="32">
        <f>H131+I131+J131+K131</f>
        <v>1466.4849462365592</v>
      </c>
    </row>
    <row r="132" spans="1:12">
      <c r="A132" s="45"/>
      <c r="B132" s="45" t="s">
        <v>152</v>
      </c>
      <c r="C132" s="22"/>
      <c r="D132" s="22"/>
      <c r="E132" s="22">
        <v>515391</v>
      </c>
      <c r="F132" s="22">
        <v>433361</v>
      </c>
      <c r="G132" s="63">
        <f>F132+E132</f>
        <v>948752</v>
      </c>
      <c r="H132" s="63"/>
      <c r="I132" s="63"/>
      <c r="J132" s="63">
        <v>796.63931451612905</v>
      </c>
      <c r="K132" s="63">
        <v>669.84563172043011</v>
      </c>
      <c r="L132" s="63">
        <f>H132+I132+J132+K132</f>
        <v>1466.4849462365592</v>
      </c>
    </row>
    <row r="133" spans="1:12">
      <c r="A133" s="37">
        <v>42</v>
      </c>
      <c r="B133" s="30" t="s">
        <v>50</v>
      </c>
      <c r="C133" s="52">
        <v>478965</v>
      </c>
      <c r="D133" s="31"/>
      <c r="E133" s="52">
        <v>2158852</v>
      </c>
      <c r="F133" s="52">
        <v>2100011</v>
      </c>
      <c r="G133" s="31">
        <f>SUM(C133:F133)</f>
        <v>4737828</v>
      </c>
      <c r="H133" s="32">
        <v>740.33568548387086</v>
      </c>
      <c r="I133" s="32" t="s">
        <v>203</v>
      </c>
      <c r="J133" s="32">
        <v>3336.9352150537629</v>
      </c>
      <c r="K133" s="32">
        <v>3245.9847446236554</v>
      </c>
      <c r="L133" s="32">
        <f>H133+I133+J133+K133</f>
        <v>7323.2556451612891</v>
      </c>
    </row>
    <row r="134" spans="1:12">
      <c r="A134" s="45"/>
      <c r="B134" s="45" t="s">
        <v>153</v>
      </c>
      <c r="C134" s="22">
        <v>478965</v>
      </c>
      <c r="D134" s="22"/>
      <c r="E134" s="22">
        <v>193001</v>
      </c>
      <c r="F134" s="22">
        <v>356162</v>
      </c>
      <c r="G134" s="63">
        <f t="shared" ref="G134:G139" si="51">SUM(C134:F134)</f>
        <v>1028128</v>
      </c>
      <c r="H134" s="63">
        <v>740.33568548387086</v>
      </c>
      <c r="I134" s="63"/>
      <c r="J134" s="63">
        <v>298.32143817204303</v>
      </c>
      <c r="K134" s="63">
        <v>550.51922043010745</v>
      </c>
      <c r="L134" s="63">
        <f>SUM(H134:K134)</f>
        <v>1589.1763440860213</v>
      </c>
    </row>
    <row r="135" spans="1:12">
      <c r="A135" s="45"/>
      <c r="B135" s="45" t="s">
        <v>154</v>
      </c>
      <c r="C135" s="22"/>
      <c r="D135" s="22"/>
      <c r="E135" s="22">
        <v>929170</v>
      </c>
      <c r="F135" s="22">
        <v>998975</v>
      </c>
      <c r="G135" s="63">
        <f t="shared" si="51"/>
        <v>1928145</v>
      </c>
      <c r="H135" s="63"/>
      <c r="I135" s="63"/>
      <c r="J135" s="63">
        <v>1436.2170698924731</v>
      </c>
      <c r="K135" s="63">
        <v>1544.114583333333</v>
      </c>
      <c r="L135" s="63">
        <f t="shared" ref="L135:L139" si="52">SUM(H135:K135)</f>
        <v>2980.3316532258059</v>
      </c>
    </row>
    <row r="136" spans="1:12">
      <c r="A136" s="45"/>
      <c r="B136" s="45" t="s">
        <v>155</v>
      </c>
      <c r="C136" s="22"/>
      <c r="D136" s="22"/>
      <c r="E136" s="22">
        <v>467391</v>
      </c>
      <c r="F136" s="22"/>
      <c r="G136" s="63">
        <f t="shared" si="51"/>
        <v>467391</v>
      </c>
      <c r="H136" s="63"/>
      <c r="I136" s="63"/>
      <c r="J136" s="63">
        <v>722.44576612903222</v>
      </c>
      <c r="K136" s="63"/>
      <c r="L136" s="63">
        <f t="shared" si="52"/>
        <v>722.44576612903222</v>
      </c>
    </row>
    <row r="137" spans="1:12">
      <c r="A137" s="45"/>
      <c r="B137" s="45" t="s">
        <v>199</v>
      </c>
      <c r="C137" s="22"/>
      <c r="D137" s="22"/>
      <c r="E137" s="22">
        <v>311523</v>
      </c>
      <c r="F137" s="22">
        <v>636093</v>
      </c>
      <c r="G137" s="63">
        <f t="shared" si="51"/>
        <v>947616</v>
      </c>
      <c r="H137" s="63"/>
      <c r="I137" s="63"/>
      <c r="J137" s="63">
        <v>481.52076612903221</v>
      </c>
      <c r="K137" s="63">
        <v>983.20826612903227</v>
      </c>
      <c r="L137" s="63">
        <f t="shared" si="52"/>
        <v>1464.7290322580645</v>
      </c>
    </row>
    <row r="138" spans="1:12">
      <c r="A138" s="45"/>
      <c r="B138" s="45" t="s">
        <v>200</v>
      </c>
      <c r="C138" s="22"/>
      <c r="D138" s="22"/>
      <c r="E138" s="22">
        <v>44904</v>
      </c>
      <c r="F138" s="22">
        <v>108781</v>
      </c>
      <c r="G138" s="63">
        <f t="shared" si="51"/>
        <v>153685</v>
      </c>
      <c r="H138" s="63"/>
      <c r="I138" s="63"/>
      <c r="J138" s="63">
        <v>69.408064516129016</v>
      </c>
      <c r="K138" s="63">
        <v>168.14267473118278</v>
      </c>
      <c r="L138" s="63">
        <f t="shared" si="52"/>
        <v>237.55073924731181</v>
      </c>
    </row>
    <row r="139" spans="1:12">
      <c r="A139" s="45"/>
      <c r="B139" s="45" t="s">
        <v>201</v>
      </c>
      <c r="C139" s="22"/>
      <c r="D139" s="22"/>
      <c r="E139" s="22">
        <v>212863</v>
      </c>
      <c r="F139" s="22"/>
      <c r="G139" s="63">
        <f t="shared" si="51"/>
        <v>212863</v>
      </c>
      <c r="H139" s="63"/>
      <c r="I139" s="63"/>
      <c r="J139" s="63">
        <v>329.02211021505377</v>
      </c>
      <c r="K139" s="63"/>
      <c r="L139" s="63">
        <f t="shared" si="52"/>
        <v>329.02211021505377</v>
      </c>
    </row>
    <row r="140" spans="1:12">
      <c r="A140" s="37">
        <v>43</v>
      </c>
      <c r="B140" s="30" t="s">
        <v>51</v>
      </c>
      <c r="C140" s="31">
        <v>905426</v>
      </c>
      <c r="D140" s="31">
        <v>127878</v>
      </c>
      <c r="E140" s="52">
        <v>3349332</v>
      </c>
      <c r="F140" s="31">
        <v>890505</v>
      </c>
      <c r="G140" s="31">
        <f>SUM(C140:F140)</f>
        <v>5273141</v>
      </c>
      <c r="H140" s="32">
        <v>1399.5159946236558</v>
      </c>
      <c r="I140" s="32">
        <v>197.66088709677416</v>
      </c>
      <c r="J140" s="32">
        <v>5177.0588709677413</v>
      </c>
      <c r="K140" s="32">
        <v>1376.4526209677417</v>
      </c>
      <c r="L140" s="32">
        <f>H140+I140+J140+K140</f>
        <v>8150.688373655913</v>
      </c>
    </row>
    <row r="141" spans="1:12">
      <c r="A141" s="45"/>
      <c r="B141" s="45" t="s">
        <v>156</v>
      </c>
      <c r="C141" s="22">
        <v>905426</v>
      </c>
      <c r="D141" s="22">
        <v>127878</v>
      </c>
      <c r="E141" s="22">
        <v>1978891</v>
      </c>
      <c r="F141" s="22">
        <v>694340</v>
      </c>
      <c r="G141" s="63">
        <f>C141+D141+E141+F141</f>
        <v>3706535</v>
      </c>
      <c r="H141" s="63">
        <v>1399.5159946236558</v>
      </c>
      <c r="I141" s="63">
        <v>197.66088709677416</v>
      </c>
      <c r="J141" s="63">
        <v>3058.7696908602147</v>
      </c>
      <c r="K141" s="63">
        <v>1073.2405913978494</v>
      </c>
      <c r="L141" s="63">
        <f>H141+I141+J141+K141</f>
        <v>5729.187163978494</v>
      </c>
    </row>
    <row r="142" spans="1:12">
      <c r="A142" s="45"/>
      <c r="B142" s="45" t="s">
        <v>157</v>
      </c>
      <c r="C142" s="22"/>
      <c r="D142" s="22"/>
      <c r="E142" s="22">
        <v>1336196</v>
      </c>
      <c r="F142" s="22">
        <v>180484</v>
      </c>
      <c r="G142" s="63">
        <f t="shared" ref="G142:G143" si="53">C142+D142+E142+F142</f>
        <v>1516680</v>
      </c>
      <c r="H142" s="63"/>
      <c r="I142" s="63"/>
      <c r="J142" s="63">
        <v>2065.3567204301075</v>
      </c>
      <c r="K142" s="63">
        <v>278.97392473118276</v>
      </c>
      <c r="L142" s="63">
        <f t="shared" ref="L142:L143" si="54">H142+I142+J142+K142</f>
        <v>2344.3306451612902</v>
      </c>
    </row>
    <row r="143" spans="1:12">
      <c r="A143" s="45"/>
      <c r="B143" s="45" t="s">
        <v>197</v>
      </c>
      <c r="C143" s="22"/>
      <c r="D143" s="22"/>
      <c r="E143" s="22">
        <v>34245</v>
      </c>
      <c r="F143" s="22">
        <v>15681</v>
      </c>
      <c r="G143" s="63">
        <f t="shared" si="53"/>
        <v>49926</v>
      </c>
      <c r="H143" s="63"/>
      <c r="I143" s="63"/>
      <c r="J143" s="63">
        <v>52.932459677419352</v>
      </c>
      <c r="K143" s="63">
        <v>24.238104838709678</v>
      </c>
      <c r="L143" s="63">
        <f t="shared" si="54"/>
        <v>77.170564516129033</v>
      </c>
    </row>
    <row r="144" spans="1:12">
      <c r="A144" s="37">
        <v>44</v>
      </c>
      <c r="B144" s="30" t="s">
        <v>52</v>
      </c>
      <c r="C144" s="31">
        <v>0</v>
      </c>
      <c r="D144" s="31">
        <v>8305</v>
      </c>
      <c r="E144" s="53">
        <v>3061270</v>
      </c>
      <c r="F144" s="51">
        <v>2661817</v>
      </c>
      <c r="G144" s="31">
        <f t="shared" ref="G144" si="55">SUM(C144:F144)</f>
        <v>5731392</v>
      </c>
      <c r="H144" s="32" t="s">
        <v>203</v>
      </c>
      <c r="I144" s="32">
        <v>12.837029569892472</v>
      </c>
      <c r="J144" s="32">
        <v>4731.801747311828</v>
      </c>
      <c r="K144" s="32">
        <v>4114.367674731182</v>
      </c>
      <c r="L144" s="32">
        <f>H144+I144+J144+K144</f>
        <v>8859.0064516129023</v>
      </c>
    </row>
    <row r="145" spans="1:12">
      <c r="A145" s="45"/>
      <c r="B145" s="45" t="s">
        <v>158</v>
      </c>
      <c r="C145" s="22">
        <v>0</v>
      </c>
      <c r="D145" s="22">
        <v>8305</v>
      </c>
      <c r="E145" s="22">
        <v>3061270</v>
      </c>
      <c r="F145" s="22">
        <v>2661817</v>
      </c>
      <c r="G145" s="22">
        <f t="shared" ref="G145" si="56">G144</f>
        <v>5731392</v>
      </c>
      <c r="H145" s="63"/>
      <c r="I145" s="63">
        <v>12.837029569892472</v>
      </c>
      <c r="J145" s="63">
        <v>4731.801747311828</v>
      </c>
      <c r="K145" s="63">
        <v>4114.367674731182</v>
      </c>
      <c r="L145" s="63">
        <f t="shared" ref="L145:L156" si="57">H145+I145+J145+K145</f>
        <v>8859.0064516129023</v>
      </c>
    </row>
    <row r="146" spans="1:12">
      <c r="A146" s="37">
        <v>45</v>
      </c>
      <c r="B146" s="30" t="s">
        <v>53</v>
      </c>
      <c r="C146" s="31">
        <v>12717</v>
      </c>
      <c r="D146" s="31">
        <v>0</v>
      </c>
      <c r="E146" s="52">
        <v>955467</v>
      </c>
      <c r="F146" s="31">
        <v>696721</v>
      </c>
      <c r="G146" s="31">
        <f t="shared" ref="G146:G157" si="58">SUM(C146:F146)</f>
        <v>1664905</v>
      </c>
      <c r="H146" s="32">
        <v>19.656653225806451</v>
      </c>
      <c r="I146" s="32" t="s">
        <v>203</v>
      </c>
      <c r="J146" s="32">
        <v>1476.8643145161288</v>
      </c>
      <c r="K146" s="32">
        <v>1076.9209005376345</v>
      </c>
      <c r="L146" s="32">
        <f t="shared" si="57"/>
        <v>2573.4418682795695</v>
      </c>
    </row>
    <row r="147" spans="1:12">
      <c r="A147" s="45"/>
      <c r="B147" s="45" t="s">
        <v>159</v>
      </c>
      <c r="C147" s="22"/>
      <c r="D147" s="22"/>
      <c r="E147" s="22">
        <v>955467</v>
      </c>
      <c r="F147" s="22">
        <v>696721</v>
      </c>
      <c r="G147" s="63">
        <f t="shared" si="58"/>
        <v>1652188</v>
      </c>
      <c r="H147" s="63"/>
      <c r="I147" s="63"/>
      <c r="J147" s="63">
        <v>1476.8643145161288</v>
      </c>
      <c r="K147" s="63">
        <v>1076.9209005376345</v>
      </c>
      <c r="L147" s="63">
        <f t="shared" si="57"/>
        <v>2553.7852150537633</v>
      </c>
    </row>
    <row r="148" spans="1:12">
      <c r="A148" s="37">
        <v>46</v>
      </c>
      <c r="B148" s="30" t="s">
        <v>54</v>
      </c>
      <c r="C148" s="31">
        <v>59070</v>
      </c>
      <c r="D148" s="31">
        <v>0</v>
      </c>
      <c r="E148" s="31">
        <v>2254798.3040000005</v>
      </c>
      <c r="F148" s="31">
        <v>721164.93500000006</v>
      </c>
      <c r="G148" s="31">
        <f t="shared" si="58"/>
        <v>3035033.2390000005</v>
      </c>
      <c r="H148" s="32">
        <v>91.304435483870961</v>
      </c>
      <c r="I148" s="32" t="s">
        <v>203</v>
      </c>
      <c r="J148" s="32">
        <v>3485.2393139784949</v>
      </c>
      <c r="K148" s="32">
        <v>1114.7038645833334</v>
      </c>
      <c r="L148" s="32">
        <f t="shared" si="57"/>
        <v>4691.2476140456993</v>
      </c>
    </row>
    <row r="149" spans="1:12">
      <c r="A149" s="45"/>
      <c r="B149" s="45" t="s">
        <v>160</v>
      </c>
      <c r="C149" s="22">
        <v>59070</v>
      </c>
      <c r="D149" s="22"/>
      <c r="E149" s="22">
        <v>146561.88976000005</v>
      </c>
      <c r="F149" s="22">
        <v>85818.627265000003</v>
      </c>
      <c r="G149" s="63">
        <f t="shared" si="58"/>
        <v>291450.51702500007</v>
      </c>
      <c r="H149" s="63">
        <v>91.304435483870961</v>
      </c>
      <c r="I149" s="63"/>
      <c r="J149" s="63">
        <v>226.54055540860222</v>
      </c>
      <c r="K149" s="63">
        <v>132.64975988541664</v>
      </c>
      <c r="L149" s="63">
        <f t="shared" si="57"/>
        <v>450.49475077788981</v>
      </c>
    </row>
    <row r="150" spans="1:12">
      <c r="A150" s="45"/>
      <c r="B150" s="45" t="s">
        <v>163</v>
      </c>
      <c r="C150" s="22"/>
      <c r="D150" s="22"/>
      <c r="E150" s="22">
        <v>58624.755904000012</v>
      </c>
      <c r="F150" s="22"/>
      <c r="G150" s="63">
        <f t="shared" si="58"/>
        <v>58624.755904000012</v>
      </c>
      <c r="H150" s="63"/>
      <c r="I150" s="63"/>
      <c r="J150" s="63">
        <v>90.616222163440881</v>
      </c>
      <c r="K150" s="63"/>
      <c r="L150" s="63">
        <f t="shared" si="57"/>
        <v>90.616222163440881</v>
      </c>
    </row>
    <row r="151" spans="1:12">
      <c r="A151" s="45"/>
      <c r="B151" s="45" t="s">
        <v>164</v>
      </c>
      <c r="C151" s="22"/>
      <c r="D151" s="22"/>
      <c r="E151" s="22">
        <v>180383.86432000005</v>
      </c>
      <c r="F151" s="22">
        <v>30288.927270000004</v>
      </c>
      <c r="G151" s="63">
        <f t="shared" si="58"/>
        <v>210672.79159000007</v>
      </c>
      <c r="H151" s="63"/>
      <c r="I151" s="63"/>
      <c r="J151" s="63">
        <v>278.81914511827961</v>
      </c>
      <c r="K151" s="63">
        <v>46.817562312500002</v>
      </c>
      <c r="L151" s="63">
        <f t="shared" si="57"/>
        <v>325.63670743077961</v>
      </c>
    </row>
    <row r="152" spans="1:12">
      <c r="A152" s="45"/>
      <c r="B152" s="45" t="s">
        <v>161</v>
      </c>
      <c r="C152" s="22"/>
      <c r="D152" s="22"/>
      <c r="E152" s="22">
        <v>757612.23014400026</v>
      </c>
      <c r="F152" s="22">
        <v>159377.45063500002</v>
      </c>
      <c r="G152" s="63">
        <f t="shared" si="58"/>
        <v>916989.68077900028</v>
      </c>
      <c r="H152" s="63"/>
      <c r="I152" s="63"/>
      <c r="J152" s="63">
        <v>1171.0404094967744</v>
      </c>
      <c r="K152" s="63">
        <v>246.34955407291667</v>
      </c>
      <c r="L152" s="63">
        <f t="shared" si="57"/>
        <v>1417.389963569691</v>
      </c>
    </row>
    <row r="153" spans="1:12">
      <c r="A153" s="45"/>
      <c r="B153" s="45" t="s">
        <v>167</v>
      </c>
      <c r="C153" s="22"/>
      <c r="D153" s="22"/>
      <c r="E153" s="22">
        <v>793689.0030080002</v>
      </c>
      <c r="F153" s="22">
        <v>292792.96361000004</v>
      </c>
      <c r="G153" s="63">
        <f t="shared" si="58"/>
        <v>1086481.9666180003</v>
      </c>
      <c r="H153" s="63"/>
      <c r="I153" s="63"/>
      <c r="J153" s="63">
        <v>1226.8042385204303</v>
      </c>
      <c r="K153" s="63">
        <v>452.56976902083335</v>
      </c>
      <c r="L153" s="63">
        <f t="shared" si="57"/>
        <v>1679.3740075412636</v>
      </c>
    </row>
    <row r="154" spans="1:12">
      <c r="A154" s="45"/>
      <c r="B154" s="45" t="s">
        <v>166</v>
      </c>
      <c r="C154" s="22"/>
      <c r="D154" s="22"/>
      <c r="E154" s="22">
        <v>126268.70502400002</v>
      </c>
      <c r="F154" s="22">
        <v>54087.370125000001</v>
      </c>
      <c r="G154" s="63">
        <f t="shared" si="58"/>
        <v>180356.07514900004</v>
      </c>
      <c r="H154" s="63"/>
      <c r="I154" s="63"/>
      <c r="J154" s="63">
        <v>195.17340158279572</v>
      </c>
      <c r="K154" s="63">
        <v>83.602789843749989</v>
      </c>
      <c r="L154" s="63">
        <f t="shared" si="57"/>
        <v>278.77619142654572</v>
      </c>
    </row>
    <row r="155" spans="1:12">
      <c r="A155" s="45"/>
      <c r="B155" s="45" t="s">
        <v>162</v>
      </c>
      <c r="C155" s="22"/>
      <c r="D155" s="22"/>
      <c r="E155" s="22">
        <v>114994.71350400001</v>
      </c>
      <c r="F155" s="22">
        <v>35337.081815000005</v>
      </c>
      <c r="G155" s="63">
        <f t="shared" si="58"/>
        <v>150331.79531900003</v>
      </c>
      <c r="H155" s="63"/>
      <c r="I155" s="63"/>
      <c r="J155" s="63">
        <v>177.74720501290321</v>
      </c>
      <c r="K155" s="63">
        <v>54.620489364583335</v>
      </c>
      <c r="L155" s="63">
        <f t="shared" si="57"/>
        <v>232.36769437748654</v>
      </c>
    </row>
    <row r="156" spans="1:12">
      <c r="A156" s="45"/>
      <c r="B156" s="45" t="s">
        <v>165</v>
      </c>
      <c r="C156" s="22"/>
      <c r="D156" s="22"/>
      <c r="E156" s="22">
        <v>76663.142336000019</v>
      </c>
      <c r="F156" s="22">
        <v>63462.514280000003</v>
      </c>
      <c r="G156" s="63">
        <f t="shared" si="58"/>
        <v>140125.65661600002</v>
      </c>
      <c r="H156" s="63"/>
      <c r="I156" s="63"/>
      <c r="J156" s="63">
        <v>118.49813667526884</v>
      </c>
      <c r="K156" s="63">
        <v>98.093940083333337</v>
      </c>
      <c r="L156" s="63">
        <f t="shared" si="57"/>
        <v>216.59207675860216</v>
      </c>
    </row>
    <row r="157" spans="1:12">
      <c r="A157" s="37">
        <v>47</v>
      </c>
      <c r="B157" s="30" t="s">
        <v>55</v>
      </c>
      <c r="C157" s="31">
        <v>300749</v>
      </c>
      <c r="D157" s="31">
        <v>0</v>
      </c>
      <c r="E157" s="52">
        <v>1155045</v>
      </c>
      <c r="F157" s="31">
        <v>427862</v>
      </c>
      <c r="G157" s="31">
        <f t="shared" si="58"/>
        <v>1883656</v>
      </c>
      <c r="H157" s="32">
        <v>464.86740591397847</v>
      </c>
      <c r="I157" s="32" t="s">
        <v>203</v>
      </c>
      <c r="J157" s="32">
        <v>1785.3518145161288</v>
      </c>
      <c r="K157" s="32">
        <v>661.3458333333333</v>
      </c>
      <c r="L157" s="32">
        <f>H157+I157+J157+K157</f>
        <v>2911.5650537634406</v>
      </c>
    </row>
    <row r="158" spans="1:12">
      <c r="A158" s="45"/>
      <c r="B158" s="45" t="s">
        <v>168</v>
      </c>
      <c r="C158" s="22">
        <v>300749</v>
      </c>
      <c r="D158" s="22">
        <v>0</v>
      </c>
      <c r="E158" s="22">
        <v>1155045</v>
      </c>
      <c r="F158" s="22">
        <v>427862</v>
      </c>
      <c r="G158" s="63">
        <f t="shared" ref="G158" si="59">G157*100%</f>
        <v>1883656</v>
      </c>
      <c r="H158" s="63">
        <v>464.86740591397847</v>
      </c>
      <c r="I158" s="63"/>
      <c r="J158" s="63">
        <v>1785.3518145161288</v>
      </c>
      <c r="K158" s="63">
        <v>661.3458333333333</v>
      </c>
      <c r="L158" s="63">
        <f>SUM(H158:K158)</f>
        <v>2911.5650537634406</v>
      </c>
    </row>
    <row r="159" spans="1:12">
      <c r="A159" s="37">
        <v>48</v>
      </c>
      <c r="B159" s="30" t="s">
        <v>56</v>
      </c>
      <c r="C159" s="31">
        <v>0</v>
      </c>
      <c r="D159" s="31">
        <v>7477</v>
      </c>
      <c r="E159" s="52">
        <v>1172149</v>
      </c>
      <c r="F159" s="31">
        <v>727012</v>
      </c>
      <c r="G159" s="31">
        <f t="shared" ref="G159" si="60">SUM(C159:F159)</f>
        <v>1906638</v>
      </c>
      <c r="H159" s="32" t="s">
        <v>203</v>
      </c>
      <c r="I159" s="32">
        <v>11.557190860215051</v>
      </c>
      <c r="J159" s="32">
        <v>1811.789448924731</v>
      </c>
      <c r="K159" s="32">
        <v>1123.7416666666666</v>
      </c>
      <c r="L159" s="32">
        <f t="shared" ref="L159:L198" si="61">SUM(H159:K159)</f>
        <v>2947.0883064516129</v>
      </c>
    </row>
    <row r="160" spans="1:12">
      <c r="A160" s="45"/>
      <c r="B160" s="45" t="s">
        <v>169</v>
      </c>
      <c r="C160" s="22"/>
      <c r="D160" s="22">
        <v>7477</v>
      </c>
      <c r="E160" s="22">
        <v>1172149</v>
      </c>
      <c r="F160" s="22">
        <v>727012</v>
      </c>
      <c r="G160" s="63">
        <f t="shared" ref="G160" si="62">G159*100%</f>
        <v>1906638</v>
      </c>
      <c r="H160" s="63"/>
      <c r="I160" s="63">
        <v>11.557190860215051</v>
      </c>
      <c r="J160" s="63">
        <v>1811.789448924731</v>
      </c>
      <c r="K160" s="63">
        <v>1123.7416666666666</v>
      </c>
      <c r="L160" s="63">
        <f t="shared" si="61"/>
        <v>2947.0883064516129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131268</v>
      </c>
      <c r="F161" s="31">
        <v>171080</v>
      </c>
      <c r="G161" s="31">
        <f t="shared" ref="G161" si="63">SUM(C161:F161)</f>
        <v>302348</v>
      </c>
      <c r="H161" s="32" t="s">
        <v>203</v>
      </c>
      <c r="I161" s="32" t="s">
        <v>203</v>
      </c>
      <c r="J161" s="32">
        <v>202.90080645161288</v>
      </c>
      <c r="K161" s="32">
        <v>264.4381720430107</v>
      </c>
      <c r="L161" s="32">
        <f t="shared" si="61"/>
        <v>467.33897849462357</v>
      </c>
    </row>
    <row r="162" spans="1:12">
      <c r="A162" s="45"/>
      <c r="B162" s="45" t="s">
        <v>170</v>
      </c>
      <c r="C162" s="22"/>
      <c r="D162" s="22"/>
      <c r="E162" s="22">
        <v>131268</v>
      </c>
      <c r="F162" s="22">
        <v>171080</v>
      </c>
      <c r="G162" s="63">
        <f>G161</f>
        <v>302348</v>
      </c>
      <c r="H162" s="63"/>
      <c r="I162" s="63"/>
      <c r="J162" s="63">
        <v>202.90080645161288</v>
      </c>
      <c r="K162" s="63">
        <v>264.4381720430107</v>
      </c>
      <c r="L162" s="63">
        <f t="shared" si="61"/>
        <v>467.33897849462357</v>
      </c>
    </row>
    <row r="163" spans="1:12">
      <c r="A163" s="37">
        <v>50</v>
      </c>
      <c r="B163" s="30" t="s">
        <v>58</v>
      </c>
      <c r="C163" s="31">
        <v>1124</v>
      </c>
      <c r="D163" s="31">
        <v>0</v>
      </c>
      <c r="E163" s="52">
        <v>2457988</v>
      </c>
      <c r="F163" s="31">
        <v>458782</v>
      </c>
      <c r="G163" s="31">
        <f t="shared" ref="G163" si="64">SUM(C163:F163)</f>
        <v>2917894</v>
      </c>
      <c r="H163" s="32">
        <v>1.7373655913978494</v>
      </c>
      <c r="I163" s="32" t="s">
        <v>203</v>
      </c>
      <c r="J163" s="32">
        <v>3799.3094086021501</v>
      </c>
      <c r="K163" s="32">
        <v>709.13884408602144</v>
      </c>
      <c r="L163" s="32">
        <f t="shared" si="61"/>
        <v>4510.1856182795691</v>
      </c>
    </row>
    <row r="164" spans="1:12">
      <c r="A164" s="45"/>
      <c r="B164" s="45" t="s">
        <v>171</v>
      </c>
      <c r="C164" s="22">
        <v>1124</v>
      </c>
      <c r="D164" s="22">
        <v>0</v>
      </c>
      <c r="E164" s="22">
        <v>2457988</v>
      </c>
      <c r="F164" s="22">
        <v>458782</v>
      </c>
      <c r="G164" s="63">
        <f t="shared" ref="G164" si="65">G163*100%</f>
        <v>2917894</v>
      </c>
      <c r="H164" s="63">
        <v>1.7373655913978494</v>
      </c>
      <c r="I164" s="63"/>
      <c r="J164" s="63">
        <v>3799.3094086021501</v>
      </c>
      <c r="K164" s="63">
        <v>709.13884408602144</v>
      </c>
      <c r="L164" s="63">
        <f t="shared" si="61"/>
        <v>4510.1856182795691</v>
      </c>
    </row>
    <row r="165" spans="1:12">
      <c r="A165" s="37">
        <v>51</v>
      </c>
      <c r="B165" s="30" t="s">
        <v>59</v>
      </c>
      <c r="C165" s="31">
        <v>822300</v>
      </c>
      <c r="D165" s="31">
        <v>0</v>
      </c>
      <c r="E165" s="31">
        <v>1243203</v>
      </c>
      <c r="F165" s="31">
        <v>1594030</v>
      </c>
      <c r="G165" s="31">
        <f t="shared" ref="G165:G194" si="66">SUM(C165:F165)</f>
        <v>3659533</v>
      </c>
      <c r="H165" s="32">
        <v>1271.0282258064515</v>
      </c>
      <c r="I165" s="32" t="s">
        <v>203</v>
      </c>
      <c r="J165" s="32">
        <v>1921.6175403225805</v>
      </c>
      <c r="K165" s="32">
        <v>2463.8904569892475</v>
      </c>
      <c r="L165" s="32">
        <f t="shared" si="61"/>
        <v>5656.5362231182789</v>
      </c>
    </row>
    <row r="166" spans="1:12">
      <c r="A166" s="45"/>
      <c r="B166" s="45" t="s">
        <v>172</v>
      </c>
      <c r="C166" s="22">
        <v>822300</v>
      </c>
      <c r="D166" s="22"/>
      <c r="E166" s="22">
        <v>1045161</v>
      </c>
      <c r="F166" s="22">
        <v>1411629</v>
      </c>
      <c r="G166" s="63">
        <f>SUM(C166:F166)</f>
        <v>3279090</v>
      </c>
      <c r="H166" s="63">
        <v>1271.0282258064515</v>
      </c>
      <c r="I166" s="63"/>
      <c r="J166" s="63">
        <v>1615.5042338709677</v>
      </c>
      <c r="K166" s="63">
        <v>2181.9534274193547</v>
      </c>
      <c r="L166" s="63">
        <f t="shared" si="61"/>
        <v>5068.4858870967737</v>
      </c>
    </row>
    <row r="167" spans="1:12">
      <c r="A167" s="45"/>
      <c r="B167" s="45" t="s">
        <v>173</v>
      </c>
      <c r="C167" s="22"/>
      <c r="D167" s="22"/>
      <c r="E167" s="22">
        <v>198042</v>
      </c>
      <c r="F167" s="22">
        <v>143950</v>
      </c>
      <c r="G167" s="63">
        <f t="shared" si="66"/>
        <v>341992</v>
      </c>
      <c r="H167" s="63"/>
      <c r="I167" s="63"/>
      <c r="J167" s="63">
        <v>306.11330645161286</v>
      </c>
      <c r="K167" s="63">
        <v>222.50336021505373</v>
      </c>
      <c r="L167" s="63">
        <f t="shared" si="61"/>
        <v>528.61666666666656</v>
      </c>
    </row>
    <row r="168" spans="1:12">
      <c r="A168" s="45"/>
      <c r="B168" s="45" t="s">
        <v>174</v>
      </c>
      <c r="C168" s="22"/>
      <c r="D168" s="22"/>
      <c r="E168" s="22"/>
      <c r="F168" s="22">
        <v>38451</v>
      </c>
      <c r="G168" s="63">
        <f t="shared" si="66"/>
        <v>38451</v>
      </c>
      <c r="H168" s="63"/>
      <c r="I168" s="63"/>
      <c r="J168" s="63"/>
      <c r="K168" s="63">
        <v>59.433669354838706</v>
      </c>
      <c r="L168" s="63">
        <f t="shared" si="61"/>
        <v>59.433669354838706</v>
      </c>
    </row>
    <row r="169" spans="1:12">
      <c r="A169" s="37">
        <v>52</v>
      </c>
      <c r="B169" s="30" t="s">
        <v>60</v>
      </c>
      <c r="C169" s="31">
        <v>535174</v>
      </c>
      <c r="D169" s="31"/>
      <c r="E169" s="31">
        <v>1533660</v>
      </c>
      <c r="F169" s="31">
        <v>1095129</v>
      </c>
      <c r="G169" s="31">
        <f t="shared" si="66"/>
        <v>3163963</v>
      </c>
      <c r="H169" s="32">
        <v>827.21787634408599</v>
      </c>
      <c r="I169" s="32" t="s">
        <v>203</v>
      </c>
      <c r="J169" s="32">
        <v>2370.5766129032259</v>
      </c>
      <c r="K169" s="32">
        <v>1692.7397177419352</v>
      </c>
      <c r="L169" s="32">
        <f t="shared" si="61"/>
        <v>4890.5342069892467</v>
      </c>
    </row>
    <row r="170" spans="1:12">
      <c r="A170" s="45"/>
      <c r="B170" s="45" t="s">
        <v>184</v>
      </c>
      <c r="C170" s="22">
        <v>535174</v>
      </c>
      <c r="D170" s="22"/>
      <c r="E170" s="22">
        <v>1533660</v>
      </c>
      <c r="F170" s="22">
        <v>1095129</v>
      </c>
      <c r="G170" s="63">
        <f t="shared" si="66"/>
        <v>3163963</v>
      </c>
      <c r="H170" s="63">
        <v>827.21787634408599</v>
      </c>
      <c r="I170" s="63"/>
      <c r="J170" s="63">
        <v>2370.5766129032259</v>
      </c>
      <c r="K170" s="63">
        <v>1692.7397177419352</v>
      </c>
      <c r="L170" s="63">
        <f t="shared" si="61"/>
        <v>4890.5342069892467</v>
      </c>
    </row>
    <row r="171" spans="1:12">
      <c r="A171" s="37">
        <v>53</v>
      </c>
      <c r="B171" s="30" t="s">
        <v>61</v>
      </c>
      <c r="C171" s="31">
        <v>132076</v>
      </c>
      <c r="D171" s="31">
        <v>0</v>
      </c>
      <c r="E171" s="31">
        <v>1497166</v>
      </c>
      <c r="F171" s="31">
        <v>764033</v>
      </c>
      <c r="G171" s="31">
        <f t="shared" si="66"/>
        <v>2393275</v>
      </c>
      <c r="H171" s="32">
        <v>204.1497311827957</v>
      </c>
      <c r="I171" s="32" t="s">
        <v>203</v>
      </c>
      <c r="J171" s="32">
        <v>2314.1678763440859</v>
      </c>
      <c r="K171" s="32">
        <v>1180.9649865591396</v>
      </c>
      <c r="L171" s="32">
        <f t="shared" si="61"/>
        <v>3699.2825940860212</v>
      </c>
    </row>
    <row r="172" spans="1:12">
      <c r="A172" s="45"/>
      <c r="B172" s="45" t="s">
        <v>185</v>
      </c>
      <c r="C172" s="22"/>
      <c r="D172" s="22"/>
      <c r="E172" s="22">
        <v>184187</v>
      </c>
      <c r="F172" s="22">
        <v>95155</v>
      </c>
      <c r="G172" s="63">
        <f t="shared" si="66"/>
        <v>279342</v>
      </c>
      <c r="H172" s="63"/>
      <c r="I172" s="63"/>
      <c r="J172" s="63">
        <v>284.69764784946233</v>
      </c>
      <c r="K172" s="63">
        <v>147.08098118279568</v>
      </c>
      <c r="L172" s="63">
        <f t="shared" si="61"/>
        <v>431.77862903225798</v>
      </c>
    </row>
    <row r="173" spans="1:12">
      <c r="A173" s="45"/>
      <c r="B173" s="45" t="s">
        <v>186</v>
      </c>
      <c r="C173" s="22"/>
      <c r="D173" s="22"/>
      <c r="E173" s="22">
        <v>105641</v>
      </c>
      <c r="F173" s="22">
        <v>150106</v>
      </c>
      <c r="G173" s="63">
        <f t="shared" si="66"/>
        <v>255747</v>
      </c>
      <c r="H173" s="63"/>
      <c r="I173" s="63"/>
      <c r="J173" s="63">
        <v>163.28918010752687</v>
      </c>
      <c r="K173" s="63">
        <v>232.01868279569891</v>
      </c>
      <c r="L173" s="63">
        <f t="shared" si="61"/>
        <v>395.30786290322578</v>
      </c>
    </row>
    <row r="174" spans="1:12">
      <c r="A174" s="45"/>
      <c r="B174" s="45" t="s">
        <v>187</v>
      </c>
      <c r="C174" s="22"/>
      <c r="D174" s="22"/>
      <c r="E174" s="22">
        <v>17954</v>
      </c>
      <c r="F174" s="22">
        <v>8661</v>
      </c>
      <c r="G174" s="63">
        <f t="shared" si="66"/>
        <v>26615</v>
      </c>
      <c r="H174" s="63"/>
      <c r="I174" s="63"/>
      <c r="J174" s="63">
        <v>27.751478494623655</v>
      </c>
      <c r="K174" s="63">
        <v>13.387298387096772</v>
      </c>
      <c r="L174" s="63">
        <f t="shared" si="61"/>
        <v>41.138776881720425</v>
      </c>
    </row>
    <row r="175" spans="1:12">
      <c r="A175" s="45"/>
      <c r="B175" s="45" t="s">
        <v>188</v>
      </c>
      <c r="C175" s="22"/>
      <c r="D175" s="22"/>
      <c r="E175" s="22">
        <v>109940</v>
      </c>
      <c r="F175" s="22">
        <v>1114</v>
      </c>
      <c r="G175" s="63">
        <f t="shared" si="66"/>
        <v>111054</v>
      </c>
      <c r="H175" s="63"/>
      <c r="I175" s="63"/>
      <c r="J175" s="63">
        <v>169.93413978494624</v>
      </c>
      <c r="K175" s="63">
        <v>1.7219086021505374</v>
      </c>
      <c r="L175" s="63">
        <f t="shared" si="61"/>
        <v>171.65604838709677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309212</v>
      </c>
      <c r="F177" s="22"/>
      <c r="G177" s="63">
        <f t="shared" si="66"/>
        <v>309212</v>
      </c>
      <c r="H177" s="63"/>
      <c r="I177" s="63"/>
      <c r="J177" s="63">
        <v>477.94865591397848</v>
      </c>
      <c r="K177" s="63"/>
      <c r="L177" s="63">
        <f t="shared" si="61"/>
        <v>477.94865591397848</v>
      </c>
    </row>
    <row r="178" spans="1:12">
      <c r="A178" s="45"/>
      <c r="B178" s="45" t="s">
        <v>191</v>
      </c>
      <c r="C178" s="22">
        <v>132076</v>
      </c>
      <c r="D178" s="22"/>
      <c r="E178" s="22">
        <v>95126</v>
      </c>
      <c r="F178" s="22">
        <v>16494</v>
      </c>
      <c r="G178" s="63">
        <f t="shared" si="66"/>
        <v>243696</v>
      </c>
      <c r="H178" s="63">
        <v>204.1497311827957</v>
      </c>
      <c r="I178" s="63"/>
      <c r="J178" s="63">
        <v>147.03615591397849</v>
      </c>
      <c r="K178" s="63">
        <v>25.494758064516127</v>
      </c>
      <c r="L178" s="63">
        <f t="shared" si="61"/>
        <v>376.68064516129033</v>
      </c>
    </row>
    <row r="179" spans="1:12">
      <c r="A179" s="45"/>
      <c r="B179" s="45" t="s">
        <v>192</v>
      </c>
      <c r="C179" s="22"/>
      <c r="D179" s="22"/>
      <c r="E179" s="22">
        <v>533843</v>
      </c>
      <c r="F179" s="22">
        <v>492503</v>
      </c>
      <c r="G179" s="63">
        <f t="shared" si="66"/>
        <v>1026346</v>
      </c>
      <c r="H179" s="63"/>
      <c r="I179" s="63"/>
      <c r="J179" s="63">
        <v>825.1605510752687</v>
      </c>
      <c r="K179" s="63">
        <v>761.26135752688174</v>
      </c>
      <c r="L179" s="63">
        <f t="shared" si="61"/>
        <v>1586.4219086021503</v>
      </c>
    </row>
    <row r="180" spans="1:12">
      <c r="A180" s="45"/>
      <c r="B180" s="45" t="s">
        <v>198</v>
      </c>
      <c r="C180" s="22"/>
      <c r="D180" s="22"/>
      <c r="E180" s="22">
        <v>141263</v>
      </c>
      <c r="F180" s="22"/>
      <c r="G180" s="63">
        <f t="shared" si="66"/>
        <v>141263</v>
      </c>
      <c r="H180" s="63"/>
      <c r="I180" s="63"/>
      <c r="J180" s="63">
        <v>218.35006720430107</v>
      </c>
      <c r="K180" s="63"/>
      <c r="L180" s="63">
        <f t="shared" si="61"/>
        <v>218.35006720430107</v>
      </c>
    </row>
    <row r="181" spans="1:12">
      <c r="A181" s="36">
        <v>54</v>
      </c>
      <c r="B181" s="54" t="s">
        <v>62</v>
      </c>
      <c r="C181" s="55">
        <v>0</v>
      </c>
      <c r="D181" s="55">
        <v>60400</v>
      </c>
      <c r="E181" s="55">
        <v>2546128</v>
      </c>
      <c r="F181" s="55">
        <v>609987</v>
      </c>
      <c r="G181" s="25">
        <f t="shared" si="66"/>
        <v>3216515</v>
      </c>
      <c r="H181" s="26" t="s">
        <v>203</v>
      </c>
      <c r="I181" s="26">
        <v>93.36021505376344</v>
      </c>
      <c r="J181" s="26">
        <v>3935.5473118279565</v>
      </c>
      <c r="K181" s="26">
        <v>942.85624999999993</v>
      </c>
      <c r="L181" s="26">
        <f t="shared" si="61"/>
        <v>4971.7637768817203</v>
      </c>
    </row>
    <row r="182" spans="1:12">
      <c r="A182" s="45"/>
      <c r="B182" s="45" t="s">
        <v>175</v>
      </c>
      <c r="C182" s="22"/>
      <c r="D182" s="22"/>
      <c r="E182" s="22">
        <v>761205</v>
      </c>
      <c r="F182" s="22">
        <v>274002</v>
      </c>
      <c r="G182" s="63">
        <f t="shared" si="66"/>
        <v>1035207</v>
      </c>
      <c r="H182" s="63"/>
      <c r="I182" s="63"/>
      <c r="J182" s="63">
        <v>1176.59375</v>
      </c>
      <c r="K182" s="63">
        <v>423.52459677419353</v>
      </c>
      <c r="L182" s="63">
        <f t="shared" si="61"/>
        <v>1600.1183467741935</v>
      </c>
    </row>
    <row r="183" spans="1:12">
      <c r="A183" s="45"/>
      <c r="B183" s="45" t="s">
        <v>176</v>
      </c>
      <c r="C183" s="22"/>
      <c r="D183" s="22"/>
      <c r="E183" s="22">
        <v>602103</v>
      </c>
      <c r="F183" s="22">
        <v>38641</v>
      </c>
      <c r="G183" s="63">
        <f t="shared" si="66"/>
        <v>640744</v>
      </c>
      <c r="H183" s="63"/>
      <c r="I183" s="63"/>
      <c r="J183" s="63">
        <v>930.66995967741923</v>
      </c>
      <c r="K183" s="63">
        <v>59.727352150537634</v>
      </c>
      <c r="L183" s="63">
        <f t="shared" si="61"/>
        <v>990.39731182795686</v>
      </c>
    </row>
    <row r="184" spans="1:12">
      <c r="A184" s="45"/>
      <c r="B184" s="45" t="s">
        <v>177</v>
      </c>
      <c r="C184" s="22"/>
      <c r="D184" s="22">
        <v>60400</v>
      </c>
      <c r="E184" s="22">
        <v>353036</v>
      </c>
      <c r="F184" s="22">
        <v>124166</v>
      </c>
      <c r="G184" s="63">
        <f t="shared" si="66"/>
        <v>537602</v>
      </c>
      <c r="H184" s="63"/>
      <c r="I184" s="63">
        <v>93.36021505376344</v>
      </c>
      <c r="J184" s="63">
        <v>545.68736559139779</v>
      </c>
      <c r="K184" s="63">
        <v>191.923252688172</v>
      </c>
      <c r="L184" s="63">
        <f t="shared" si="61"/>
        <v>830.9708333333333</v>
      </c>
    </row>
    <row r="185" spans="1:12">
      <c r="A185" s="45"/>
      <c r="B185" s="45" t="s">
        <v>179</v>
      </c>
      <c r="C185" s="22"/>
      <c r="D185" s="22"/>
      <c r="E185" s="22">
        <v>195436</v>
      </c>
      <c r="F185" s="22">
        <v>23594</v>
      </c>
      <c r="G185" s="63">
        <f t="shared" si="66"/>
        <v>219030</v>
      </c>
      <c r="H185" s="63"/>
      <c r="I185" s="63"/>
      <c r="J185" s="63">
        <v>302.08521505376342</v>
      </c>
      <c r="K185" s="63">
        <v>36.469220430107519</v>
      </c>
      <c r="L185" s="63">
        <f t="shared" si="61"/>
        <v>338.55443548387092</v>
      </c>
    </row>
    <row r="186" spans="1:12">
      <c r="A186" s="45"/>
      <c r="B186" s="45" t="s">
        <v>178</v>
      </c>
      <c r="C186" s="22"/>
      <c r="D186" s="22"/>
      <c r="E186" s="22"/>
      <c r="F186" s="22">
        <v>9435</v>
      </c>
      <c r="G186" s="63">
        <f t="shared" si="66"/>
        <v>9435</v>
      </c>
      <c r="H186" s="63"/>
      <c r="I186" s="63"/>
      <c r="J186" s="63"/>
      <c r="K186" s="63">
        <v>14.583669354838708</v>
      </c>
      <c r="L186" s="63">
        <f t="shared" si="61"/>
        <v>14.583669354838708</v>
      </c>
    </row>
    <row r="187" spans="1:12" ht="30">
      <c r="A187" s="45"/>
      <c r="B187" s="48" t="s">
        <v>180</v>
      </c>
      <c r="C187" s="22"/>
      <c r="D187" s="22"/>
      <c r="E187" s="22">
        <v>116903</v>
      </c>
      <c r="F187" s="22"/>
      <c r="G187" s="63">
        <f t="shared" si="66"/>
        <v>116903</v>
      </c>
      <c r="H187" s="63"/>
      <c r="I187" s="63"/>
      <c r="J187" s="63">
        <v>180.69684139784945</v>
      </c>
      <c r="K187" s="63"/>
      <c r="L187" s="63">
        <f t="shared" si="61"/>
        <v>180.69684139784945</v>
      </c>
    </row>
    <row r="188" spans="1:12">
      <c r="A188" s="45"/>
      <c r="B188" s="45" t="s">
        <v>181</v>
      </c>
      <c r="C188" s="22"/>
      <c r="D188" s="22"/>
      <c r="E188" s="22">
        <v>481384</v>
      </c>
      <c r="F188" s="22">
        <v>130679</v>
      </c>
      <c r="G188" s="63">
        <f t="shared" si="66"/>
        <v>612063</v>
      </c>
      <c r="H188" s="63"/>
      <c r="I188" s="63"/>
      <c r="J188" s="63">
        <v>744.07473118279563</v>
      </c>
      <c r="K188" s="63">
        <v>201.99038978494625</v>
      </c>
      <c r="L188" s="63">
        <f t="shared" si="61"/>
        <v>946.0651209677419</v>
      </c>
    </row>
    <row r="189" spans="1:12">
      <c r="A189" s="45"/>
      <c r="B189" s="45" t="s">
        <v>182</v>
      </c>
      <c r="C189" s="22"/>
      <c r="D189" s="22"/>
      <c r="E189" s="22">
        <v>12917</v>
      </c>
      <c r="F189" s="22"/>
      <c r="G189" s="63">
        <f t="shared" si="66"/>
        <v>12917</v>
      </c>
      <c r="H189" s="63"/>
      <c r="I189" s="63"/>
      <c r="J189" s="63">
        <v>19.965793010752687</v>
      </c>
      <c r="K189" s="63"/>
      <c r="L189" s="63">
        <f t="shared" si="61"/>
        <v>19.965793010752687</v>
      </c>
    </row>
    <row r="190" spans="1:12">
      <c r="A190" s="45"/>
      <c r="B190" s="45" t="s">
        <v>183</v>
      </c>
      <c r="C190" s="22"/>
      <c r="D190" s="22"/>
      <c r="E190" s="22">
        <v>23144</v>
      </c>
      <c r="F190" s="22">
        <v>9470</v>
      </c>
      <c r="G190" s="63">
        <f t="shared" si="66"/>
        <v>32614</v>
      </c>
      <c r="H190" s="63"/>
      <c r="I190" s="63"/>
      <c r="J190" s="63">
        <v>35.773655913978494</v>
      </c>
      <c r="K190" s="63">
        <v>14.6377688172043</v>
      </c>
      <c r="L190" s="63">
        <f t="shared" si="61"/>
        <v>50.411424731182791</v>
      </c>
    </row>
    <row r="191" spans="1:12">
      <c r="A191" s="38">
        <v>55</v>
      </c>
      <c r="B191" s="27" t="s">
        <v>63</v>
      </c>
      <c r="C191" s="28">
        <v>89812</v>
      </c>
      <c r="D191" s="28">
        <v>848</v>
      </c>
      <c r="E191" s="28">
        <v>2333904</v>
      </c>
      <c r="F191" s="28">
        <v>2197243</v>
      </c>
      <c r="G191" s="28">
        <f t="shared" si="66"/>
        <v>4621807</v>
      </c>
      <c r="H191" s="29">
        <v>138.82231182795698</v>
      </c>
      <c r="I191" s="29">
        <v>1.310752688172043</v>
      </c>
      <c r="J191" s="29">
        <v>3607.512903225806</v>
      </c>
      <c r="K191" s="29">
        <v>3396.2761424731179</v>
      </c>
      <c r="L191" s="29">
        <f t="shared" si="61"/>
        <v>7143.9221102150532</v>
      </c>
    </row>
    <row r="192" spans="1:12">
      <c r="A192" s="40"/>
      <c r="B192" s="14" t="s">
        <v>193</v>
      </c>
      <c r="C192" s="15"/>
      <c r="D192" s="15">
        <v>848</v>
      </c>
      <c r="E192" s="15">
        <v>1612567</v>
      </c>
      <c r="F192" s="15">
        <v>1463489</v>
      </c>
      <c r="G192" s="15">
        <f t="shared" si="66"/>
        <v>3076904</v>
      </c>
      <c r="H192" s="16"/>
      <c r="I192" s="16">
        <v>1.310752688172043</v>
      </c>
      <c r="J192" s="16">
        <v>2492.5430779569888</v>
      </c>
      <c r="K192" s="16">
        <v>2262.1133736559141</v>
      </c>
      <c r="L192" s="16">
        <f t="shared" si="61"/>
        <v>4755.9672043010751</v>
      </c>
    </row>
    <row r="193" spans="1:12">
      <c r="A193" s="40"/>
      <c r="B193" s="14" t="s">
        <v>194</v>
      </c>
      <c r="C193" s="15">
        <v>89812</v>
      </c>
      <c r="D193" s="15"/>
      <c r="E193" s="15">
        <v>721337</v>
      </c>
      <c r="F193" s="15">
        <v>733754</v>
      </c>
      <c r="G193" s="15">
        <f t="shared" si="66"/>
        <v>1544903</v>
      </c>
      <c r="H193" s="16">
        <v>138.82231182795698</v>
      </c>
      <c r="I193" s="16"/>
      <c r="J193" s="16">
        <v>1114.969825268817</v>
      </c>
      <c r="K193" s="16">
        <v>1134.1627688172043</v>
      </c>
      <c r="L193" s="16">
        <f t="shared" si="61"/>
        <v>2387.9549059139781</v>
      </c>
    </row>
    <row r="194" spans="1:12">
      <c r="A194" s="56">
        <v>56</v>
      </c>
      <c r="B194" s="57" t="s">
        <v>64</v>
      </c>
      <c r="C194" s="58">
        <v>315503</v>
      </c>
      <c r="D194" s="58">
        <v>0</v>
      </c>
      <c r="E194" s="58">
        <v>803468</v>
      </c>
      <c r="F194" s="58">
        <v>571290</v>
      </c>
      <c r="G194" s="58">
        <f t="shared" si="66"/>
        <v>1690261</v>
      </c>
      <c r="H194" s="43">
        <v>487.67264784946235</v>
      </c>
      <c r="I194" s="43" t="s">
        <v>203</v>
      </c>
      <c r="J194" s="43">
        <v>1241.9196236559139</v>
      </c>
      <c r="K194" s="43">
        <v>883.04233870967732</v>
      </c>
      <c r="L194" s="43">
        <f t="shared" si="61"/>
        <v>2612.6346102150537</v>
      </c>
    </row>
    <row r="195" spans="1:12">
      <c r="A195" s="39"/>
      <c r="B195" s="13" t="s">
        <v>195</v>
      </c>
      <c r="C195" s="8">
        <v>315503</v>
      </c>
      <c r="D195" s="8"/>
      <c r="E195" s="8">
        <v>88381.48</v>
      </c>
      <c r="F195" s="8">
        <v>68554.8</v>
      </c>
      <c r="G195" s="8">
        <f>SUM(C195:F195)</f>
        <v>472439.27999999997</v>
      </c>
      <c r="H195" s="9">
        <v>487.67264784946235</v>
      </c>
      <c r="I195" s="9"/>
      <c r="J195" s="9">
        <v>136.61115860215051</v>
      </c>
      <c r="K195" s="9">
        <v>105.96508064516128</v>
      </c>
      <c r="L195" s="9">
        <f t="shared" si="61"/>
        <v>730.24888709677418</v>
      </c>
    </row>
    <row r="196" spans="1:12">
      <c r="A196" s="64"/>
      <c r="B196" s="13" t="s">
        <v>202</v>
      </c>
      <c r="C196" s="65"/>
      <c r="D196" s="65"/>
      <c r="E196" s="65">
        <v>715086.52</v>
      </c>
      <c r="F196" s="65">
        <v>502735.2</v>
      </c>
      <c r="G196" s="8">
        <f>SUM(C196:F196)</f>
        <v>1217821.72</v>
      </c>
      <c r="H196" s="66"/>
      <c r="I196" s="66"/>
      <c r="J196" s="66">
        <v>1105.3084650537633</v>
      </c>
      <c r="K196" s="66">
        <v>777.07725806451606</v>
      </c>
      <c r="L196" s="9">
        <f t="shared" si="61"/>
        <v>1882.3857231182792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1652350</v>
      </c>
      <c r="F197" s="19">
        <v>1048249</v>
      </c>
      <c r="G197" s="19">
        <f t="shared" ref="G197:G198" si="67">SUM(C197:F197)</f>
        <v>2700599</v>
      </c>
      <c r="H197" s="20" t="s">
        <v>203</v>
      </c>
      <c r="I197" s="20" t="s">
        <v>203</v>
      </c>
      <c r="J197" s="20">
        <v>2554.0356182795695</v>
      </c>
      <c r="K197" s="20">
        <v>1620.2773521505374</v>
      </c>
      <c r="L197" s="20">
        <f t="shared" si="61"/>
        <v>4174.3129704301064</v>
      </c>
    </row>
    <row r="198" spans="1:12">
      <c r="A198" s="34"/>
      <c r="B198" s="21" t="s">
        <v>196</v>
      </c>
      <c r="C198" s="22"/>
      <c r="D198" s="22">
        <v>0</v>
      </c>
      <c r="E198" s="22">
        <v>1652350</v>
      </c>
      <c r="F198" s="22">
        <v>1048249</v>
      </c>
      <c r="G198" s="22">
        <f t="shared" si="67"/>
        <v>2700599</v>
      </c>
      <c r="H198" s="23"/>
      <c r="I198" s="23" t="s">
        <v>203</v>
      </c>
      <c r="J198" s="23">
        <v>2554.0356182795695</v>
      </c>
      <c r="K198" s="23">
        <v>1620.2773521505374</v>
      </c>
      <c r="L198" s="23">
        <f t="shared" si="61"/>
        <v>4174.3129704301064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16013474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2795604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96529565.304000005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49573431.935000002</v>
      </c>
      <c r="G199" s="61">
        <f>C199+D199+E199+F199</f>
        <v>164912075.23900002</v>
      </c>
      <c r="H199" s="62">
        <f>IF(C199/744*1.15=0,"0",C199/744*1.15)</f>
        <v>24752.009543010754</v>
      </c>
      <c r="I199" s="62">
        <f>IF(D199/744*1.15=0,"0",D199/744*1.15)</f>
        <v>4321.1620967741928</v>
      </c>
      <c r="J199" s="62">
        <f>IF(E199/744*1.15=0,"0",E199/744*1.15)</f>
        <v>149205.64529516129</v>
      </c>
      <c r="K199" s="62">
        <f>IF(F199/744*1.15=0,"0",F199/744*1.15)</f>
        <v>76625.600437163986</v>
      </c>
      <c r="L199" s="62">
        <f>H199+I199+J199+K199</f>
        <v>254904.41737211021</v>
      </c>
    </row>
    <row r="200" spans="1:12">
      <c r="C200" s="2" t="s">
        <v>69</v>
      </c>
    </row>
    <row r="201" spans="1:12">
      <c r="C201" s="72"/>
      <c r="D201" s="72"/>
      <c r="E201" s="72"/>
      <c r="F201" s="72"/>
      <c r="G201" s="72"/>
    </row>
    <row r="202" spans="1:12">
      <c r="C202" s="72"/>
      <c r="D202" s="72"/>
      <c r="E202" s="72"/>
      <c r="F202" s="72"/>
      <c r="G202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19" sqref="O19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209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76" t="s">
        <v>9</v>
      </c>
      <c r="H6" s="76" t="s">
        <v>5</v>
      </c>
      <c r="I6" s="76" t="s">
        <v>6</v>
      </c>
      <c r="J6" s="76" t="s">
        <v>7</v>
      </c>
      <c r="K6" s="76" t="s">
        <v>8</v>
      </c>
      <c r="L6" s="76" t="s">
        <v>9</v>
      </c>
    </row>
    <row r="7" spans="1:13" s="2" customFormat="1">
      <c r="A7" s="33">
        <v>1</v>
      </c>
      <c r="B7" s="18" t="s">
        <v>10</v>
      </c>
      <c r="C7" s="19">
        <v>465008</v>
      </c>
      <c r="D7" s="19">
        <v>122846</v>
      </c>
      <c r="E7" s="19">
        <v>1327682</v>
      </c>
      <c r="F7" s="19">
        <v>327622</v>
      </c>
      <c r="G7" s="19">
        <v>2243158</v>
      </c>
      <c r="H7" s="20">
        <v>718.76236559139784</v>
      </c>
      <c r="I7" s="20">
        <v>189.88293010752687</v>
      </c>
      <c r="J7" s="20">
        <v>2052.196639784946</v>
      </c>
      <c r="K7" s="20">
        <v>506.40497311827954</v>
      </c>
      <c r="L7" s="20">
        <v>3467.2469086021501</v>
      </c>
    </row>
    <row r="8" spans="1:13" s="2" customFormat="1">
      <c r="A8" s="34"/>
      <c r="B8" s="35" t="s">
        <v>70</v>
      </c>
      <c r="C8" s="22">
        <v>465008</v>
      </c>
      <c r="D8" s="22">
        <v>122846</v>
      </c>
      <c r="E8" s="22">
        <v>1327682</v>
      </c>
      <c r="F8" s="22">
        <v>327622</v>
      </c>
      <c r="G8" s="22">
        <v>2243158</v>
      </c>
      <c r="H8" s="22">
        <v>718.76236559139784</v>
      </c>
      <c r="I8" s="22"/>
      <c r="J8" s="22">
        <v>2052.196639784946</v>
      </c>
      <c r="K8" s="22">
        <v>506.40497311827954</v>
      </c>
      <c r="L8" s="22">
        <v>3467.2469086021501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223802</v>
      </c>
      <c r="F9" s="25">
        <v>444606</v>
      </c>
      <c r="G9" s="25">
        <v>668408</v>
      </c>
      <c r="H9" s="26" t="s">
        <v>203</v>
      </c>
      <c r="I9" s="26" t="s">
        <v>203</v>
      </c>
      <c r="J9" s="26">
        <v>345.93051075268812</v>
      </c>
      <c r="K9" s="26">
        <v>687.22701612903222</v>
      </c>
      <c r="L9" s="26">
        <v>1033.1575268817203</v>
      </c>
    </row>
    <row r="10" spans="1:13" s="2" customFormat="1">
      <c r="A10" s="35"/>
      <c r="B10" s="35" t="s">
        <v>71</v>
      </c>
      <c r="C10" s="22"/>
      <c r="D10" s="22"/>
      <c r="E10" s="22">
        <v>12309.11</v>
      </c>
      <c r="F10" s="22">
        <v>222303</v>
      </c>
      <c r="G10" s="22">
        <v>234612.11</v>
      </c>
      <c r="H10" s="22"/>
      <c r="I10" s="22"/>
      <c r="J10" s="22">
        <v>19.026178091397849</v>
      </c>
      <c r="K10" s="22">
        <v>343.61350806451611</v>
      </c>
      <c r="L10" s="22">
        <v>362.63968615591398</v>
      </c>
    </row>
    <row r="11" spans="1:13" s="2" customFormat="1">
      <c r="A11" s="35"/>
      <c r="B11" s="35" t="s">
        <v>72</v>
      </c>
      <c r="C11" s="22"/>
      <c r="D11" s="22"/>
      <c r="E11" s="22">
        <v>129805.15999999999</v>
      </c>
      <c r="F11" s="22">
        <v>217856.94</v>
      </c>
      <c r="G11" s="22">
        <v>347662.1</v>
      </c>
      <c r="H11" s="22"/>
      <c r="I11" s="22"/>
      <c r="J11" s="22">
        <v>200.6396962365591</v>
      </c>
      <c r="K11" s="22">
        <v>336.74123790322579</v>
      </c>
      <c r="L11" s="22">
        <v>537.38093413978493</v>
      </c>
    </row>
    <row r="12" spans="1:13" s="2" customFormat="1">
      <c r="A12" s="35"/>
      <c r="B12" s="35" t="s">
        <v>73</v>
      </c>
      <c r="C12" s="22"/>
      <c r="D12" s="22"/>
      <c r="E12" s="22">
        <v>24618.22</v>
      </c>
      <c r="F12" s="22">
        <v>4446.0600000000004</v>
      </c>
      <c r="G12" s="22">
        <v>29064.280000000002</v>
      </c>
      <c r="H12" s="22"/>
      <c r="I12" s="22"/>
      <c r="J12" s="22">
        <v>38.052356182795698</v>
      </c>
      <c r="K12" s="22">
        <v>6.8722701612903228</v>
      </c>
      <c r="L12" s="22">
        <v>44.924626344086022</v>
      </c>
    </row>
    <row r="13" spans="1:13" s="2" customFormat="1">
      <c r="A13" s="17"/>
      <c r="B13" s="17" t="s">
        <v>113</v>
      </c>
      <c r="C13" s="22"/>
      <c r="D13" s="22"/>
      <c r="E13" s="22">
        <v>57069.51</v>
      </c>
      <c r="F13" s="22"/>
      <c r="G13" s="22">
        <v>57069.51</v>
      </c>
      <c r="H13" s="22"/>
      <c r="I13" s="22"/>
      <c r="J13" s="22">
        <v>88.212280241935474</v>
      </c>
      <c r="K13" s="22"/>
      <c r="L13" s="22">
        <v>88.212280241935474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944249</v>
      </c>
      <c r="F14" s="31">
        <v>963897</v>
      </c>
      <c r="G14" s="31">
        <v>1908146</v>
      </c>
      <c r="H14" s="32" t="s">
        <v>203</v>
      </c>
      <c r="I14" s="32" t="s">
        <v>203</v>
      </c>
      <c r="J14" s="32">
        <v>1459.5246639784946</v>
      </c>
      <c r="K14" s="32">
        <v>1489.8945564516127</v>
      </c>
      <c r="L14" s="32">
        <v>2949.4192204301071</v>
      </c>
    </row>
    <row r="15" spans="1:13" s="2" customFormat="1">
      <c r="A15" s="35"/>
      <c r="B15" s="35" t="s">
        <v>74</v>
      </c>
      <c r="C15" s="22"/>
      <c r="D15" s="22"/>
      <c r="E15" s="22">
        <v>944249</v>
      </c>
      <c r="F15" s="22">
        <v>963897</v>
      </c>
      <c r="G15" s="22">
        <v>1908146</v>
      </c>
      <c r="H15" s="22"/>
      <c r="I15" s="22"/>
      <c r="J15" s="22">
        <v>1459.5246639784946</v>
      </c>
      <c r="K15" s="22">
        <v>1489.8945564516127</v>
      </c>
      <c r="L15" s="22">
        <v>2949.4192204301071</v>
      </c>
    </row>
    <row r="16" spans="1:13" s="2" customFormat="1">
      <c r="A16" s="37">
        <v>4</v>
      </c>
      <c r="B16" s="30" t="s">
        <v>13</v>
      </c>
      <c r="C16" s="31">
        <v>310448</v>
      </c>
      <c r="D16" s="31">
        <v>0</v>
      </c>
      <c r="E16" s="31">
        <v>933044</v>
      </c>
      <c r="F16" s="31">
        <v>375113</v>
      </c>
      <c r="G16" s="31">
        <v>1618605</v>
      </c>
      <c r="H16" s="32">
        <v>479.85913978494619</v>
      </c>
      <c r="I16" s="32" t="s">
        <v>203</v>
      </c>
      <c r="J16" s="32">
        <v>1442.2051075268814</v>
      </c>
      <c r="K16" s="32">
        <v>579.81176075268809</v>
      </c>
      <c r="L16" s="32">
        <v>2501.8760080645156</v>
      </c>
    </row>
    <row r="17" spans="1:12" s="2" customFormat="1">
      <c r="A17" s="35"/>
      <c r="B17" s="35" t="s">
        <v>80</v>
      </c>
      <c r="C17" s="22">
        <v>310448</v>
      </c>
      <c r="D17" s="22"/>
      <c r="E17" s="22">
        <v>77442.652000000002</v>
      </c>
      <c r="F17" s="22">
        <v>61893.645000000004</v>
      </c>
      <c r="G17" s="22">
        <v>449784.29700000002</v>
      </c>
      <c r="H17" s="22">
        <v>479.85913978494619</v>
      </c>
      <c r="I17" s="22"/>
      <c r="J17" s="22">
        <v>119.70302392473118</v>
      </c>
      <c r="K17" s="22">
        <v>95.668940524193559</v>
      </c>
      <c r="L17" s="22">
        <v>695.23110423387095</v>
      </c>
    </row>
    <row r="18" spans="1:12" s="2" customFormat="1">
      <c r="A18" s="35"/>
      <c r="B18" s="35" t="s">
        <v>81</v>
      </c>
      <c r="C18" s="22"/>
      <c r="D18" s="22"/>
      <c r="E18" s="22">
        <v>855601.348</v>
      </c>
      <c r="F18" s="22">
        <v>313219.35499999998</v>
      </c>
      <c r="G18" s="22">
        <v>1168820.703</v>
      </c>
      <c r="H18" s="22"/>
      <c r="I18" s="22"/>
      <c r="J18" s="22">
        <v>1322.5020836021504</v>
      </c>
      <c r="K18" s="22">
        <v>484.1428202284946</v>
      </c>
      <c r="L18" s="22">
        <v>1806.644903830645</v>
      </c>
    </row>
    <row r="19" spans="1:12" s="2" customFormat="1">
      <c r="A19" s="37">
        <v>5</v>
      </c>
      <c r="B19" s="30" t="s">
        <v>14</v>
      </c>
      <c r="C19" s="31">
        <v>317004</v>
      </c>
      <c r="D19" s="31">
        <v>147945</v>
      </c>
      <c r="E19" s="31">
        <v>3837216</v>
      </c>
      <c r="F19" s="31">
        <v>1470626</v>
      </c>
      <c r="G19" s="31">
        <v>5772791</v>
      </c>
      <c r="H19" s="32">
        <v>489.99274193548382</v>
      </c>
      <c r="I19" s="32">
        <v>228.67842741935482</v>
      </c>
      <c r="J19" s="32">
        <v>5931.1806451612902</v>
      </c>
      <c r="K19" s="32">
        <v>2273.1450268817202</v>
      </c>
      <c r="L19" s="32">
        <v>8922.9968413978495</v>
      </c>
    </row>
    <row r="20" spans="1:12" s="2" customFormat="1">
      <c r="A20" s="35"/>
      <c r="B20" s="35" t="s">
        <v>78</v>
      </c>
      <c r="C20" s="22">
        <v>317004</v>
      </c>
      <c r="D20" s="22">
        <v>147945</v>
      </c>
      <c r="E20" s="22">
        <v>1227909</v>
      </c>
      <c r="F20" s="22">
        <v>88237</v>
      </c>
      <c r="G20" s="22">
        <v>1781095</v>
      </c>
      <c r="H20" s="22">
        <v>489.99274193548382</v>
      </c>
      <c r="I20" s="22">
        <v>228.67842741935482</v>
      </c>
      <c r="J20" s="22">
        <v>1897.9776209677418</v>
      </c>
      <c r="K20" s="22">
        <v>136.38783602150536</v>
      </c>
      <c r="L20" s="22">
        <v>2753.036626344086</v>
      </c>
    </row>
    <row r="21" spans="1:12" s="2" customFormat="1">
      <c r="A21" s="35"/>
      <c r="B21" s="35" t="s">
        <v>79</v>
      </c>
      <c r="C21" s="22"/>
      <c r="D21" s="22"/>
      <c r="E21" s="22">
        <v>1112793</v>
      </c>
      <c r="F21" s="22">
        <v>764726</v>
      </c>
      <c r="G21" s="22">
        <v>1877519</v>
      </c>
      <c r="H21" s="22"/>
      <c r="I21" s="22"/>
      <c r="J21" s="22">
        <v>1720.0429435483868</v>
      </c>
      <c r="K21" s="22">
        <v>1182.0361559139783</v>
      </c>
      <c r="L21" s="22">
        <v>2902.0790994623649</v>
      </c>
    </row>
    <row r="22" spans="1:12" s="2" customFormat="1">
      <c r="A22" s="35"/>
      <c r="B22" s="35" t="s">
        <v>75</v>
      </c>
      <c r="C22" s="22"/>
      <c r="D22" s="22"/>
      <c r="E22" s="22">
        <v>1266281</v>
      </c>
      <c r="F22" s="22">
        <v>397069</v>
      </c>
      <c r="G22" s="22">
        <v>1663350</v>
      </c>
      <c r="H22" s="22"/>
      <c r="I22" s="22"/>
      <c r="J22" s="22">
        <v>1957.2891801075266</v>
      </c>
      <c r="K22" s="22">
        <v>613.74912634408599</v>
      </c>
      <c r="L22" s="22">
        <v>2571.0383064516127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230233</v>
      </c>
      <c r="F23" s="22">
        <v>220594</v>
      </c>
      <c r="G23" s="22">
        <v>450827</v>
      </c>
      <c r="H23" s="22"/>
      <c r="I23" s="22"/>
      <c r="J23" s="22">
        <v>355.87090053763438</v>
      </c>
      <c r="K23" s="22">
        <v>340.97190860215051</v>
      </c>
      <c r="L23" s="22">
        <v>696.84280913978489</v>
      </c>
    </row>
    <row r="24" spans="1:12" s="2" customFormat="1">
      <c r="A24" s="37">
        <v>6</v>
      </c>
      <c r="B24" s="30" t="s">
        <v>15</v>
      </c>
      <c r="C24" s="31">
        <v>8881</v>
      </c>
      <c r="D24" s="31">
        <v>0</v>
      </c>
      <c r="E24" s="31">
        <v>893219</v>
      </c>
      <c r="F24" s="31">
        <v>906040</v>
      </c>
      <c r="G24" s="31">
        <v>1808140</v>
      </c>
      <c r="H24" s="32">
        <v>13.727352150537634</v>
      </c>
      <c r="I24" s="32" t="s">
        <v>203</v>
      </c>
      <c r="J24" s="32">
        <v>1380.6476478494624</v>
      </c>
      <c r="K24" s="32">
        <v>1400.4650537634407</v>
      </c>
      <c r="L24" s="32">
        <v>2794.8400537634407</v>
      </c>
    </row>
    <row r="25" spans="1:12" s="2" customFormat="1">
      <c r="A25" s="35"/>
      <c r="B25" s="35" t="s">
        <v>83</v>
      </c>
      <c r="C25" s="22">
        <v>8881</v>
      </c>
      <c r="D25" s="22"/>
      <c r="E25" s="22">
        <v>41981.292999999998</v>
      </c>
      <c r="F25" s="22">
        <v>63422.8</v>
      </c>
      <c r="G25" s="22">
        <v>114285.09299999999</v>
      </c>
      <c r="H25" s="22">
        <v>13.727352150537634</v>
      </c>
      <c r="I25" s="22"/>
      <c r="J25" s="22">
        <v>64.890439448924724</v>
      </c>
      <c r="K25" s="22">
        <v>98.032553763440859</v>
      </c>
      <c r="L25" s="22">
        <v>176.65034536290321</v>
      </c>
    </row>
    <row r="26" spans="1:12" s="2" customFormat="1">
      <c r="A26" s="35"/>
      <c r="B26" s="35" t="s">
        <v>82</v>
      </c>
      <c r="C26" s="22"/>
      <c r="D26" s="22"/>
      <c r="E26" s="22">
        <v>301014.80300000001</v>
      </c>
      <c r="F26" s="22">
        <v>242818.72</v>
      </c>
      <c r="G26" s="22">
        <v>543833.52300000004</v>
      </c>
      <c r="H26" s="22"/>
      <c r="I26" s="22"/>
      <c r="J26" s="22">
        <v>465.27825732526884</v>
      </c>
      <c r="K26" s="22">
        <v>375.32463440860215</v>
      </c>
      <c r="L26" s="22">
        <v>840.60289173387105</v>
      </c>
    </row>
    <row r="27" spans="1:12" s="2" customFormat="1">
      <c r="A27" s="35"/>
      <c r="B27" s="35" t="s">
        <v>84</v>
      </c>
      <c r="C27" s="22"/>
      <c r="D27" s="22"/>
      <c r="E27" s="22">
        <v>50020.264000000003</v>
      </c>
      <c r="F27" s="22">
        <v>30805.360000000001</v>
      </c>
      <c r="G27" s="22">
        <v>80825.624000000011</v>
      </c>
      <c r="H27" s="22"/>
      <c r="I27" s="22"/>
      <c r="J27" s="22">
        <v>77.316268279569897</v>
      </c>
      <c r="K27" s="22">
        <v>47.615811827956989</v>
      </c>
      <c r="L27" s="22">
        <v>124.93208010752689</v>
      </c>
    </row>
    <row r="28" spans="1:12" s="2" customFormat="1">
      <c r="A28" s="35"/>
      <c r="B28" s="35" t="s">
        <v>85</v>
      </c>
      <c r="C28" s="22"/>
      <c r="D28" s="22"/>
      <c r="E28" s="22">
        <v>15184.723000000002</v>
      </c>
      <c r="F28" s="22">
        <v>21744.959999999999</v>
      </c>
      <c r="G28" s="22">
        <v>36929.683000000005</v>
      </c>
      <c r="H28" s="22"/>
      <c r="I28" s="22"/>
      <c r="J28" s="22">
        <v>23.471010013440861</v>
      </c>
      <c r="K28" s="22">
        <v>33.611161290322578</v>
      </c>
      <c r="L28" s="22">
        <v>57.082171303763438</v>
      </c>
    </row>
    <row r="29" spans="1:12" s="2" customFormat="1">
      <c r="A29" s="35"/>
      <c r="B29" s="35" t="s">
        <v>86</v>
      </c>
      <c r="C29" s="22"/>
      <c r="D29" s="22"/>
      <c r="E29" s="22">
        <v>485017.91700000007</v>
      </c>
      <c r="F29" s="22">
        <v>547248.16</v>
      </c>
      <c r="G29" s="22">
        <v>1032266.077</v>
      </c>
      <c r="H29" s="22"/>
      <c r="I29" s="22"/>
      <c r="J29" s="22">
        <v>749.69167278225814</v>
      </c>
      <c r="K29" s="22">
        <v>845.88089247311825</v>
      </c>
      <c r="L29" s="22">
        <v>1595.5725652553765</v>
      </c>
    </row>
    <row r="30" spans="1:12" s="2" customFormat="1">
      <c r="A30" s="37">
        <v>8</v>
      </c>
      <c r="B30" s="30" t="s">
        <v>16</v>
      </c>
      <c r="C30" s="31">
        <v>634429</v>
      </c>
      <c r="D30" s="31">
        <v>0</v>
      </c>
      <c r="E30" s="31">
        <v>1547112</v>
      </c>
      <c r="F30" s="31">
        <v>1287359</v>
      </c>
      <c r="G30" s="31">
        <v>3468900</v>
      </c>
      <c r="H30" s="32">
        <v>980.63622311827953</v>
      </c>
      <c r="I30" s="32" t="s">
        <v>203</v>
      </c>
      <c r="J30" s="32">
        <v>2391.3693548387096</v>
      </c>
      <c r="K30" s="32">
        <v>1989.8694220430107</v>
      </c>
      <c r="L30" s="32">
        <v>5361.875</v>
      </c>
    </row>
    <row r="31" spans="1:12" s="2" customFormat="1" ht="14.25" customHeight="1">
      <c r="A31" s="35"/>
      <c r="B31" s="35" t="s">
        <v>87</v>
      </c>
      <c r="C31" s="22">
        <v>634429</v>
      </c>
      <c r="D31" s="22">
        <v>0</v>
      </c>
      <c r="E31" s="22">
        <v>1547112</v>
      </c>
      <c r="F31" s="22">
        <v>1287359</v>
      </c>
      <c r="G31" s="22">
        <v>3468900</v>
      </c>
      <c r="H31" s="22">
        <v>980.63622311827953</v>
      </c>
      <c r="I31" s="22"/>
      <c r="J31" s="22">
        <v>2391.3693548387096</v>
      </c>
      <c r="K31" s="22">
        <v>1989.8694220430107</v>
      </c>
      <c r="L31" s="22">
        <v>5361.875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1510235</v>
      </c>
      <c r="F32" s="31">
        <v>500170</v>
      </c>
      <c r="G32" s="31">
        <v>2010405</v>
      </c>
      <c r="H32" s="32" t="s">
        <v>203</v>
      </c>
      <c r="I32" s="32" t="s">
        <v>203</v>
      </c>
      <c r="J32" s="32">
        <v>2334.3686155913979</v>
      </c>
      <c r="K32" s="32">
        <v>773.11223118279565</v>
      </c>
      <c r="L32" s="32">
        <v>3107.4808467741937</v>
      </c>
    </row>
    <row r="33" spans="1:12" s="2" customFormat="1">
      <c r="A33" s="35"/>
      <c r="B33" s="35" t="s">
        <v>88</v>
      </c>
      <c r="C33" s="22"/>
      <c r="D33" s="22"/>
      <c r="E33" s="22">
        <v>1510235</v>
      </c>
      <c r="F33" s="22">
        <v>500170</v>
      </c>
      <c r="G33" s="22">
        <v>2010405</v>
      </c>
      <c r="H33" s="22"/>
      <c r="I33" s="22"/>
      <c r="J33" s="22">
        <v>2334.3686155913979</v>
      </c>
      <c r="K33" s="22">
        <v>773.11223118279565</v>
      </c>
      <c r="L33" s="22">
        <v>3107.4808467741937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1276429</v>
      </c>
      <c r="F34" s="31">
        <v>731726</v>
      </c>
      <c r="G34" s="31">
        <v>2008155</v>
      </c>
      <c r="H34" s="32" t="s">
        <v>203</v>
      </c>
      <c r="I34" s="32" t="s">
        <v>203</v>
      </c>
      <c r="J34" s="32">
        <v>1972.9749327956988</v>
      </c>
      <c r="K34" s="32">
        <v>1131.0280913978493</v>
      </c>
      <c r="L34" s="32">
        <v>3104.0030241935483</v>
      </c>
    </row>
    <row r="35" spans="1:12" s="2" customFormat="1">
      <c r="A35" s="35"/>
      <c r="B35" s="35" t="s">
        <v>93</v>
      </c>
      <c r="C35" s="22"/>
      <c r="D35" s="22"/>
      <c r="E35" s="22">
        <v>1276429</v>
      </c>
      <c r="F35" s="22">
        <v>731726</v>
      </c>
      <c r="G35" s="22">
        <v>2008155</v>
      </c>
      <c r="H35" s="22"/>
      <c r="I35" s="22"/>
      <c r="J35" s="22">
        <v>1972.9749327956988</v>
      </c>
      <c r="K35" s="22">
        <v>1131.0280913978493</v>
      </c>
      <c r="L35" s="22">
        <v>3104.0030241935483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v>0</v>
      </c>
      <c r="H36" s="22"/>
      <c r="I36" s="22"/>
      <c r="J36" s="71" t="s">
        <v>203</v>
      </c>
      <c r="K36" s="73" t="s">
        <v>203</v>
      </c>
      <c r="L36" s="22"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v>0</v>
      </c>
      <c r="H37" s="22"/>
      <c r="I37" s="22"/>
      <c r="J37" s="73" t="s">
        <v>203</v>
      </c>
      <c r="K37" s="73" t="s">
        <v>203</v>
      </c>
      <c r="L37" s="22"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v>0</v>
      </c>
      <c r="H38" s="22"/>
      <c r="I38" s="22"/>
      <c r="J38" s="73" t="s">
        <v>203</v>
      </c>
      <c r="K38" s="73" t="s">
        <v>203</v>
      </c>
      <c r="L38" s="22"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v>0</v>
      </c>
      <c r="H39" s="22"/>
      <c r="I39" s="22"/>
      <c r="J39" s="73" t="s">
        <v>203</v>
      </c>
      <c r="K39" s="73" t="s">
        <v>203</v>
      </c>
      <c r="L39" s="22">
        <v>0</v>
      </c>
    </row>
    <row r="40" spans="1:12" s="2" customFormat="1">
      <c r="A40" s="35"/>
      <c r="B40" s="35" t="s">
        <v>77</v>
      </c>
      <c r="C40" s="22"/>
      <c r="D40" s="22"/>
      <c r="E40" s="22">
        <v>12764</v>
      </c>
      <c r="F40" s="22">
        <v>0</v>
      </c>
      <c r="G40" s="22">
        <v>12764</v>
      </c>
      <c r="H40" s="22"/>
      <c r="I40" s="22"/>
      <c r="J40" s="73">
        <v>19.729301075268815</v>
      </c>
      <c r="K40" s="73" t="s">
        <v>203</v>
      </c>
      <c r="L40" s="22">
        <v>19.729301075268815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527707</v>
      </c>
      <c r="E41" s="31">
        <v>769358</v>
      </c>
      <c r="F41" s="31">
        <v>1156985</v>
      </c>
      <c r="G41" s="31">
        <v>2454050</v>
      </c>
      <c r="H41" s="32" t="s">
        <v>203</v>
      </c>
      <c r="I41" s="32">
        <v>815.67614247311815</v>
      </c>
      <c r="J41" s="32">
        <v>1189.1958333333332</v>
      </c>
      <c r="K41" s="32">
        <v>1788.3504704301074</v>
      </c>
      <c r="L41" s="32">
        <v>3793.2224462365584</v>
      </c>
    </row>
    <row r="42" spans="1:12" s="2" customFormat="1">
      <c r="A42" s="35"/>
      <c r="B42" s="35" t="s">
        <v>94</v>
      </c>
      <c r="C42" s="22">
        <v>0</v>
      </c>
      <c r="D42" s="22">
        <v>527707</v>
      </c>
      <c r="E42" s="22">
        <v>769358</v>
      </c>
      <c r="F42" s="22">
        <v>1156985</v>
      </c>
      <c r="G42" s="22">
        <v>2454050</v>
      </c>
      <c r="H42" s="22"/>
      <c r="I42" s="22">
        <v>815.67614247311815</v>
      </c>
      <c r="J42" s="22">
        <v>1189.1958333333332</v>
      </c>
      <c r="K42" s="22">
        <v>1788.3504704301074</v>
      </c>
      <c r="L42" s="22">
        <v>3793.2224462365584</v>
      </c>
    </row>
    <row r="43" spans="1:12" s="10" customFormat="1" ht="16.5" customHeight="1">
      <c r="A43" s="37">
        <v>12</v>
      </c>
      <c r="B43" s="30" t="s">
        <v>20</v>
      </c>
      <c r="C43" s="41">
        <v>8084361</v>
      </c>
      <c r="D43" s="41">
        <v>1060173</v>
      </c>
      <c r="E43" s="41">
        <v>17522760</v>
      </c>
      <c r="F43" s="41">
        <v>3055034</v>
      </c>
      <c r="G43" s="31">
        <v>29722328</v>
      </c>
      <c r="H43" s="42">
        <v>12495.988104838709</v>
      </c>
      <c r="I43" s="42">
        <v>1638.7082661290319</v>
      </c>
      <c r="J43" s="32">
        <v>27084.91129032258</v>
      </c>
      <c r="K43" s="32">
        <v>4722.1627688172039</v>
      </c>
      <c r="L43" s="32">
        <v>45941.770430107521</v>
      </c>
    </row>
    <row r="44" spans="1:12" s="2" customFormat="1">
      <c r="A44" s="17"/>
      <c r="B44" s="17" t="s">
        <v>95</v>
      </c>
      <c r="C44" s="22">
        <v>7129991</v>
      </c>
      <c r="D44" s="22">
        <v>1060173</v>
      </c>
      <c r="E44" s="22">
        <v>17267643</v>
      </c>
      <c r="F44" s="22">
        <v>2918325</v>
      </c>
      <c r="G44" s="22">
        <v>28376132</v>
      </c>
      <c r="H44" s="22">
        <v>11020.819422043009</v>
      </c>
      <c r="I44" s="22">
        <v>1638.7082661290319</v>
      </c>
      <c r="J44" s="22">
        <v>26690.577217741935</v>
      </c>
      <c r="K44" s="22">
        <v>4510.8518145161288</v>
      </c>
      <c r="L44" s="22">
        <v>43860.956720430106</v>
      </c>
    </row>
    <row r="45" spans="1:12" s="2" customFormat="1">
      <c r="A45" s="17"/>
      <c r="B45" s="17" t="s">
        <v>96</v>
      </c>
      <c r="C45" s="22"/>
      <c r="D45" s="22"/>
      <c r="E45" s="69">
        <v>255117</v>
      </c>
      <c r="F45" s="69">
        <v>136709</v>
      </c>
      <c r="G45" s="22">
        <v>391826</v>
      </c>
      <c r="H45" s="22"/>
      <c r="I45" s="22"/>
      <c r="J45" s="22">
        <v>394.33407258064511</v>
      </c>
      <c r="K45" s="22">
        <v>211.31095430107524</v>
      </c>
      <c r="L45" s="22">
        <v>605.64502688172036</v>
      </c>
    </row>
    <row r="46" spans="1:12" s="2" customFormat="1">
      <c r="A46" s="17"/>
      <c r="B46" s="17" t="s">
        <v>97</v>
      </c>
      <c r="C46" s="22">
        <v>954370</v>
      </c>
      <c r="D46" s="22"/>
      <c r="E46" s="22"/>
      <c r="F46" s="22"/>
      <c r="G46" s="22">
        <v>954370</v>
      </c>
      <c r="H46" s="22">
        <v>1475.1686827956987</v>
      </c>
      <c r="I46" s="22"/>
      <c r="J46" s="22"/>
      <c r="K46" s="22"/>
      <c r="L46" s="22">
        <v>1475.1686827956987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772673</v>
      </c>
      <c r="F47" s="41">
        <v>499941</v>
      </c>
      <c r="G47" s="31">
        <v>1272614</v>
      </c>
      <c r="H47" s="42" t="s">
        <v>203</v>
      </c>
      <c r="I47" s="42" t="s">
        <v>203</v>
      </c>
      <c r="J47" s="32">
        <v>1194.3198252688171</v>
      </c>
      <c r="K47" s="32">
        <v>772.75826612903222</v>
      </c>
      <c r="L47" s="32">
        <v>1967.0780913978492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772673</v>
      </c>
      <c r="F48" s="22">
        <v>499941</v>
      </c>
      <c r="G48" s="22">
        <v>1272614</v>
      </c>
      <c r="H48" s="22"/>
      <c r="I48" s="22"/>
      <c r="J48" s="22">
        <v>1194.3198252688171</v>
      </c>
      <c r="K48" s="22">
        <v>772.75826612903222</v>
      </c>
      <c r="L48" s="22">
        <v>1967.0780913978492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1878199</v>
      </c>
      <c r="F49" s="31">
        <v>343685</v>
      </c>
      <c r="G49" s="31">
        <v>2221884</v>
      </c>
      <c r="H49" s="32" t="s">
        <v>203</v>
      </c>
      <c r="I49" s="32" t="s">
        <v>203</v>
      </c>
      <c r="J49" s="32">
        <v>2903.1301747311827</v>
      </c>
      <c r="K49" s="32">
        <v>531.23353494623655</v>
      </c>
      <c r="L49" s="32">
        <v>3434.3637096774191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751279</v>
      </c>
      <c r="F50" s="22">
        <v>10311</v>
      </c>
      <c r="G50" s="22">
        <v>761590</v>
      </c>
      <c r="H50" s="22"/>
      <c r="I50" s="22"/>
      <c r="J50" s="22">
        <v>1161.2511424731181</v>
      </c>
      <c r="K50" s="22">
        <v>15.937701612903226</v>
      </c>
      <c r="L50" s="22">
        <v>1177.1888440860214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187820</v>
      </c>
      <c r="F51" s="22">
        <v>240579</v>
      </c>
      <c r="G51" s="22">
        <v>428399</v>
      </c>
      <c r="H51" s="22"/>
      <c r="I51" s="22"/>
      <c r="J51" s="22">
        <v>290</v>
      </c>
      <c r="K51" s="22">
        <v>372.29583333333335</v>
      </c>
      <c r="L51" s="22">
        <v>662.29583333333335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150256</v>
      </c>
      <c r="F52" s="22">
        <v>92795</v>
      </c>
      <c r="G52" s="22">
        <v>243051</v>
      </c>
      <c r="H52" s="22"/>
      <c r="I52" s="22"/>
      <c r="J52" s="22">
        <v>232</v>
      </c>
      <c r="K52" s="22">
        <v>143</v>
      </c>
      <c r="L52" s="22">
        <v>375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563460</v>
      </c>
      <c r="F53" s="22">
        <v>0</v>
      </c>
      <c r="G53" s="22">
        <v>563460</v>
      </c>
      <c r="H53" s="22"/>
      <c r="I53" s="22"/>
      <c r="J53" s="22">
        <v>871</v>
      </c>
      <c r="K53" s="22">
        <v>0</v>
      </c>
      <c r="L53" s="22">
        <v>871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93910</v>
      </c>
      <c r="F54" s="22">
        <v>0</v>
      </c>
      <c r="G54" s="22">
        <v>93910</v>
      </c>
      <c r="H54" s="22"/>
      <c r="I54" s="22"/>
      <c r="J54" s="22">
        <v>145</v>
      </c>
      <c r="K54" s="22">
        <v>0</v>
      </c>
      <c r="L54" s="22">
        <v>145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131474</v>
      </c>
      <c r="F55" s="22">
        <v>0</v>
      </c>
      <c r="G55" s="22">
        <v>131474</v>
      </c>
      <c r="H55" s="22"/>
      <c r="I55" s="22"/>
      <c r="J55" s="22">
        <v>203</v>
      </c>
      <c r="K55" s="22">
        <v>0</v>
      </c>
      <c r="L55" s="22">
        <v>203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147057</v>
      </c>
      <c r="F56" s="25">
        <v>357535</v>
      </c>
      <c r="G56" s="25">
        <v>504592</v>
      </c>
      <c r="H56" s="26" t="s">
        <v>203</v>
      </c>
      <c r="I56" s="26" t="s">
        <v>203</v>
      </c>
      <c r="J56" s="26">
        <v>227.30584677419353</v>
      </c>
      <c r="K56" s="26">
        <v>552.64146505376345</v>
      </c>
      <c r="L56" s="44">
        <v>779.94731182795704</v>
      </c>
    </row>
    <row r="57" spans="1:13" s="2" customFormat="1">
      <c r="A57" s="17"/>
      <c r="B57" s="17" t="s">
        <v>105</v>
      </c>
      <c r="C57" s="22"/>
      <c r="D57" s="22"/>
      <c r="E57" s="22">
        <v>147057</v>
      </c>
      <c r="F57" s="22">
        <v>357535</v>
      </c>
      <c r="G57" s="22">
        <v>504592</v>
      </c>
      <c r="H57" s="22"/>
      <c r="I57" s="22"/>
      <c r="J57" s="22">
        <v>227.30584677419353</v>
      </c>
      <c r="K57" s="22">
        <v>552.64146505376345</v>
      </c>
      <c r="L57" s="22">
        <v>779.94731182795704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711918</v>
      </c>
      <c r="F58" s="31">
        <v>302243</v>
      </c>
      <c r="G58" s="31">
        <v>1014161</v>
      </c>
      <c r="H58" s="32" t="s">
        <v>203</v>
      </c>
      <c r="I58" s="32" t="s">
        <v>203</v>
      </c>
      <c r="J58" s="32">
        <v>1100.4108870967741</v>
      </c>
      <c r="K58" s="32">
        <v>467.17668010752686</v>
      </c>
      <c r="L58" s="32">
        <v>1567.587567204301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711918</v>
      </c>
      <c r="F59" s="22">
        <v>302243</v>
      </c>
      <c r="G59" s="22">
        <v>1014161</v>
      </c>
      <c r="H59" s="22"/>
      <c r="I59" s="22"/>
      <c r="J59" s="22">
        <v>1100.4108870967741</v>
      </c>
      <c r="K59" s="22">
        <v>467.17668010752686</v>
      </c>
      <c r="L59" s="22">
        <v>1567.587567204301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581637</v>
      </c>
      <c r="F60" s="31">
        <v>509281</v>
      </c>
      <c r="G60" s="31">
        <v>1090918</v>
      </c>
      <c r="H60" s="32" t="s">
        <v>203</v>
      </c>
      <c r="I60" s="32" t="s">
        <v>203</v>
      </c>
      <c r="J60" s="32">
        <v>899.03568548387091</v>
      </c>
      <c r="K60" s="32">
        <v>787.19509408602141</v>
      </c>
      <c r="L60" s="32">
        <v>1686.2307795698923</v>
      </c>
    </row>
    <row r="61" spans="1:13" s="2" customFormat="1">
      <c r="A61" s="17"/>
      <c r="B61" s="17" t="s">
        <v>107</v>
      </c>
      <c r="C61" s="22">
        <v>0</v>
      </c>
      <c r="D61" s="22">
        <v>0</v>
      </c>
      <c r="E61" s="22">
        <v>581637</v>
      </c>
      <c r="F61" s="22">
        <v>509281</v>
      </c>
      <c r="G61" s="22">
        <v>1090918</v>
      </c>
      <c r="H61" s="22"/>
      <c r="I61" s="22"/>
      <c r="J61" s="22">
        <v>899.03568548387091</v>
      </c>
      <c r="K61" s="22">
        <v>787.19509408602141</v>
      </c>
      <c r="L61" s="22">
        <v>1686.2307795698923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2267749</v>
      </c>
      <c r="F62" s="31">
        <v>1419916</v>
      </c>
      <c r="G62" s="31">
        <v>3687665</v>
      </c>
      <c r="H62" s="32" t="s">
        <v>203</v>
      </c>
      <c r="I62" s="32" t="s">
        <v>203</v>
      </c>
      <c r="J62" s="32">
        <v>3505.2571908602149</v>
      </c>
      <c r="K62" s="32">
        <v>2194.762634408602</v>
      </c>
      <c r="L62" s="32">
        <v>5700.0198252688169</v>
      </c>
    </row>
    <row r="63" spans="1:13">
      <c r="A63" s="45"/>
      <c r="B63" s="45" t="s">
        <v>108</v>
      </c>
      <c r="C63" s="22"/>
      <c r="D63" s="22"/>
      <c r="E63" s="22">
        <v>437222</v>
      </c>
      <c r="F63" s="22">
        <v>273759</v>
      </c>
      <c r="G63" s="63">
        <v>710981</v>
      </c>
      <c r="H63" s="63"/>
      <c r="I63" s="63"/>
      <c r="J63" s="63">
        <v>675.81357526881709</v>
      </c>
      <c r="K63" s="63">
        <v>423.14899193548382</v>
      </c>
      <c r="L63" s="63">
        <v>1098.962567204301</v>
      </c>
      <c r="M63" s="2"/>
    </row>
    <row r="64" spans="1:13">
      <c r="A64" s="45"/>
      <c r="B64" s="45" t="s">
        <v>109</v>
      </c>
      <c r="C64" s="22"/>
      <c r="D64" s="22"/>
      <c r="E64" s="22">
        <v>954722</v>
      </c>
      <c r="F64" s="22">
        <v>597785</v>
      </c>
      <c r="G64" s="63">
        <v>1552507</v>
      </c>
      <c r="H64" s="63"/>
      <c r="I64" s="63"/>
      <c r="J64" s="63">
        <v>1475.7127688172043</v>
      </c>
      <c r="K64" s="63">
        <v>923.99563172043008</v>
      </c>
      <c r="L64" s="63">
        <v>2399.7084005376346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875805</v>
      </c>
      <c r="F65" s="22">
        <v>548372</v>
      </c>
      <c r="G65" s="63">
        <v>1424177</v>
      </c>
      <c r="H65" s="63"/>
      <c r="I65" s="63"/>
      <c r="J65" s="63">
        <v>1353.7308467741934</v>
      </c>
      <c r="K65" s="63">
        <v>847.61801075268806</v>
      </c>
      <c r="L65" s="63">
        <v>2201.3488575268816</v>
      </c>
      <c r="M65" s="2"/>
    </row>
    <row r="66" spans="1:13">
      <c r="A66" s="37">
        <v>19</v>
      </c>
      <c r="B66" s="30" t="s">
        <v>27</v>
      </c>
      <c r="C66" s="31">
        <v>191865</v>
      </c>
      <c r="D66" s="31">
        <v>9480</v>
      </c>
      <c r="E66" s="31">
        <v>440969</v>
      </c>
      <c r="F66" s="31">
        <v>517021</v>
      </c>
      <c r="G66" s="31">
        <v>1159335</v>
      </c>
      <c r="H66" s="32">
        <v>296.56552419354836</v>
      </c>
      <c r="I66" s="32">
        <v>14.653225806451612</v>
      </c>
      <c r="J66" s="32">
        <v>681.60530913978494</v>
      </c>
      <c r="K66" s="32">
        <v>799.1588037634408</v>
      </c>
      <c r="L66" s="32">
        <v>1791.9828629032256</v>
      </c>
    </row>
    <row r="67" spans="1:13">
      <c r="A67" s="45"/>
      <c r="B67" s="45" t="s">
        <v>111</v>
      </c>
      <c r="C67" s="22">
        <v>191865</v>
      </c>
      <c r="D67" s="22">
        <v>9480</v>
      </c>
      <c r="E67" s="22">
        <v>440969</v>
      </c>
      <c r="F67" s="22">
        <v>517021</v>
      </c>
      <c r="G67" s="22">
        <v>1159335</v>
      </c>
      <c r="H67" s="22">
        <v>296.56552419354836</v>
      </c>
      <c r="I67" s="22">
        <v>14.653225806451612</v>
      </c>
      <c r="J67" s="22">
        <v>681.60530913978494</v>
      </c>
      <c r="K67" s="22">
        <v>799.1588037634408</v>
      </c>
      <c r="L67" s="22">
        <v>1791.9828629032256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5260634</v>
      </c>
      <c r="F68" s="31">
        <v>2876986</v>
      </c>
      <c r="G68" s="31">
        <v>8137620</v>
      </c>
      <c r="H68" s="32" t="s">
        <v>203</v>
      </c>
      <c r="I68" s="32" t="s">
        <v>203</v>
      </c>
      <c r="J68" s="32">
        <v>8131.3563172042996</v>
      </c>
      <c r="K68" s="32">
        <v>4446.9541666666664</v>
      </c>
      <c r="L68" s="32">
        <v>12578.310483870966</v>
      </c>
    </row>
    <row r="69" spans="1:13">
      <c r="A69" s="45"/>
      <c r="B69" s="45" t="s">
        <v>112</v>
      </c>
      <c r="C69" s="22"/>
      <c r="D69" s="22"/>
      <c r="E69" s="22">
        <v>5260634</v>
      </c>
      <c r="F69" s="22">
        <v>2865478.0559999999</v>
      </c>
      <c r="G69" s="63">
        <v>8126112.0559999999</v>
      </c>
      <c r="H69" s="63"/>
      <c r="I69" s="63"/>
      <c r="J69" s="63">
        <v>8131.3563172042996</v>
      </c>
      <c r="K69" s="63">
        <v>4446.9541666666664</v>
      </c>
      <c r="L69" s="63">
        <v>12578.310483870966</v>
      </c>
    </row>
    <row r="70" spans="1:13">
      <c r="A70" s="45"/>
      <c r="B70" s="45" t="s">
        <v>210</v>
      </c>
      <c r="C70" s="22"/>
      <c r="D70" s="22"/>
      <c r="E70" s="22"/>
      <c r="F70" s="22">
        <v>11507.944</v>
      </c>
      <c r="G70" s="63">
        <v>11507.944</v>
      </c>
      <c r="H70" s="63"/>
      <c r="I70" s="63"/>
      <c r="J70" s="63"/>
      <c r="K70" s="63"/>
      <c r="L70" s="63"/>
    </row>
    <row r="71" spans="1:13">
      <c r="A71" s="37">
        <v>21</v>
      </c>
      <c r="B71" s="30" t="s">
        <v>29</v>
      </c>
      <c r="C71" s="31">
        <v>0</v>
      </c>
      <c r="D71" s="31">
        <v>456920</v>
      </c>
      <c r="E71" s="31">
        <v>709720</v>
      </c>
      <c r="F71" s="31">
        <v>398892</v>
      </c>
      <c r="G71" s="31">
        <v>1565532</v>
      </c>
      <c r="H71" s="32" t="s">
        <v>203</v>
      </c>
      <c r="I71" s="32">
        <v>706.26075268817192</v>
      </c>
      <c r="J71" s="32">
        <v>1097.0134408602148</v>
      </c>
      <c r="K71" s="32">
        <v>616.56693548387091</v>
      </c>
      <c r="L71" s="32">
        <v>2419.8411290322579</v>
      </c>
    </row>
    <row r="72" spans="1:13">
      <c r="A72" s="45"/>
      <c r="B72" s="45" t="s">
        <v>114</v>
      </c>
      <c r="C72" s="22"/>
      <c r="D72" s="22"/>
      <c r="E72" s="22">
        <v>709720</v>
      </c>
      <c r="F72" s="22">
        <v>175512.48</v>
      </c>
      <c r="G72" s="63">
        <v>885232.48</v>
      </c>
      <c r="H72" s="63"/>
      <c r="I72" s="63"/>
      <c r="J72" s="63">
        <v>1097.0134408602148</v>
      </c>
      <c r="K72" s="63">
        <v>271.28945161290324</v>
      </c>
      <c r="L72" s="63">
        <v>1368.3028924731179</v>
      </c>
    </row>
    <row r="73" spans="1:13">
      <c r="A73" s="45"/>
      <c r="B73" s="45" t="s">
        <v>112</v>
      </c>
      <c r="C73" s="22"/>
      <c r="D73" s="22"/>
      <c r="E73" s="22">
        <v>0</v>
      </c>
      <c r="F73" s="22">
        <v>223379.52000000002</v>
      </c>
      <c r="G73" s="63">
        <v>223379.52000000002</v>
      </c>
      <c r="H73" s="63"/>
      <c r="I73" s="63"/>
      <c r="J73" s="63"/>
      <c r="K73" s="63">
        <v>345.27748387096773</v>
      </c>
      <c r="L73" s="63">
        <v>345.27748387096773</v>
      </c>
    </row>
    <row r="74" spans="1:13">
      <c r="A74" s="36">
        <v>22</v>
      </c>
      <c r="B74" s="24" t="s">
        <v>30</v>
      </c>
      <c r="C74" s="25">
        <v>96138</v>
      </c>
      <c r="D74" s="25">
        <v>0</v>
      </c>
      <c r="E74" s="25">
        <v>2258862</v>
      </c>
      <c r="F74" s="25">
        <v>786189</v>
      </c>
      <c r="G74" s="25">
        <v>3141189</v>
      </c>
      <c r="H74" s="26">
        <v>148.60040322580645</v>
      </c>
      <c r="I74" s="26" t="s">
        <v>203</v>
      </c>
      <c r="J74" s="26">
        <v>3491.5205645161291</v>
      </c>
      <c r="K74" s="26">
        <v>1215.2114919354838</v>
      </c>
      <c r="L74" s="26">
        <v>4855.3324596774191</v>
      </c>
    </row>
    <row r="75" spans="1:13">
      <c r="A75" s="45"/>
      <c r="B75" s="45" t="s">
        <v>115</v>
      </c>
      <c r="C75" s="22">
        <v>96138</v>
      </c>
      <c r="D75" s="22">
        <v>0</v>
      </c>
      <c r="E75" s="22">
        <v>2258862</v>
      </c>
      <c r="F75" s="22">
        <v>786189</v>
      </c>
      <c r="G75" s="63">
        <v>3141189</v>
      </c>
      <c r="H75" s="63">
        <v>148.60040322580645</v>
      </c>
      <c r="I75" s="63"/>
      <c r="J75" s="63">
        <v>3491.5205645161291</v>
      </c>
      <c r="K75" s="63">
        <v>1215.2114919354838</v>
      </c>
      <c r="L75" s="63">
        <v>4855.3324596774191</v>
      </c>
    </row>
    <row r="76" spans="1:13">
      <c r="A76" s="37">
        <v>23</v>
      </c>
      <c r="B76" s="30" t="s">
        <v>31</v>
      </c>
      <c r="C76" s="31">
        <v>668398</v>
      </c>
      <c r="D76" s="31">
        <v>462347</v>
      </c>
      <c r="E76" s="31">
        <v>9770</v>
      </c>
      <c r="F76" s="31">
        <v>488904</v>
      </c>
      <c r="G76" s="31">
        <v>1629419</v>
      </c>
      <c r="H76" s="32">
        <v>1033.142069892473</v>
      </c>
      <c r="I76" s="32">
        <v>714.64926075268806</v>
      </c>
      <c r="J76" s="32">
        <v>15.101478494623654</v>
      </c>
      <c r="K76" s="32">
        <v>755.69838709677413</v>
      </c>
      <c r="L76" s="32">
        <v>2518.591196236559</v>
      </c>
    </row>
    <row r="77" spans="1:13">
      <c r="A77" s="45"/>
      <c r="B77" s="45" t="s">
        <v>116</v>
      </c>
      <c r="C77" s="22">
        <v>668398</v>
      </c>
      <c r="D77" s="22">
        <v>462347</v>
      </c>
      <c r="E77" s="22">
        <v>1758.6</v>
      </c>
      <c r="F77" s="22">
        <v>42045.743999999999</v>
      </c>
      <c r="G77" s="63">
        <v>1174549.344</v>
      </c>
      <c r="H77" s="63">
        <v>1033.142069892473</v>
      </c>
      <c r="I77" s="63">
        <v>714.64926075268806</v>
      </c>
      <c r="J77" s="63">
        <v>2.7182661290322581</v>
      </c>
      <c r="K77" s="63">
        <v>64.990061290322572</v>
      </c>
      <c r="L77" s="63">
        <v>1815.4996580645156</v>
      </c>
    </row>
    <row r="78" spans="1:13">
      <c r="A78" s="45"/>
      <c r="B78" s="45" t="s">
        <v>117</v>
      </c>
      <c r="C78" s="22"/>
      <c r="D78" s="22"/>
      <c r="E78" s="22">
        <v>8011.4</v>
      </c>
      <c r="F78" s="22">
        <v>446858.25599999999</v>
      </c>
      <c r="G78" s="63">
        <v>454869.65600000002</v>
      </c>
      <c r="H78" s="63"/>
      <c r="I78" s="63"/>
      <c r="J78" s="63">
        <v>12.383212365591396</v>
      </c>
      <c r="K78" s="63">
        <v>690.70832580645163</v>
      </c>
      <c r="L78" s="63">
        <v>703.09153817204299</v>
      </c>
    </row>
    <row r="79" spans="1:13">
      <c r="A79" s="37">
        <v>24</v>
      </c>
      <c r="B79" s="30" t="s">
        <v>32</v>
      </c>
      <c r="C79" s="31">
        <v>0</v>
      </c>
      <c r="D79" s="31">
        <v>0</v>
      </c>
      <c r="E79" s="31">
        <v>159522</v>
      </c>
      <c r="F79" s="31">
        <v>195578</v>
      </c>
      <c r="G79" s="31">
        <v>355100</v>
      </c>
      <c r="H79" s="32" t="s">
        <v>203</v>
      </c>
      <c r="I79" s="32" t="s">
        <v>203</v>
      </c>
      <c r="J79" s="32">
        <v>246.5729838709677</v>
      </c>
      <c r="K79" s="32">
        <v>302.30470430107522</v>
      </c>
      <c r="L79" s="32">
        <v>548.87768817204289</v>
      </c>
    </row>
    <row r="80" spans="1:13">
      <c r="A80" s="45"/>
      <c r="B80" s="45" t="s">
        <v>118</v>
      </c>
      <c r="C80" s="22"/>
      <c r="D80" s="22"/>
      <c r="E80" s="22">
        <v>159522</v>
      </c>
      <c r="F80" s="22">
        <v>195578</v>
      </c>
      <c r="G80" s="22">
        <v>355100</v>
      </c>
      <c r="H80" s="63"/>
      <c r="I80" s="63"/>
      <c r="J80" s="63">
        <v>246.5729838709677</v>
      </c>
      <c r="K80" s="63">
        <v>302.30470430107522</v>
      </c>
      <c r="L80" s="63">
        <v>548.87768817204289</v>
      </c>
    </row>
    <row r="81" spans="1:12">
      <c r="A81" s="37">
        <v>25</v>
      </c>
      <c r="B81" s="30" t="s">
        <v>33</v>
      </c>
      <c r="C81" s="31">
        <v>264729</v>
      </c>
      <c r="D81" s="31">
        <v>0</v>
      </c>
      <c r="E81" s="31">
        <v>1771353</v>
      </c>
      <c r="F81" s="31">
        <v>720367</v>
      </c>
      <c r="G81" s="31">
        <v>2756449</v>
      </c>
      <c r="H81" s="32">
        <v>409.19133064516126</v>
      </c>
      <c r="I81" s="32" t="s">
        <v>203</v>
      </c>
      <c r="J81" s="32">
        <v>2737.9784274193544</v>
      </c>
      <c r="K81" s="32">
        <v>1113.4704973118278</v>
      </c>
      <c r="L81" s="32">
        <v>4260.6402553763437</v>
      </c>
    </row>
    <row r="82" spans="1:12">
      <c r="A82" s="45"/>
      <c r="B82" s="45" t="s">
        <v>119</v>
      </c>
      <c r="C82" s="22">
        <v>264729</v>
      </c>
      <c r="D82" s="22"/>
      <c r="E82" s="22">
        <v>324158</v>
      </c>
      <c r="F82" s="22">
        <v>368828</v>
      </c>
      <c r="G82" s="63">
        <v>957715</v>
      </c>
      <c r="H82" s="63">
        <v>409.19133064516126</v>
      </c>
      <c r="I82" s="63"/>
      <c r="J82" s="63">
        <v>501.05067204301071</v>
      </c>
      <c r="K82" s="63">
        <v>570.09704301075271</v>
      </c>
      <c r="L82" s="63">
        <v>1480.3390456989246</v>
      </c>
    </row>
    <row r="83" spans="1:12">
      <c r="A83" s="45"/>
      <c r="B83" s="45" t="s">
        <v>120</v>
      </c>
      <c r="C83" s="22"/>
      <c r="D83" s="22"/>
      <c r="E83" s="22">
        <v>1032699</v>
      </c>
      <c r="F83" s="22">
        <v>351539</v>
      </c>
      <c r="G83" s="63">
        <v>1384238</v>
      </c>
      <c r="H83" s="63"/>
      <c r="I83" s="63"/>
      <c r="J83" s="63">
        <v>1596.2417338709677</v>
      </c>
      <c r="K83" s="63">
        <v>543.37345430107518</v>
      </c>
      <c r="L83" s="63">
        <v>2139.615188172043</v>
      </c>
    </row>
    <row r="84" spans="1:12">
      <c r="A84" s="45"/>
      <c r="B84" s="45" t="s">
        <v>122</v>
      </c>
      <c r="C84" s="22"/>
      <c r="D84" s="22"/>
      <c r="E84" s="22">
        <v>21256</v>
      </c>
      <c r="F84" s="22"/>
      <c r="G84" s="63">
        <v>21256</v>
      </c>
      <c r="H84" s="63"/>
      <c r="I84" s="63"/>
      <c r="J84" s="63">
        <v>32.855376344086018</v>
      </c>
      <c r="K84" s="63"/>
      <c r="L84" s="63">
        <v>32.855376344086018</v>
      </c>
    </row>
    <row r="85" spans="1:12">
      <c r="A85" s="45"/>
      <c r="B85" s="45" t="s">
        <v>121</v>
      </c>
      <c r="C85" s="22"/>
      <c r="D85" s="22"/>
      <c r="E85" s="22">
        <v>382612</v>
      </c>
      <c r="F85" s="22"/>
      <c r="G85" s="63">
        <v>382612</v>
      </c>
      <c r="H85" s="63"/>
      <c r="I85" s="63"/>
      <c r="J85" s="63">
        <v>591.40295698924729</v>
      </c>
      <c r="K85" s="63"/>
      <c r="L85" s="63">
        <v>591.40295698924729</v>
      </c>
    </row>
    <row r="86" spans="1:12">
      <c r="A86" s="45"/>
      <c r="B86" s="45" t="s">
        <v>123</v>
      </c>
      <c r="C86" s="22"/>
      <c r="D86" s="22"/>
      <c r="E86" s="22">
        <v>8857</v>
      </c>
      <c r="F86" s="22"/>
      <c r="G86" s="63">
        <v>8857</v>
      </c>
      <c r="H86" s="63"/>
      <c r="I86" s="63"/>
      <c r="J86" s="63">
        <v>13.690255376344085</v>
      </c>
      <c r="K86" s="63"/>
      <c r="L86" s="63">
        <v>13.690255376344085</v>
      </c>
    </row>
    <row r="87" spans="1:12">
      <c r="A87" s="45"/>
      <c r="B87" s="45" t="s">
        <v>206</v>
      </c>
      <c r="C87" s="22"/>
      <c r="D87" s="22"/>
      <c r="E87" s="22">
        <v>1771</v>
      </c>
      <c r="F87" s="22"/>
      <c r="G87" s="63"/>
      <c r="H87" s="63"/>
      <c r="I87" s="63"/>
      <c r="J87" s="63">
        <v>2.7374327956989246</v>
      </c>
      <c r="K87" s="63"/>
      <c r="L87" s="63">
        <v>2.7374327956989246</v>
      </c>
    </row>
    <row r="88" spans="1:12">
      <c r="A88" s="37">
        <v>26</v>
      </c>
      <c r="B88" s="30" t="s">
        <v>34</v>
      </c>
      <c r="C88" s="31">
        <v>0</v>
      </c>
      <c r="D88" s="31">
        <v>0</v>
      </c>
      <c r="E88" s="31">
        <v>1267474</v>
      </c>
      <c r="F88" s="31">
        <v>721771</v>
      </c>
      <c r="G88" s="31">
        <v>1989245</v>
      </c>
      <c r="H88" s="32" t="s">
        <v>203</v>
      </c>
      <c r="I88" s="32" t="s">
        <v>203</v>
      </c>
      <c r="J88" s="32">
        <v>1959.133198924731</v>
      </c>
      <c r="K88" s="32">
        <v>1115.6406586021506</v>
      </c>
      <c r="L88" s="32">
        <v>3074.7738575268813</v>
      </c>
    </row>
    <row r="89" spans="1:12">
      <c r="A89" s="45"/>
      <c r="B89" s="45" t="s">
        <v>124</v>
      </c>
      <c r="C89" s="22"/>
      <c r="D89" s="22"/>
      <c r="E89" s="22">
        <v>636526</v>
      </c>
      <c r="F89" s="22">
        <v>469295</v>
      </c>
      <c r="G89" s="63">
        <v>1105821</v>
      </c>
      <c r="H89" s="63"/>
      <c r="I89" s="63"/>
      <c r="J89" s="63">
        <v>983.87755376344069</v>
      </c>
      <c r="K89" s="63">
        <v>725.38877688172033</v>
      </c>
      <c r="L89" s="63">
        <v>1709.2663306451609</v>
      </c>
    </row>
    <row r="90" spans="1:12">
      <c r="A90" s="45"/>
      <c r="B90" s="45" t="s">
        <v>127</v>
      </c>
      <c r="C90" s="22"/>
      <c r="D90" s="22"/>
      <c r="E90" s="22">
        <v>434110</v>
      </c>
      <c r="F90" s="22">
        <v>196322</v>
      </c>
      <c r="G90" s="63">
        <v>630432</v>
      </c>
      <c r="H90" s="63"/>
      <c r="I90" s="63"/>
      <c r="J90" s="63">
        <v>671.0033602150537</v>
      </c>
      <c r="K90" s="63">
        <v>303.45470430107525</v>
      </c>
      <c r="L90" s="63">
        <v>974.45806451612896</v>
      </c>
    </row>
    <row r="91" spans="1:12">
      <c r="A91" s="45"/>
      <c r="B91" s="45" t="s">
        <v>125</v>
      </c>
      <c r="C91" s="22"/>
      <c r="D91" s="22"/>
      <c r="E91" s="22">
        <v>132831</v>
      </c>
      <c r="F91" s="22">
        <v>2021</v>
      </c>
      <c r="G91" s="63">
        <v>134852</v>
      </c>
      <c r="H91" s="63"/>
      <c r="I91" s="63"/>
      <c r="J91" s="63">
        <v>205.31673387096771</v>
      </c>
      <c r="K91" s="63">
        <v>3.1238575268817201</v>
      </c>
      <c r="L91" s="63">
        <v>208.44059139784943</v>
      </c>
    </row>
    <row r="92" spans="1:12">
      <c r="A92" s="45"/>
      <c r="B92" s="45" t="s">
        <v>126</v>
      </c>
      <c r="C92" s="22"/>
      <c r="D92" s="22"/>
      <c r="E92" s="22">
        <v>11027</v>
      </c>
      <c r="F92" s="22"/>
      <c r="G92" s="63">
        <v>11027</v>
      </c>
      <c r="H92" s="63"/>
      <c r="I92" s="63"/>
      <c r="J92" s="63">
        <v>17.044422043010751</v>
      </c>
      <c r="K92" s="63"/>
      <c r="L92" s="63">
        <v>17.044422043010751</v>
      </c>
    </row>
    <row r="93" spans="1:12">
      <c r="A93" s="45"/>
      <c r="B93" s="45" t="s">
        <v>128</v>
      </c>
      <c r="C93" s="22"/>
      <c r="D93" s="22"/>
      <c r="E93" s="22">
        <v>19519</v>
      </c>
      <c r="F93" s="22">
        <v>29376</v>
      </c>
      <c r="G93" s="63">
        <v>48895</v>
      </c>
      <c r="H93" s="63"/>
      <c r="I93" s="63"/>
      <c r="J93" s="63">
        <v>30.170497311827955</v>
      </c>
      <c r="K93" s="63">
        <v>45.406451612903226</v>
      </c>
      <c r="L93" s="63">
        <v>75.576948924731184</v>
      </c>
    </row>
    <row r="94" spans="1:12">
      <c r="A94" s="45"/>
      <c r="B94" s="45" t="s">
        <v>129</v>
      </c>
      <c r="C94" s="22"/>
      <c r="D94" s="22"/>
      <c r="E94" s="22">
        <v>33461</v>
      </c>
      <c r="F94" s="22">
        <v>24757</v>
      </c>
      <c r="G94" s="63">
        <v>58218</v>
      </c>
      <c r="H94" s="63"/>
      <c r="I94" s="63"/>
      <c r="J94" s="63">
        <v>51.720631720430106</v>
      </c>
      <c r="K94" s="63">
        <v>38.266868279569884</v>
      </c>
      <c r="L94" s="63">
        <v>89.987499999999983</v>
      </c>
    </row>
    <row r="95" spans="1:12">
      <c r="A95" s="37">
        <v>27</v>
      </c>
      <c r="B95" s="30" t="s">
        <v>35</v>
      </c>
      <c r="C95" s="31">
        <v>403968</v>
      </c>
      <c r="D95" s="31">
        <v>0</v>
      </c>
      <c r="E95" s="31">
        <v>566138</v>
      </c>
      <c r="F95" s="31">
        <v>435787</v>
      </c>
      <c r="G95" s="31">
        <v>1405893</v>
      </c>
      <c r="H95" s="32">
        <v>624.41290322580642</v>
      </c>
      <c r="I95" s="32" t="s">
        <v>203</v>
      </c>
      <c r="J95" s="32">
        <v>875.07889784946235</v>
      </c>
      <c r="K95" s="32">
        <v>673.5954973118279</v>
      </c>
      <c r="L95" s="32">
        <v>2173.0872983870968</v>
      </c>
    </row>
    <row r="96" spans="1:12">
      <c r="A96" s="45"/>
      <c r="B96" s="45" t="s">
        <v>130</v>
      </c>
      <c r="C96" s="22">
        <v>403968</v>
      </c>
      <c r="D96" s="22">
        <v>0</v>
      </c>
      <c r="E96" s="22">
        <v>566138</v>
      </c>
      <c r="F96" s="22">
        <v>435787</v>
      </c>
      <c r="G96" s="63">
        <v>1405893</v>
      </c>
      <c r="H96" s="63">
        <v>624.41290322580642</v>
      </c>
      <c r="I96" s="63"/>
      <c r="J96" s="63">
        <v>875.07889784946235</v>
      </c>
      <c r="K96" s="63">
        <v>673.5954973118279</v>
      </c>
      <c r="L96" s="63">
        <v>2173.0872983870968</v>
      </c>
    </row>
    <row r="97" spans="1:12">
      <c r="A97" s="37">
        <v>28</v>
      </c>
      <c r="B97" s="30" t="s">
        <v>36</v>
      </c>
      <c r="C97" s="31">
        <v>248413</v>
      </c>
      <c r="D97" s="31">
        <v>0</v>
      </c>
      <c r="E97" s="31">
        <v>1143371</v>
      </c>
      <c r="F97" s="31">
        <v>562440</v>
      </c>
      <c r="G97" s="31">
        <v>1954224</v>
      </c>
      <c r="H97" s="32">
        <v>383.97170698924725</v>
      </c>
      <c r="I97" s="32" t="s">
        <v>203</v>
      </c>
      <c r="J97" s="32">
        <v>1767.3073252688171</v>
      </c>
      <c r="K97" s="32">
        <v>869.36290322580646</v>
      </c>
      <c r="L97" s="32">
        <v>3020.6419354838708</v>
      </c>
    </row>
    <row r="98" spans="1:12">
      <c r="A98" s="45"/>
      <c r="B98" s="45" t="s">
        <v>131</v>
      </c>
      <c r="C98" s="22">
        <v>248413</v>
      </c>
      <c r="D98" s="22"/>
      <c r="E98" s="22">
        <v>1071339</v>
      </c>
      <c r="F98" s="22">
        <v>562440</v>
      </c>
      <c r="G98" s="63">
        <v>1882192</v>
      </c>
      <c r="H98" s="63">
        <v>383.97170698924725</v>
      </c>
      <c r="I98" s="63"/>
      <c r="J98" s="63">
        <v>1655.9675403225804</v>
      </c>
      <c r="K98" s="63">
        <v>869.36290322580646</v>
      </c>
      <c r="L98" s="63">
        <v>2909.3021505376341</v>
      </c>
    </row>
    <row r="99" spans="1:12">
      <c r="A99" s="45"/>
      <c r="B99" s="45" t="s">
        <v>97</v>
      </c>
      <c r="C99" s="22"/>
      <c r="D99" s="22"/>
      <c r="E99" s="22">
        <v>72032</v>
      </c>
      <c r="F99" s="22"/>
      <c r="G99" s="63">
        <v>72032</v>
      </c>
      <c r="H99" s="63"/>
      <c r="I99" s="63"/>
      <c r="J99" s="63">
        <v>111.33978494623655</v>
      </c>
      <c r="K99" s="63"/>
      <c r="L99" s="63">
        <v>111.33978494623655</v>
      </c>
    </row>
    <row r="100" spans="1:12">
      <c r="A100" s="37">
        <v>29</v>
      </c>
      <c r="B100" s="30" t="s">
        <v>37</v>
      </c>
      <c r="C100" s="31">
        <v>0</v>
      </c>
      <c r="D100" s="31">
        <v>0</v>
      </c>
      <c r="E100" s="31">
        <v>3190755</v>
      </c>
      <c r="F100" s="31">
        <v>1410218</v>
      </c>
      <c r="G100" s="31">
        <v>4600973</v>
      </c>
      <c r="H100" s="32" t="s">
        <v>203</v>
      </c>
      <c r="I100" s="32" t="s">
        <v>203</v>
      </c>
      <c r="J100" s="32">
        <v>4931.9465725806449</v>
      </c>
      <c r="K100" s="32">
        <v>2179.7724462365591</v>
      </c>
      <c r="L100" s="32">
        <v>7111.7190188172044</v>
      </c>
    </row>
    <row r="101" spans="1:12">
      <c r="A101" s="45"/>
      <c r="B101" s="45" t="s">
        <v>132</v>
      </c>
      <c r="C101" s="22">
        <v>0</v>
      </c>
      <c r="D101" s="22">
        <v>0</v>
      </c>
      <c r="E101" s="22">
        <v>3190755</v>
      </c>
      <c r="F101" s="22">
        <v>1410218</v>
      </c>
      <c r="G101" s="22">
        <v>4600973</v>
      </c>
      <c r="H101" s="63"/>
      <c r="I101" s="63"/>
      <c r="J101" s="63">
        <v>4931.9465725806449</v>
      </c>
      <c r="K101" s="63">
        <v>2179.7724462365591</v>
      </c>
      <c r="L101" s="63">
        <v>7111.7190188172044</v>
      </c>
    </row>
    <row r="102" spans="1:12">
      <c r="A102" s="37">
        <v>30</v>
      </c>
      <c r="B102" s="30" t="s">
        <v>38</v>
      </c>
      <c r="C102" s="31">
        <v>0</v>
      </c>
      <c r="D102" s="31">
        <v>0</v>
      </c>
      <c r="E102" s="31">
        <v>639736</v>
      </c>
      <c r="F102" s="46">
        <v>541261</v>
      </c>
      <c r="G102" s="31">
        <v>1180997</v>
      </c>
      <c r="H102" s="32" t="s">
        <v>203</v>
      </c>
      <c r="I102" s="32" t="s">
        <v>203</v>
      </c>
      <c r="J102" s="32">
        <v>988.83924731182788</v>
      </c>
      <c r="K102" s="32">
        <v>836.6265456989247</v>
      </c>
      <c r="L102" s="32">
        <v>1825.4657930107526</v>
      </c>
    </row>
    <row r="103" spans="1:12">
      <c r="A103" s="45"/>
      <c r="B103" s="45" t="s">
        <v>133</v>
      </c>
      <c r="C103" s="22"/>
      <c r="D103" s="22"/>
      <c r="E103" s="22">
        <v>639736</v>
      </c>
      <c r="F103" s="22">
        <v>541261</v>
      </c>
      <c r="G103" s="63">
        <v>1180997</v>
      </c>
      <c r="H103" s="63"/>
      <c r="I103" s="63"/>
      <c r="J103" s="63">
        <v>988.83924731182788</v>
      </c>
      <c r="K103" s="63">
        <v>836.6265456989247</v>
      </c>
      <c r="L103" s="63">
        <v>1825.4657930107526</v>
      </c>
    </row>
    <row r="104" spans="1:12">
      <c r="A104" s="36">
        <v>31</v>
      </c>
      <c r="B104" s="24" t="s">
        <v>39</v>
      </c>
      <c r="C104" s="25">
        <v>504674</v>
      </c>
      <c r="D104" s="25">
        <v>83623</v>
      </c>
      <c r="E104" s="25">
        <v>3963233</v>
      </c>
      <c r="F104" s="25">
        <v>1445700</v>
      </c>
      <c r="G104" s="25">
        <v>5997230</v>
      </c>
      <c r="H104" s="26">
        <v>780.07405913978494</v>
      </c>
      <c r="I104" s="26">
        <v>129.25598118279569</v>
      </c>
      <c r="J104" s="26">
        <v>6125.9649865591391</v>
      </c>
      <c r="K104" s="26">
        <v>2234.6169354838707</v>
      </c>
      <c r="L104" s="26">
        <v>9269.9119623655897</v>
      </c>
    </row>
    <row r="105" spans="1:12">
      <c r="A105" s="45"/>
      <c r="B105" s="45" t="s">
        <v>134</v>
      </c>
      <c r="C105" s="22">
        <v>504674</v>
      </c>
      <c r="D105" s="22">
        <v>83623</v>
      </c>
      <c r="E105" s="22">
        <v>3963233</v>
      </c>
      <c r="F105" s="22">
        <v>1445700</v>
      </c>
      <c r="G105" s="63">
        <v>5997230</v>
      </c>
      <c r="H105" s="63">
        <v>780.07405913978494</v>
      </c>
      <c r="I105" s="63"/>
      <c r="J105" s="63">
        <v>6125.9649865591391</v>
      </c>
      <c r="K105" s="63">
        <v>2234.6169354838707</v>
      </c>
      <c r="L105" s="63">
        <v>9140.6559811827956</v>
      </c>
    </row>
    <row r="106" spans="1:12">
      <c r="A106" s="37">
        <v>32</v>
      </c>
      <c r="B106" s="30" t="s">
        <v>40</v>
      </c>
      <c r="C106" s="31">
        <v>0</v>
      </c>
      <c r="D106" s="31">
        <v>0</v>
      </c>
      <c r="E106" s="31">
        <v>336840</v>
      </c>
      <c r="F106" s="47">
        <v>48690</v>
      </c>
      <c r="G106" s="31">
        <v>385530</v>
      </c>
      <c r="H106" s="32" t="s">
        <v>203</v>
      </c>
      <c r="I106" s="32" t="s">
        <v>203</v>
      </c>
      <c r="J106" s="32">
        <v>520.65322580645159</v>
      </c>
      <c r="K106" s="32">
        <v>75.260080645161281</v>
      </c>
      <c r="L106" s="32">
        <v>595.91330645161293</v>
      </c>
    </row>
    <row r="107" spans="1:12" ht="30">
      <c r="A107" s="45"/>
      <c r="B107" s="48" t="s">
        <v>135</v>
      </c>
      <c r="C107" s="22"/>
      <c r="D107" s="22"/>
      <c r="E107" s="22">
        <v>336840</v>
      </c>
      <c r="F107" s="22">
        <v>48690</v>
      </c>
      <c r="G107" s="63">
        <v>385530</v>
      </c>
      <c r="H107" s="63"/>
      <c r="I107" s="63"/>
      <c r="J107" s="63">
        <v>520.65322580645159</v>
      </c>
      <c r="K107" s="63">
        <v>75.260080645161281</v>
      </c>
      <c r="L107" s="63">
        <v>595.91330645161293</v>
      </c>
    </row>
    <row r="108" spans="1:12">
      <c r="A108" s="36">
        <v>33</v>
      </c>
      <c r="B108" s="24" t="s">
        <v>41</v>
      </c>
      <c r="C108" s="25">
        <v>147072</v>
      </c>
      <c r="D108" s="25">
        <v>0</v>
      </c>
      <c r="E108" s="25">
        <v>80432</v>
      </c>
      <c r="F108" s="25">
        <v>78417</v>
      </c>
      <c r="G108" s="25">
        <v>305921</v>
      </c>
      <c r="H108" s="26">
        <v>227.3290322580645</v>
      </c>
      <c r="I108" s="26" t="s">
        <v>203</v>
      </c>
      <c r="J108" s="26">
        <v>124.32365591397848</v>
      </c>
      <c r="K108" s="26">
        <v>121.20907258064516</v>
      </c>
      <c r="L108" s="26">
        <v>472.86176075268816</v>
      </c>
    </row>
    <row r="109" spans="1:12">
      <c r="A109" s="45"/>
      <c r="B109" s="45" t="s">
        <v>136</v>
      </c>
      <c r="C109" s="22">
        <v>147072</v>
      </c>
      <c r="D109" s="22">
        <v>0</v>
      </c>
      <c r="E109" s="22">
        <v>80432</v>
      </c>
      <c r="F109" s="22">
        <v>78417</v>
      </c>
      <c r="G109" s="63">
        <v>305921</v>
      </c>
      <c r="H109" s="63">
        <v>227.3290322580645</v>
      </c>
      <c r="I109" s="63"/>
      <c r="J109" s="63">
        <v>124.32365591397848</v>
      </c>
      <c r="K109" s="63">
        <v>121.20907258064516</v>
      </c>
      <c r="L109" s="63">
        <v>472.86176075268816</v>
      </c>
    </row>
    <row r="110" spans="1:12">
      <c r="A110" s="37">
        <v>34</v>
      </c>
      <c r="B110" s="30" t="s">
        <v>42</v>
      </c>
      <c r="C110" s="31">
        <v>0</v>
      </c>
      <c r="D110" s="31">
        <v>0</v>
      </c>
      <c r="E110" s="31">
        <v>224757</v>
      </c>
      <c r="F110" s="31">
        <v>36353</v>
      </c>
      <c r="G110" s="31">
        <v>261110</v>
      </c>
      <c r="H110" s="32" t="s">
        <v>203</v>
      </c>
      <c r="I110" s="32" t="s">
        <v>203</v>
      </c>
      <c r="J110" s="32">
        <v>347.40665322580639</v>
      </c>
      <c r="K110" s="32">
        <v>56.190793010752678</v>
      </c>
      <c r="L110" s="32">
        <v>403.59744623655905</v>
      </c>
    </row>
    <row r="111" spans="1:12" ht="30">
      <c r="A111" s="45"/>
      <c r="B111" s="48" t="s">
        <v>138</v>
      </c>
      <c r="C111" s="22"/>
      <c r="D111" s="22"/>
      <c r="E111" s="22">
        <v>53941.68</v>
      </c>
      <c r="F111" s="22">
        <v>2217.5329999999999</v>
      </c>
      <c r="G111" s="63">
        <v>56159.213000000003</v>
      </c>
      <c r="H111" s="63"/>
      <c r="I111" s="63"/>
      <c r="J111" s="63">
        <v>83.377596774193535</v>
      </c>
      <c r="K111" s="63">
        <v>3.4276383736559133</v>
      </c>
      <c r="L111" s="63">
        <v>86.805235147849444</v>
      </c>
    </row>
    <row r="112" spans="1:12" ht="30" customHeight="1">
      <c r="A112" s="45"/>
      <c r="B112" s="45" t="s">
        <v>137</v>
      </c>
      <c r="C112" s="22"/>
      <c r="D112" s="22"/>
      <c r="E112" s="22">
        <v>170815.32</v>
      </c>
      <c r="F112" s="22">
        <v>34135.466999999997</v>
      </c>
      <c r="G112" s="63">
        <v>204950.78700000001</v>
      </c>
      <c r="H112" s="63"/>
      <c r="I112" s="63"/>
      <c r="J112" s="63">
        <v>264.02905645161286</v>
      </c>
      <c r="K112" s="63">
        <v>52.763154637096768</v>
      </c>
      <c r="L112" s="63">
        <v>316.79221108870962</v>
      </c>
    </row>
    <row r="113" spans="1:12">
      <c r="A113" s="37">
        <v>35</v>
      </c>
      <c r="B113" s="30" t="s">
        <v>43</v>
      </c>
      <c r="C113" s="31">
        <v>0</v>
      </c>
      <c r="D113" s="31">
        <v>182663</v>
      </c>
      <c r="E113" s="31">
        <v>849137</v>
      </c>
      <c r="F113" s="31">
        <v>950237</v>
      </c>
      <c r="G113" s="31">
        <v>1982037</v>
      </c>
      <c r="H113" s="32" t="s">
        <v>203</v>
      </c>
      <c r="I113" s="32">
        <v>282.34200268817199</v>
      </c>
      <c r="J113" s="32">
        <v>1312.5101478494623</v>
      </c>
      <c r="K113" s="32">
        <v>1468.7803091397848</v>
      </c>
      <c r="L113" s="32">
        <v>3063.6324596774193</v>
      </c>
    </row>
    <row r="114" spans="1:12">
      <c r="A114" s="45"/>
      <c r="B114" s="45" t="s">
        <v>139</v>
      </c>
      <c r="C114" s="22"/>
      <c r="D114" s="22">
        <v>182663</v>
      </c>
      <c r="E114" s="22">
        <v>849137</v>
      </c>
      <c r="F114" s="22">
        <v>950237</v>
      </c>
      <c r="G114" s="63">
        <v>1982037</v>
      </c>
      <c r="H114" s="63"/>
      <c r="I114" s="63">
        <v>282.34200268817199</v>
      </c>
      <c r="J114" s="63">
        <v>1312.5101478494623</v>
      </c>
      <c r="K114" s="63">
        <v>1468.7803091397848</v>
      </c>
      <c r="L114" s="63">
        <v>3063.6324596774193</v>
      </c>
    </row>
    <row r="115" spans="1:12">
      <c r="A115" s="37">
        <v>36</v>
      </c>
      <c r="B115" s="30" t="s">
        <v>44</v>
      </c>
      <c r="C115" s="31">
        <v>0</v>
      </c>
      <c r="D115" s="31">
        <v>0</v>
      </c>
      <c r="E115" s="31">
        <v>411886</v>
      </c>
      <c r="F115" s="31">
        <v>378056</v>
      </c>
      <c r="G115" s="31">
        <v>789942</v>
      </c>
      <c r="H115" s="32" t="s">
        <v>203</v>
      </c>
      <c r="I115" s="32" t="s">
        <v>203</v>
      </c>
      <c r="J115" s="32">
        <v>636.65174731182788</v>
      </c>
      <c r="K115" s="32">
        <v>584.36075268817194</v>
      </c>
      <c r="L115" s="32">
        <v>1221.0124999999998</v>
      </c>
    </row>
    <row r="116" spans="1:12">
      <c r="A116" s="45"/>
      <c r="B116" s="45" t="s">
        <v>140</v>
      </c>
      <c r="C116" s="22"/>
      <c r="D116" s="22"/>
      <c r="E116" s="22">
        <v>411886</v>
      </c>
      <c r="F116" s="22">
        <v>378056</v>
      </c>
      <c r="G116" s="63">
        <v>789942</v>
      </c>
      <c r="H116" s="63"/>
      <c r="I116" s="63"/>
      <c r="J116" s="63">
        <v>636.65174731182788</v>
      </c>
      <c r="K116" s="63">
        <v>584.36075268817194</v>
      </c>
      <c r="L116" s="63">
        <v>1221.0124999999998</v>
      </c>
    </row>
    <row r="117" spans="1:12">
      <c r="A117" s="37">
        <v>37</v>
      </c>
      <c r="B117" s="30" t="s">
        <v>45</v>
      </c>
      <c r="C117" s="31">
        <v>125540</v>
      </c>
      <c r="D117" s="31">
        <v>0</v>
      </c>
      <c r="E117" s="31">
        <v>963816</v>
      </c>
      <c r="F117" s="31">
        <v>240015</v>
      </c>
      <c r="G117" s="31">
        <v>1329371</v>
      </c>
      <c r="H117" s="32">
        <v>194.04704301075267</v>
      </c>
      <c r="I117" s="32" t="s">
        <v>203</v>
      </c>
      <c r="J117" s="32">
        <v>1489.7693548387097</v>
      </c>
      <c r="K117" s="32">
        <v>370.99092741935482</v>
      </c>
      <c r="L117" s="32">
        <v>2054.8073252688173</v>
      </c>
    </row>
    <row r="118" spans="1:12">
      <c r="A118" s="45"/>
      <c r="B118" s="45" t="s">
        <v>146</v>
      </c>
      <c r="C118" s="22">
        <v>125540</v>
      </c>
      <c r="D118" s="22"/>
      <c r="E118" s="22">
        <v>283266</v>
      </c>
      <c r="F118" s="22">
        <v>62404</v>
      </c>
      <c r="G118" s="63">
        <v>471210</v>
      </c>
      <c r="H118" s="63">
        <v>194.04704301075267</v>
      </c>
      <c r="I118" s="63"/>
      <c r="J118" s="63">
        <v>437.8439516129032</v>
      </c>
      <c r="K118" s="63">
        <v>96.457795698924727</v>
      </c>
      <c r="L118" s="63">
        <v>728.34879032258061</v>
      </c>
    </row>
    <row r="119" spans="1:12">
      <c r="A119" s="45"/>
      <c r="B119" s="45" t="s">
        <v>141</v>
      </c>
      <c r="C119" s="22"/>
      <c r="D119" s="22"/>
      <c r="E119" s="22">
        <v>92334</v>
      </c>
      <c r="F119" s="22"/>
      <c r="G119" s="63">
        <v>92334</v>
      </c>
      <c r="H119" s="63"/>
      <c r="I119" s="63"/>
      <c r="J119" s="63">
        <v>142.72056451612903</v>
      </c>
      <c r="K119" s="63"/>
      <c r="L119" s="63">
        <v>142.72056451612903</v>
      </c>
    </row>
    <row r="120" spans="1:12">
      <c r="A120" s="45"/>
      <c r="B120" s="45" t="s">
        <v>142</v>
      </c>
      <c r="C120" s="22"/>
      <c r="D120" s="22"/>
      <c r="E120" s="22">
        <v>13879</v>
      </c>
      <c r="F120" s="22"/>
      <c r="G120" s="63">
        <v>13879</v>
      </c>
      <c r="H120" s="63"/>
      <c r="I120" s="63"/>
      <c r="J120" s="63">
        <v>21.452755376344086</v>
      </c>
      <c r="K120" s="63"/>
      <c r="L120" s="63">
        <v>21.452755376344086</v>
      </c>
    </row>
    <row r="121" spans="1:12">
      <c r="A121" s="45"/>
      <c r="B121" s="45" t="s">
        <v>143</v>
      </c>
      <c r="C121" s="22"/>
      <c r="D121" s="22"/>
      <c r="E121" s="22">
        <v>34890</v>
      </c>
      <c r="F121" s="22">
        <v>19705</v>
      </c>
      <c r="G121" s="63">
        <v>54595</v>
      </c>
      <c r="H121" s="63"/>
      <c r="I121" s="63"/>
      <c r="J121" s="63">
        <v>53.929435483870968</v>
      </c>
      <c r="K121" s="63">
        <v>30.457997311827953</v>
      </c>
      <c r="L121" s="63">
        <v>84.387432795698913</v>
      </c>
    </row>
    <row r="122" spans="1:12">
      <c r="A122" s="45"/>
      <c r="B122" s="45" t="s">
        <v>144</v>
      </c>
      <c r="C122" s="22"/>
      <c r="D122" s="22"/>
      <c r="E122" s="22">
        <v>29491</v>
      </c>
      <c r="F122" s="22">
        <v>30002</v>
      </c>
      <c r="G122" s="63">
        <v>59493</v>
      </c>
      <c r="H122" s="63"/>
      <c r="I122" s="63"/>
      <c r="J122" s="63">
        <v>45.584206989247313</v>
      </c>
      <c r="K122" s="63">
        <v>46.374059139784947</v>
      </c>
      <c r="L122" s="63">
        <v>91.958266129032268</v>
      </c>
    </row>
    <row r="123" spans="1:12">
      <c r="A123" s="45"/>
      <c r="B123" s="45" t="s">
        <v>145</v>
      </c>
      <c r="C123" s="22"/>
      <c r="D123" s="22"/>
      <c r="E123" s="22">
        <v>56962</v>
      </c>
      <c r="F123" s="22">
        <v>77885</v>
      </c>
      <c r="G123" s="63">
        <v>134847</v>
      </c>
      <c r="H123" s="63"/>
      <c r="I123" s="63"/>
      <c r="J123" s="63">
        <v>88.046102150537635</v>
      </c>
      <c r="K123" s="63">
        <v>120.38676075268816</v>
      </c>
      <c r="L123" s="63">
        <v>208.43286290322578</v>
      </c>
    </row>
    <row r="124" spans="1:12">
      <c r="A124" s="45"/>
      <c r="B124" s="45" t="s">
        <v>147</v>
      </c>
      <c r="C124" s="22"/>
      <c r="D124" s="22"/>
      <c r="E124" s="22">
        <v>452994</v>
      </c>
      <c r="F124" s="22">
        <v>50019</v>
      </c>
      <c r="G124" s="63">
        <v>503013</v>
      </c>
      <c r="H124" s="63"/>
      <c r="I124" s="63"/>
      <c r="J124" s="63">
        <v>700.19233870967741</v>
      </c>
      <c r="K124" s="63">
        <v>77.314314516129031</v>
      </c>
      <c r="L124" s="63">
        <v>777.50665322580642</v>
      </c>
    </row>
    <row r="125" spans="1:12">
      <c r="A125" s="37">
        <v>38</v>
      </c>
      <c r="B125" s="49" t="s">
        <v>46</v>
      </c>
      <c r="C125" s="50">
        <v>0</v>
      </c>
      <c r="D125" s="50">
        <v>0</v>
      </c>
      <c r="E125" s="50">
        <v>473244</v>
      </c>
      <c r="F125" s="50">
        <v>111237</v>
      </c>
      <c r="G125" s="31">
        <v>584481</v>
      </c>
      <c r="H125" s="51" t="s">
        <v>203</v>
      </c>
      <c r="I125" s="51" t="s">
        <v>203</v>
      </c>
      <c r="J125" s="32">
        <v>731.49274193548388</v>
      </c>
      <c r="K125" s="32">
        <v>171.93891129032255</v>
      </c>
      <c r="L125" s="32">
        <v>903.43165322580649</v>
      </c>
    </row>
    <row r="126" spans="1:12" ht="30">
      <c r="A126" s="45"/>
      <c r="B126" s="48" t="s">
        <v>148</v>
      </c>
      <c r="C126" s="22"/>
      <c r="D126" s="22"/>
      <c r="E126" s="22">
        <v>473244</v>
      </c>
      <c r="F126" s="22">
        <v>111237</v>
      </c>
      <c r="G126" s="63">
        <v>584481</v>
      </c>
      <c r="H126" s="63"/>
      <c r="I126" s="63"/>
      <c r="J126" s="63">
        <v>731.49274193548388</v>
      </c>
      <c r="K126" s="63">
        <v>171.93891129032255</v>
      </c>
      <c r="L126" s="63">
        <v>903.43165322580649</v>
      </c>
    </row>
    <row r="127" spans="1:12">
      <c r="A127" s="37">
        <v>39</v>
      </c>
      <c r="B127" s="30" t="s">
        <v>47</v>
      </c>
      <c r="C127" s="31">
        <v>125679</v>
      </c>
      <c r="D127" s="31">
        <v>0</v>
      </c>
      <c r="E127" s="31">
        <v>3044511</v>
      </c>
      <c r="F127" s="31">
        <v>2112942</v>
      </c>
      <c r="G127" s="31">
        <v>5283132</v>
      </c>
      <c r="H127" s="32">
        <v>194.26189516129031</v>
      </c>
      <c r="I127" s="32" t="s">
        <v>203</v>
      </c>
      <c r="J127" s="32">
        <v>4705.897379032257</v>
      </c>
      <c r="K127" s="32">
        <v>3265.9721774193545</v>
      </c>
      <c r="L127" s="32">
        <v>8166.1314516129023</v>
      </c>
    </row>
    <row r="128" spans="1:12">
      <c r="A128" s="45"/>
      <c r="B128" s="45" t="s">
        <v>149</v>
      </c>
      <c r="C128" s="22">
        <v>125679</v>
      </c>
      <c r="D128" s="22">
        <v>0</v>
      </c>
      <c r="E128" s="22">
        <v>3044511</v>
      </c>
      <c r="F128" s="22">
        <v>2112942</v>
      </c>
      <c r="G128" s="63">
        <v>5283132</v>
      </c>
      <c r="H128" s="63">
        <v>194.26189516129031</v>
      </c>
      <c r="I128" s="63"/>
      <c r="J128" s="63">
        <v>4705.897379032257</v>
      </c>
      <c r="K128" s="63">
        <v>3265.9721774193545</v>
      </c>
      <c r="L128" s="63">
        <v>8166.1314516129023</v>
      </c>
    </row>
    <row r="129" spans="1:12">
      <c r="A129" s="37">
        <v>40</v>
      </c>
      <c r="B129" s="30" t="s">
        <v>48</v>
      </c>
      <c r="C129" s="31">
        <v>635573</v>
      </c>
      <c r="D129" s="31">
        <v>0</v>
      </c>
      <c r="E129" s="31">
        <v>6834942</v>
      </c>
      <c r="F129" s="31">
        <v>2097459</v>
      </c>
      <c r="G129" s="31">
        <v>9567974</v>
      </c>
      <c r="H129" s="32">
        <v>982.40450268817199</v>
      </c>
      <c r="I129" s="32" t="s">
        <v>203</v>
      </c>
      <c r="J129" s="32">
        <v>10564.762499999999</v>
      </c>
      <c r="K129" s="32">
        <v>3242.040120967742</v>
      </c>
      <c r="L129" s="32">
        <v>14789.207123655913</v>
      </c>
    </row>
    <row r="130" spans="1:12">
      <c r="A130" s="45"/>
      <c r="B130" s="45" t="s">
        <v>150</v>
      </c>
      <c r="C130" s="22">
        <v>635573</v>
      </c>
      <c r="D130" s="22"/>
      <c r="E130" s="22">
        <v>2802326.2199999997</v>
      </c>
      <c r="F130" s="22">
        <v>692161.47000000009</v>
      </c>
      <c r="G130" s="63">
        <v>4130060.69</v>
      </c>
      <c r="H130" s="63">
        <v>982.40450268817199</v>
      </c>
      <c r="I130" s="63"/>
      <c r="J130" s="63">
        <v>4331.5526249999994</v>
      </c>
      <c r="K130" s="63">
        <v>1069.873239919355</v>
      </c>
      <c r="L130" s="63">
        <v>6383.8303676075266</v>
      </c>
    </row>
    <row r="131" spans="1:12">
      <c r="A131" s="45"/>
      <c r="B131" s="45" t="s">
        <v>151</v>
      </c>
      <c r="C131" s="22"/>
      <c r="D131" s="22"/>
      <c r="E131" s="22">
        <v>4032615.78</v>
      </c>
      <c r="F131" s="22">
        <v>1405297.53</v>
      </c>
      <c r="G131" s="63">
        <v>5437913.3099999996</v>
      </c>
      <c r="H131" s="63"/>
      <c r="I131" s="63"/>
      <c r="J131" s="63">
        <v>6233.2098749999996</v>
      </c>
      <c r="K131" s="63">
        <v>2172.166881048387</v>
      </c>
      <c r="L131" s="63">
        <v>8405.3767560483866</v>
      </c>
    </row>
    <row r="132" spans="1:12">
      <c r="A132" s="37">
        <v>41</v>
      </c>
      <c r="B132" s="30" t="s">
        <v>49</v>
      </c>
      <c r="C132" s="31">
        <v>0</v>
      </c>
      <c r="D132" s="31">
        <v>0</v>
      </c>
      <c r="E132" s="31">
        <v>499419</v>
      </c>
      <c r="F132" s="31">
        <v>410920</v>
      </c>
      <c r="G132" s="31">
        <v>910339</v>
      </c>
      <c r="H132" s="32" t="s">
        <v>203</v>
      </c>
      <c r="I132" s="32" t="s">
        <v>203</v>
      </c>
      <c r="J132" s="32">
        <v>771.95141129032254</v>
      </c>
      <c r="K132" s="32">
        <v>635.15860215053749</v>
      </c>
      <c r="L132" s="32">
        <v>1407.11001344086</v>
      </c>
    </row>
    <row r="133" spans="1:12">
      <c r="A133" s="45"/>
      <c r="B133" s="45" t="s">
        <v>152</v>
      </c>
      <c r="C133" s="22"/>
      <c r="D133" s="22"/>
      <c r="E133" s="22">
        <v>499419</v>
      </c>
      <c r="F133" s="22">
        <v>410920</v>
      </c>
      <c r="G133" s="63">
        <v>910339</v>
      </c>
      <c r="H133" s="63"/>
      <c r="I133" s="63"/>
      <c r="J133" s="63">
        <v>771.95141129032254</v>
      </c>
      <c r="K133" s="63">
        <v>635.15860215053749</v>
      </c>
      <c r="L133" s="63">
        <v>1407.11001344086</v>
      </c>
    </row>
    <row r="134" spans="1:12">
      <c r="A134" s="37">
        <v>42</v>
      </c>
      <c r="B134" s="30" t="s">
        <v>50</v>
      </c>
      <c r="C134" s="52">
        <v>479999</v>
      </c>
      <c r="D134" s="31"/>
      <c r="E134" s="52">
        <v>2163852</v>
      </c>
      <c r="F134" s="52">
        <v>1987111</v>
      </c>
      <c r="G134" s="31">
        <v>4630962</v>
      </c>
      <c r="H134" s="32">
        <v>741.93393817204287</v>
      </c>
      <c r="I134" s="32" t="s">
        <v>203</v>
      </c>
      <c r="J134" s="32">
        <v>3344.6637096774193</v>
      </c>
      <c r="K134" s="32">
        <v>3071.475336021505</v>
      </c>
      <c r="L134" s="32">
        <v>7158.0729838709667</v>
      </c>
    </row>
    <row r="135" spans="1:12">
      <c r="A135" s="45"/>
      <c r="B135" s="45" t="s">
        <v>153</v>
      </c>
      <c r="C135" s="22">
        <v>479999</v>
      </c>
      <c r="D135" s="22"/>
      <c r="E135" s="22">
        <v>193448</v>
      </c>
      <c r="F135" s="22">
        <v>337014</v>
      </c>
      <c r="G135" s="63">
        <v>1010461</v>
      </c>
      <c r="H135" s="63">
        <v>741.93393817204287</v>
      </c>
      <c r="I135" s="63"/>
      <c r="J135" s="63">
        <v>299.01236559139784</v>
      </c>
      <c r="K135" s="63">
        <v>520.92217741935485</v>
      </c>
      <c r="L135" s="63">
        <v>1561.8684811827957</v>
      </c>
    </row>
    <row r="136" spans="1:12">
      <c r="A136" s="45"/>
      <c r="B136" s="45" t="s">
        <v>154</v>
      </c>
      <c r="C136" s="22"/>
      <c r="D136" s="22"/>
      <c r="E136" s="22">
        <v>931322</v>
      </c>
      <c r="F136" s="22">
        <v>945269</v>
      </c>
      <c r="G136" s="63">
        <v>1876591</v>
      </c>
      <c r="H136" s="63"/>
      <c r="I136" s="63"/>
      <c r="J136" s="63">
        <v>1439.5434139784945</v>
      </c>
      <c r="K136" s="63">
        <v>1461.1012768817204</v>
      </c>
      <c r="L136" s="63">
        <v>2900.6446908602147</v>
      </c>
    </row>
    <row r="137" spans="1:12">
      <c r="A137" s="45"/>
      <c r="B137" s="45" t="s">
        <v>155</v>
      </c>
      <c r="C137" s="22"/>
      <c r="D137" s="22"/>
      <c r="E137" s="22">
        <v>468474</v>
      </c>
      <c r="F137" s="22"/>
      <c r="G137" s="63">
        <v>468474</v>
      </c>
      <c r="H137" s="63"/>
      <c r="I137" s="63"/>
      <c r="J137" s="63">
        <v>724.11975806451608</v>
      </c>
      <c r="K137" s="63"/>
      <c r="L137" s="63">
        <v>724.11975806451608</v>
      </c>
    </row>
    <row r="138" spans="1:12">
      <c r="A138" s="45"/>
      <c r="B138" s="45" t="s">
        <v>199</v>
      </c>
      <c r="C138" s="22"/>
      <c r="D138" s="22"/>
      <c r="E138" s="22">
        <v>312244</v>
      </c>
      <c r="F138" s="22">
        <v>601896</v>
      </c>
      <c r="G138" s="63">
        <v>914140</v>
      </c>
      <c r="H138" s="63"/>
      <c r="I138" s="63"/>
      <c r="J138" s="63">
        <v>482.63521505376343</v>
      </c>
      <c r="K138" s="63">
        <v>930.34999999999991</v>
      </c>
      <c r="L138" s="63">
        <v>1412.9852150537633</v>
      </c>
    </row>
    <row r="139" spans="1:12">
      <c r="A139" s="45"/>
      <c r="B139" s="45" t="s">
        <v>200</v>
      </c>
      <c r="C139" s="22"/>
      <c r="D139" s="22"/>
      <c r="E139" s="22">
        <v>45008</v>
      </c>
      <c r="F139" s="22">
        <v>102932</v>
      </c>
      <c r="G139" s="63">
        <v>147940</v>
      </c>
      <c r="H139" s="63"/>
      <c r="I139" s="63"/>
      <c r="J139" s="63">
        <v>69.56881720430107</v>
      </c>
      <c r="K139" s="63">
        <v>159.1018817204301</v>
      </c>
      <c r="L139" s="63">
        <v>228.67069892473117</v>
      </c>
    </row>
    <row r="140" spans="1:12">
      <c r="A140" s="45"/>
      <c r="B140" s="45" t="s">
        <v>201</v>
      </c>
      <c r="C140" s="22"/>
      <c r="D140" s="22"/>
      <c r="E140" s="22">
        <v>213356</v>
      </c>
      <c r="F140" s="22"/>
      <c r="G140" s="63">
        <v>213356</v>
      </c>
      <c r="H140" s="63"/>
      <c r="I140" s="63"/>
      <c r="J140" s="63">
        <v>329.78413978494621</v>
      </c>
      <c r="K140" s="63"/>
      <c r="L140" s="63">
        <v>329.78413978494621</v>
      </c>
    </row>
    <row r="141" spans="1:12">
      <c r="A141" s="37">
        <v>43</v>
      </c>
      <c r="B141" s="30" t="s">
        <v>51</v>
      </c>
      <c r="C141" s="31">
        <v>971793</v>
      </c>
      <c r="D141" s="31">
        <v>132791</v>
      </c>
      <c r="E141" s="52">
        <v>3474970</v>
      </c>
      <c r="F141" s="31">
        <v>863332</v>
      </c>
      <c r="G141" s="31">
        <v>5442886</v>
      </c>
      <c r="H141" s="32">
        <v>1502.0993951612902</v>
      </c>
      <c r="I141" s="32">
        <v>205.25490591397846</v>
      </c>
      <c r="J141" s="32">
        <v>5371.2573924731178</v>
      </c>
      <c r="K141" s="32">
        <v>1334.4513440860214</v>
      </c>
      <c r="L141" s="32">
        <v>8413.063037634407</v>
      </c>
    </row>
    <row r="142" spans="1:12">
      <c r="A142" s="45"/>
      <c r="B142" s="45" t="s">
        <v>156</v>
      </c>
      <c r="C142" s="22">
        <v>971793</v>
      </c>
      <c r="D142" s="22">
        <v>132791</v>
      </c>
      <c r="E142" s="22">
        <v>2069210</v>
      </c>
      <c r="F142" s="22">
        <v>674395</v>
      </c>
      <c r="G142" s="63">
        <v>3848189</v>
      </c>
      <c r="H142" s="63">
        <v>1502.0993951612902</v>
      </c>
      <c r="I142" s="63">
        <v>205.25490591397846</v>
      </c>
      <c r="J142" s="63">
        <v>3198.3756720430106</v>
      </c>
      <c r="K142" s="63">
        <v>1042.411626344086</v>
      </c>
      <c r="L142" s="63">
        <v>5948.1415994623658</v>
      </c>
    </row>
    <row r="143" spans="1:12">
      <c r="A143" s="45"/>
      <c r="B143" s="45" t="s">
        <v>157</v>
      </c>
      <c r="C143" s="22"/>
      <c r="D143" s="22"/>
      <c r="E143" s="22">
        <v>1366227</v>
      </c>
      <c r="F143" s="22">
        <v>176370</v>
      </c>
      <c r="G143" s="63">
        <v>1542597</v>
      </c>
      <c r="H143" s="63"/>
      <c r="I143" s="63"/>
      <c r="J143" s="63">
        <v>2111.7756048387096</v>
      </c>
      <c r="K143" s="63">
        <v>272.61491935483872</v>
      </c>
      <c r="L143" s="63">
        <v>2384.3905241935481</v>
      </c>
    </row>
    <row r="144" spans="1:12">
      <c r="A144" s="45"/>
      <c r="B144" s="45" t="s">
        <v>197</v>
      </c>
      <c r="C144" s="22"/>
      <c r="D144" s="22"/>
      <c r="E144" s="22">
        <v>39533</v>
      </c>
      <c r="F144" s="22">
        <v>12567</v>
      </c>
      <c r="G144" s="63">
        <v>52100</v>
      </c>
      <c r="H144" s="63"/>
      <c r="I144" s="63"/>
      <c r="J144" s="63">
        <v>61.106115591397838</v>
      </c>
      <c r="K144" s="63">
        <v>19.424798387096772</v>
      </c>
      <c r="L144" s="63">
        <v>80.53091397849461</v>
      </c>
    </row>
    <row r="145" spans="1:12">
      <c r="A145" s="37">
        <v>44</v>
      </c>
      <c r="B145" s="30" t="s">
        <v>52</v>
      </c>
      <c r="C145" s="31">
        <v>0</v>
      </c>
      <c r="D145" s="31">
        <v>7931</v>
      </c>
      <c r="E145" s="53">
        <v>3137345</v>
      </c>
      <c r="F145" s="51">
        <v>2634886</v>
      </c>
      <c r="G145" s="31">
        <v>5780162</v>
      </c>
      <c r="H145" s="32" t="s">
        <v>203</v>
      </c>
      <c r="I145" s="32">
        <v>12.25893817204301</v>
      </c>
      <c r="J145" s="32">
        <v>4849.3907930107516</v>
      </c>
      <c r="K145" s="32">
        <v>4072.7404569892474</v>
      </c>
      <c r="L145" s="32">
        <v>8934.3901881720412</v>
      </c>
    </row>
    <row r="146" spans="1:12">
      <c r="A146" s="45"/>
      <c r="B146" s="45" t="s">
        <v>158</v>
      </c>
      <c r="C146" s="22">
        <v>0</v>
      </c>
      <c r="D146" s="22">
        <v>7931</v>
      </c>
      <c r="E146" s="22">
        <v>3137345</v>
      </c>
      <c r="F146" s="22">
        <v>2634886</v>
      </c>
      <c r="G146" s="22">
        <v>5780162</v>
      </c>
      <c r="H146" s="63"/>
      <c r="I146" s="63">
        <v>12.25893817204301</v>
      </c>
      <c r="J146" s="63">
        <v>4849.3907930107516</v>
      </c>
      <c r="K146" s="63">
        <v>4072.7404569892474</v>
      </c>
      <c r="L146" s="63">
        <v>8934.3901881720412</v>
      </c>
    </row>
    <row r="147" spans="1:12">
      <c r="A147" s="37">
        <v>45</v>
      </c>
      <c r="B147" s="30" t="s">
        <v>53</v>
      </c>
      <c r="C147" s="31">
        <v>13115</v>
      </c>
      <c r="D147" s="31">
        <v>0</v>
      </c>
      <c r="E147" s="52">
        <v>998550</v>
      </c>
      <c r="F147" s="31">
        <v>645952</v>
      </c>
      <c r="G147" s="31">
        <v>1657617</v>
      </c>
      <c r="H147" s="32">
        <v>20.271841397849464</v>
      </c>
      <c r="I147" s="32" t="s">
        <v>203</v>
      </c>
      <c r="J147" s="32">
        <v>1543.4576612903227</v>
      </c>
      <c r="K147" s="32">
        <v>998.44731182795692</v>
      </c>
      <c r="L147" s="32">
        <v>2562.1768145161291</v>
      </c>
    </row>
    <row r="148" spans="1:12">
      <c r="A148" s="45"/>
      <c r="B148" s="45" t="s">
        <v>159</v>
      </c>
      <c r="C148" s="22"/>
      <c r="D148" s="22"/>
      <c r="E148" s="22">
        <v>998550</v>
      </c>
      <c r="F148" s="22">
        <v>645952</v>
      </c>
      <c r="G148" s="63">
        <v>1644502</v>
      </c>
      <c r="H148" s="63"/>
      <c r="I148" s="63"/>
      <c r="J148" s="63">
        <v>1543.4576612903227</v>
      </c>
      <c r="K148" s="63">
        <v>998.44731182795692</v>
      </c>
      <c r="L148" s="63">
        <v>2541.9049731182795</v>
      </c>
    </row>
    <row r="149" spans="1:12">
      <c r="A149" s="37">
        <v>46</v>
      </c>
      <c r="B149" s="30" t="s">
        <v>54</v>
      </c>
      <c r="C149" s="31">
        <v>65365</v>
      </c>
      <c r="D149" s="31">
        <v>0</v>
      </c>
      <c r="E149" s="31">
        <v>2420309.0609999998</v>
      </c>
      <c r="F149" s="31">
        <v>787829.41999999981</v>
      </c>
      <c r="G149" s="31">
        <v>3273503.4809999997</v>
      </c>
      <c r="H149" s="32">
        <v>101.03461021505376</v>
      </c>
      <c r="I149" s="32" t="s">
        <v>203</v>
      </c>
      <c r="J149" s="32">
        <v>3741.0691131048384</v>
      </c>
      <c r="K149" s="32">
        <v>1217.7470873655911</v>
      </c>
      <c r="L149" s="32">
        <v>5059.8508106854833</v>
      </c>
    </row>
    <row r="150" spans="1:12">
      <c r="A150" s="45"/>
      <c r="B150" s="45" t="s">
        <v>160</v>
      </c>
      <c r="C150" s="22">
        <v>65365</v>
      </c>
      <c r="D150" s="22"/>
      <c r="E150" s="22">
        <v>157320.088965</v>
      </c>
      <c r="F150" s="22">
        <v>93751.70097999998</v>
      </c>
      <c r="G150" s="63">
        <v>316436.78994499997</v>
      </c>
      <c r="H150" s="63">
        <v>101.03461021505376</v>
      </c>
      <c r="I150" s="63"/>
      <c r="J150" s="63">
        <v>243.16949235181451</v>
      </c>
      <c r="K150" s="63">
        <v>144.91190339650532</v>
      </c>
      <c r="L150" s="63">
        <v>489.1160059633736</v>
      </c>
    </row>
    <row r="151" spans="1:12">
      <c r="A151" s="45"/>
      <c r="B151" s="45" t="s">
        <v>163</v>
      </c>
      <c r="C151" s="22"/>
      <c r="D151" s="22"/>
      <c r="E151" s="22">
        <v>62928.035585999991</v>
      </c>
      <c r="F151" s="22"/>
      <c r="G151" s="63">
        <v>62928.035585999991</v>
      </c>
      <c r="H151" s="63"/>
      <c r="I151" s="63"/>
      <c r="J151" s="63">
        <v>97.267796940725788</v>
      </c>
      <c r="K151" s="63"/>
      <c r="L151" s="63">
        <v>97.267796940725788</v>
      </c>
    </row>
    <row r="152" spans="1:12">
      <c r="A152" s="45"/>
      <c r="B152" s="45" t="s">
        <v>164</v>
      </c>
      <c r="C152" s="22"/>
      <c r="D152" s="22"/>
      <c r="E152" s="22">
        <v>193624.72487999999</v>
      </c>
      <c r="F152" s="22">
        <v>33088.835639999998</v>
      </c>
      <c r="G152" s="63">
        <v>226713.56052</v>
      </c>
      <c r="H152" s="63"/>
      <c r="I152" s="63"/>
      <c r="J152" s="63">
        <v>299.28552904838705</v>
      </c>
      <c r="K152" s="63">
        <v>51.145377669354829</v>
      </c>
      <c r="L152" s="63">
        <v>350.43090671774189</v>
      </c>
    </row>
    <row r="153" spans="1:12">
      <c r="A153" s="45"/>
      <c r="B153" s="45" t="s">
        <v>161</v>
      </c>
      <c r="C153" s="22"/>
      <c r="D153" s="22"/>
      <c r="E153" s="22">
        <v>813223.84449599998</v>
      </c>
      <c r="F153" s="22">
        <v>174110.30181999996</v>
      </c>
      <c r="G153" s="63">
        <v>987334.14631599991</v>
      </c>
      <c r="H153" s="63"/>
      <c r="I153" s="63"/>
      <c r="J153" s="63">
        <v>1256.9992220032257</v>
      </c>
      <c r="K153" s="63">
        <v>269.1221063077956</v>
      </c>
      <c r="L153" s="63">
        <v>1526.1213283110212</v>
      </c>
    </row>
    <row r="154" spans="1:12">
      <c r="A154" s="45"/>
      <c r="B154" s="45" t="s">
        <v>167</v>
      </c>
      <c r="C154" s="22"/>
      <c r="D154" s="22"/>
      <c r="E154" s="22">
        <v>851948.78947199951</v>
      </c>
      <c r="F154" s="22">
        <v>319858.74452000001</v>
      </c>
      <c r="G154" s="63">
        <v>1171807.5339919995</v>
      </c>
      <c r="H154" s="63"/>
      <c r="I154" s="63"/>
      <c r="J154" s="63">
        <v>1316.8563278129025</v>
      </c>
      <c r="K154" s="63">
        <v>494.40531747043008</v>
      </c>
      <c r="L154" s="63">
        <v>1811.2616452833327</v>
      </c>
    </row>
    <row r="155" spans="1:12">
      <c r="A155" s="45"/>
      <c r="B155" s="45" t="s">
        <v>166</v>
      </c>
      <c r="C155" s="22"/>
      <c r="D155" s="22"/>
      <c r="E155" s="22">
        <v>135537.307416</v>
      </c>
      <c r="F155" s="22">
        <v>59087.206499999986</v>
      </c>
      <c r="G155" s="63">
        <v>194624.51391599997</v>
      </c>
      <c r="H155" s="63"/>
      <c r="I155" s="63"/>
      <c r="J155" s="63">
        <v>209.49987033387097</v>
      </c>
      <c r="K155" s="63">
        <v>91.331031552419333</v>
      </c>
      <c r="L155" s="63">
        <v>300.83090188629029</v>
      </c>
    </row>
    <row r="156" spans="1:12">
      <c r="A156" s="45"/>
      <c r="B156" s="45" t="s">
        <v>162</v>
      </c>
      <c r="C156" s="22"/>
      <c r="D156" s="22"/>
      <c r="E156" s="22">
        <v>123435.76211099997</v>
      </c>
      <c r="F156" s="22">
        <v>38603.641579999989</v>
      </c>
      <c r="G156" s="63">
        <v>162039.40369099996</v>
      </c>
      <c r="H156" s="63"/>
      <c r="I156" s="63"/>
      <c r="J156" s="63">
        <v>190.79452476834675</v>
      </c>
      <c r="K156" s="63">
        <v>59.669607280913958</v>
      </c>
      <c r="L156" s="63">
        <v>250.46413204926071</v>
      </c>
    </row>
    <row r="157" spans="1:12">
      <c r="A157" s="45"/>
      <c r="B157" s="45" t="s">
        <v>165</v>
      </c>
      <c r="C157" s="22"/>
      <c r="D157" s="22"/>
      <c r="E157" s="22">
        <v>82290.508073999998</v>
      </c>
      <c r="F157" s="22">
        <v>69328.988959999973</v>
      </c>
      <c r="G157" s="63">
        <v>151619.49703399997</v>
      </c>
      <c r="H157" s="63"/>
      <c r="I157" s="63"/>
      <c r="J157" s="63">
        <v>127.1963498455645</v>
      </c>
      <c r="K157" s="63">
        <v>107.161743688172</v>
      </c>
      <c r="L157" s="63">
        <v>234.35809353373651</v>
      </c>
    </row>
    <row r="158" spans="1:12">
      <c r="A158" s="37">
        <v>47</v>
      </c>
      <c r="B158" s="30" t="s">
        <v>55</v>
      </c>
      <c r="C158" s="31">
        <v>333479</v>
      </c>
      <c r="D158" s="31">
        <v>0</v>
      </c>
      <c r="E158" s="52">
        <v>1089548</v>
      </c>
      <c r="F158" s="31">
        <v>413618</v>
      </c>
      <c r="G158" s="31">
        <v>1836645</v>
      </c>
      <c r="H158" s="32">
        <v>515.45813172043006</v>
      </c>
      <c r="I158" s="32" t="s">
        <v>203</v>
      </c>
      <c r="J158" s="32">
        <v>1684.1131720430108</v>
      </c>
      <c r="K158" s="32">
        <v>639.32889784946235</v>
      </c>
      <c r="L158" s="32">
        <v>2838.9002016129034</v>
      </c>
    </row>
    <row r="159" spans="1:12">
      <c r="A159" s="45"/>
      <c r="B159" s="45" t="s">
        <v>168</v>
      </c>
      <c r="C159" s="22">
        <v>333479</v>
      </c>
      <c r="D159" s="22">
        <v>0</v>
      </c>
      <c r="E159" s="22">
        <v>1089548</v>
      </c>
      <c r="F159" s="22">
        <v>413618</v>
      </c>
      <c r="G159" s="63">
        <v>1836645</v>
      </c>
      <c r="H159" s="63">
        <v>515.45813172043006</v>
      </c>
      <c r="I159" s="63"/>
      <c r="J159" s="63">
        <v>1684.1131720430108</v>
      </c>
      <c r="K159" s="63">
        <v>639.32889784946235</v>
      </c>
      <c r="L159" s="63">
        <v>2838.9002016129034</v>
      </c>
    </row>
    <row r="160" spans="1:12">
      <c r="A160" s="37">
        <v>48</v>
      </c>
      <c r="B160" s="30" t="s">
        <v>56</v>
      </c>
      <c r="C160" s="31">
        <v>0</v>
      </c>
      <c r="D160" s="31">
        <v>7372</v>
      </c>
      <c r="E160" s="52">
        <v>1199962</v>
      </c>
      <c r="F160" s="31">
        <v>741799</v>
      </c>
      <c r="G160" s="31">
        <v>1949133</v>
      </c>
      <c r="H160" s="32" t="s">
        <v>203</v>
      </c>
      <c r="I160" s="32">
        <v>11.394892473118277</v>
      </c>
      <c r="J160" s="32">
        <v>1854.7799731182793</v>
      </c>
      <c r="K160" s="32">
        <v>1146.5979166666666</v>
      </c>
      <c r="L160" s="32">
        <v>3012.7727822580641</v>
      </c>
    </row>
    <row r="161" spans="1:12">
      <c r="A161" s="45"/>
      <c r="B161" s="45" t="s">
        <v>169</v>
      </c>
      <c r="C161" s="22"/>
      <c r="D161" s="22">
        <v>7372</v>
      </c>
      <c r="E161" s="22">
        <v>1199962</v>
      </c>
      <c r="F161" s="22">
        <v>741799</v>
      </c>
      <c r="G161" s="63">
        <v>1949133</v>
      </c>
      <c r="H161" s="63"/>
      <c r="I161" s="63">
        <v>11.394892473118277</v>
      </c>
      <c r="J161" s="63">
        <v>1854.7799731182793</v>
      </c>
      <c r="K161" s="63">
        <v>1146.5979166666666</v>
      </c>
      <c r="L161" s="63">
        <v>3012.7727822580641</v>
      </c>
    </row>
    <row r="162" spans="1:12">
      <c r="A162" s="37">
        <v>49</v>
      </c>
      <c r="B162" s="30" t="s">
        <v>57</v>
      </c>
      <c r="C162" s="31">
        <v>0</v>
      </c>
      <c r="D162" s="31">
        <v>0</v>
      </c>
      <c r="E162" s="52">
        <v>118104</v>
      </c>
      <c r="F162" s="31">
        <v>172897</v>
      </c>
      <c r="G162" s="31">
        <v>291001</v>
      </c>
      <c r="H162" s="32" t="s">
        <v>203</v>
      </c>
      <c r="I162" s="32" t="s">
        <v>203</v>
      </c>
      <c r="J162" s="32">
        <v>182.55322580645162</v>
      </c>
      <c r="K162" s="32">
        <v>267.24670698924729</v>
      </c>
      <c r="L162" s="32">
        <v>449.79993279569891</v>
      </c>
    </row>
    <row r="163" spans="1:12">
      <c r="A163" s="45"/>
      <c r="B163" s="45" t="s">
        <v>170</v>
      </c>
      <c r="C163" s="22"/>
      <c r="D163" s="22"/>
      <c r="E163" s="22">
        <v>118104</v>
      </c>
      <c r="F163" s="22">
        <v>172897</v>
      </c>
      <c r="G163" s="63">
        <v>291001</v>
      </c>
      <c r="H163" s="63"/>
      <c r="I163" s="63"/>
      <c r="J163" s="63">
        <v>182.55322580645162</v>
      </c>
      <c r="K163" s="63">
        <v>267.24670698924729</v>
      </c>
      <c r="L163" s="63">
        <v>449.79993279569891</v>
      </c>
    </row>
    <row r="164" spans="1:12">
      <c r="A164" s="37">
        <v>50</v>
      </c>
      <c r="B164" s="30" t="s">
        <v>58</v>
      </c>
      <c r="C164" s="31">
        <v>1245</v>
      </c>
      <c r="D164" s="31">
        <v>0</v>
      </c>
      <c r="E164" s="52">
        <v>2625738</v>
      </c>
      <c r="F164" s="31">
        <v>440671</v>
      </c>
      <c r="G164" s="31">
        <v>3067654</v>
      </c>
      <c r="H164" s="32">
        <v>1.9243951612903223</v>
      </c>
      <c r="I164" s="32" t="s">
        <v>203</v>
      </c>
      <c r="J164" s="32">
        <v>4058.6004032258061</v>
      </c>
      <c r="K164" s="32">
        <v>681.14469086021495</v>
      </c>
      <c r="L164" s="32">
        <v>4741.6694892473115</v>
      </c>
    </row>
    <row r="165" spans="1:12">
      <c r="A165" s="45"/>
      <c r="B165" s="45" t="s">
        <v>171</v>
      </c>
      <c r="C165" s="22">
        <v>1245</v>
      </c>
      <c r="D165" s="22">
        <v>0</v>
      </c>
      <c r="E165" s="22">
        <v>2625738</v>
      </c>
      <c r="F165" s="22">
        <v>440671</v>
      </c>
      <c r="G165" s="63">
        <v>3067654</v>
      </c>
      <c r="H165" s="63">
        <v>1.9243951612903223</v>
      </c>
      <c r="I165" s="63"/>
      <c r="J165" s="63">
        <v>4058.6004032258061</v>
      </c>
      <c r="K165" s="63">
        <v>681.14469086021495</v>
      </c>
      <c r="L165" s="63">
        <v>4741.6694892473115</v>
      </c>
    </row>
    <row r="166" spans="1:12">
      <c r="A166" s="37">
        <v>51</v>
      </c>
      <c r="B166" s="30" t="s">
        <v>59</v>
      </c>
      <c r="C166" s="31">
        <v>910173</v>
      </c>
      <c r="D166" s="31">
        <v>0</v>
      </c>
      <c r="E166" s="31">
        <v>1165220</v>
      </c>
      <c r="F166" s="31">
        <v>1570368</v>
      </c>
      <c r="G166" s="31">
        <v>3645761</v>
      </c>
      <c r="H166" s="32">
        <v>1406.8534274193548</v>
      </c>
      <c r="I166" s="32" t="s">
        <v>203</v>
      </c>
      <c r="J166" s="32">
        <v>1801.0793010752689</v>
      </c>
      <c r="K166" s="32">
        <v>2427.3161290322578</v>
      </c>
      <c r="L166" s="32">
        <v>5635.2488575268817</v>
      </c>
    </row>
    <row r="167" spans="1:12">
      <c r="A167" s="45"/>
      <c r="B167" s="45" t="s">
        <v>172</v>
      </c>
      <c r="C167" s="22">
        <v>910173</v>
      </c>
      <c r="D167" s="22"/>
      <c r="E167" s="22">
        <v>979600</v>
      </c>
      <c r="F167" s="22">
        <v>1390674</v>
      </c>
      <c r="G167" s="63">
        <v>3280447</v>
      </c>
      <c r="H167" s="63">
        <v>1406.8534274193548</v>
      </c>
      <c r="I167" s="63"/>
      <c r="J167" s="63">
        <v>1514.1666666666667</v>
      </c>
      <c r="K167" s="63">
        <v>2149.5633064516128</v>
      </c>
      <c r="L167" s="63">
        <v>5070.5834005376346</v>
      </c>
    </row>
    <row r="168" spans="1:12">
      <c r="A168" s="45"/>
      <c r="B168" s="45" t="s">
        <v>173</v>
      </c>
      <c r="C168" s="22"/>
      <c r="D168" s="22"/>
      <c r="E168" s="22">
        <v>185620</v>
      </c>
      <c r="F168" s="22">
        <v>141814</v>
      </c>
      <c r="G168" s="63">
        <v>327434</v>
      </c>
      <c r="H168" s="63"/>
      <c r="I168" s="63"/>
      <c r="J168" s="63">
        <v>286.91263440860212</v>
      </c>
      <c r="K168" s="63">
        <v>219.20174731182794</v>
      </c>
      <c r="L168" s="63">
        <v>506.11438172043006</v>
      </c>
    </row>
    <row r="169" spans="1:12">
      <c r="A169" s="45"/>
      <c r="B169" s="45" t="s">
        <v>174</v>
      </c>
      <c r="C169" s="22"/>
      <c r="D169" s="22"/>
      <c r="E169" s="22"/>
      <c r="F169" s="22">
        <v>37880</v>
      </c>
      <c r="G169" s="63">
        <v>37880</v>
      </c>
      <c r="H169" s="63"/>
      <c r="I169" s="63"/>
      <c r="J169" s="63"/>
      <c r="K169" s="63">
        <v>58.5510752688172</v>
      </c>
      <c r="L169" s="63">
        <v>58.5510752688172</v>
      </c>
    </row>
    <row r="170" spans="1:12">
      <c r="A170" s="37">
        <v>52</v>
      </c>
      <c r="B170" s="30" t="s">
        <v>60</v>
      </c>
      <c r="C170" s="31">
        <v>588212</v>
      </c>
      <c r="D170" s="31"/>
      <c r="E170" s="31">
        <v>1547114</v>
      </c>
      <c r="F170" s="31">
        <v>1032695</v>
      </c>
      <c r="G170" s="31">
        <v>3168021</v>
      </c>
      <c r="H170" s="32">
        <v>909.19865591397843</v>
      </c>
      <c r="I170" s="32" t="s">
        <v>203</v>
      </c>
      <c r="J170" s="32">
        <v>2391.3724462365585</v>
      </c>
      <c r="K170" s="32">
        <v>1596.2355510752689</v>
      </c>
      <c r="L170" s="32">
        <v>4896.8066532258053</v>
      </c>
    </row>
    <row r="171" spans="1:12">
      <c r="A171" s="45"/>
      <c r="B171" s="45" t="s">
        <v>184</v>
      </c>
      <c r="C171" s="22">
        <v>588212</v>
      </c>
      <c r="D171" s="22"/>
      <c r="E171" s="22">
        <v>1547114</v>
      </c>
      <c r="F171" s="22">
        <v>1032695</v>
      </c>
      <c r="G171" s="63">
        <v>3168021</v>
      </c>
      <c r="H171" s="63">
        <v>909.19865591397843</v>
      </c>
      <c r="I171" s="63"/>
      <c r="J171" s="63">
        <v>2391.3724462365585</v>
      </c>
      <c r="K171" s="63">
        <v>1596.2355510752689</v>
      </c>
      <c r="L171" s="63">
        <v>4896.8066532258053</v>
      </c>
    </row>
    <row r="172" spans="1:12">
      <c r="A172" s="37">
        <v>53</v>
      </c>
      <c r="B172" s="30" t="s">
        <v>61</v>
      </c>
      <c r="C172" s="31">
        <v>143430</v>
      </c>
      <c r="D172" s="31">
        <v>0</v>
      </c>
      <c r="E172" s="31">
        <v>1637104</v>
      </c>
      <c r="F172" s="31">
        <v>740756</v>
      </c>
      <c r="G172" s="31">
        <v>2521290</v>
      </c>
      <c r="H172" s="32">
        <v>221.69959677419354</v>
      </c>
      <c r="I172" s="32" t="s">
        <v>203</v>
      </c>
      <c r="J172" s="32">
        <v>2530.4698924731183</v>
      </c>
      <c r="K172" s="32">
        <v>1144.9857526881719</v>
      </c>
      <c r="L172" s="32">
        <v>3897.1552419354839</v>
      </c>
    </row>
    <row r="173" spans="1:12">
      <c r="A173" s="45"/>
      <c r="B173" s="45" t="s">
        <v>185</v>
      </c>
      <c r="C173" s="22"/>
      <c r="D173" s="22"/>
      <c r="E173" s="22">
        <v>207221</v>
      </c>
      <c r="F173" s="22">
        <v>91428</v>
      </c>
      <c r="G173" s="63">
        <v>298649</v>
      </c>
      <c r="H173" s="63"/>
      <c r="I173" s="63"/>
      <c r="J173" s="63">
        <v>320.30127688172036</v>
      </c>
      <c r="K173" s="63">
        <v>141.32016129032257</v>
      </c>
      <c r="L173" s="63">
        <v>461.62143817204293</v>
      </c>
    </row>
    <row r="174" spans="1:12">
      <c r="A174" s="45"/>
      <c r="B174" s="45" t="s">
        <v>186</v>
      </c>
      <c r="C174" s="22"/>
      <c r="D174" s="22"/>
      <c r="E174" s="22">
        <v>117063</v>
      </c>
      <c r="F174" s="22">
        <v>109426</v>
      </c>
      <c r="G174" s="63">
        <v>226489</v>
      </c>
      <c r="H174" s="63"/>
      <c r="I174" s="63"/>
      <c r="J174" s="63">
        <v>180.94415322580645</v>
      </c>
      <c r="K174" s="63">
        <v>169.13965053763437</v>
      </c>
      <c r="L174" s="63">
        <v>350.08380376344081</v>
      </c>
    </row>
    <row r="175" spans="1:12">
      <c r="A175" s="45"/>
      <c r="B175" s="45" t="s">
        <v>187</v>
      </c>
      <c r="C175" s="22"/>
      <c r="D175" s="22"/>
      <c r="E175" s="22">
        <v>17059</v>
      </c>
      <c r="F175" s="22">
        <v>9743</v>
      </c>
      <c r="G175" s="63">
        <v>26802</v>
      </c>
      <c r="H175" s="63"/>
      <c r="I175" s="63"/>
      <c r="J175" s="63">
        <v>26.368077956989247</v>
      </c>
      <c r="K175" s="63">
        <v>15.059744623655913</v>
      </c>
      <c r="L175" s="63">
        <v>41.427822580645156</v>
      </c>
    </row>
    <row r="176" spans="1:12">
      <c r="A176" s="45"/>
      <c r="B176" s="45" t="s">
        <v>188</v>
      </c>
      <c r="C176" s="22"/>
      <c r="D176" s="22"/>
      <c r="E176" s="22">
        <v>120926</v>
      </c>
      <c r="F176" s="22">
        <v>1084</v>
      </c>
      <c r="G176" s="63">
        <v>122010</v>
      </c>
      <c r="H176" s="63"/>
      <c r="I176" s="63"/>
      <c r="J176" s="63">
        <v>186.915188172043</v>
      </c>
      <c r="K176" s="63">
        <v>1.6755376344086022</v>
      </c>
      <c r="L176" s="63">
        <v>188.59072580645162</v>
      </c>
    </row>
    <row r="177" spans="1:12">
      <c r="A177" s="45"/>
      <c r="B177" s="45" t="s">
        <v>189</v>
      </c>
      <c r="C177" s="22"/>
      <c r="D177" s="22"/>
      <c r="E177" s="22"/>
      <c r="F177" s="22"/>
      <c r="G177" s="63">
        <v>0</v>
      </c>
      <c r="H177" s="63"/>
      <c r="I177" s="63"/>
      <c r="J177" s="63" t="s">
        <v>203</v>
      </c>
      <c r="K177" s="63" t="s">
        <v>203</v>
      </c>
      <c r="L177" s="63">
        <v>0</v>
      </c>
    </row>
    <row r="178" spans="1:12">
      <c r="A178" s="45"/>
      <c r="B178" s="45" t="s">
        <v>190</v>
      </c>
      <c r="C178" s="22"/>
      <c r="D178" s="22"/>
      <c r="E178" s="22">
        <v>338138</v>
      </c>
      <c r="F178" s="22"/>
      <c r="G178" s="63">
        <v>338138</v>
      </c>
      <c r="H178" s="63"/>
      <c r="I178" s="63"/>
      <c r="J178" s="63">
        <v>522.65954301075271</v>
      </c>
      <c r="K178" s="63"/>
      <c r="L178" s="63">
        <v>522.65954301075271</v>
      </c>
    </row>
    <row r="179" spans="1:12">
      <c r="A179" s="45"/>
      <c r="B179" s="45" t="s">
        <v>191</v>
      </c>
      <c r="C179" s="22">
        <v>143430</v>
      </c>
      <c r="D179" s="22"/>
      <c r="E179" s="22">
        <v>87426</v>
      </c>
      <c r="F179" s="22">
        <v>14672</v>
      </c>
      <c r="G179" s="63">
        <v>245528</v>
      </c>
      <c r="H179" s="63">
        <v>221.69959677419354</v>
      </c>
      <c r="I179" s="63"/>
      <c r="J179" s="63">
        <v>135.13427419354838</v>
      </c>
      <c r="K179" s="63">
        <v>22.678494623655912</v>
      </c>
      <c r="L179" s="63">
        <v>379.51236559139784</v>
      </c>
    </row>
    <row r="180" spans="1:12">
      <c r="A180" s="45"/>
      <c r="B180" s="45" t="s">
        <v>192</v>
      </c>
      <c r="C180" s="22"/>
      <c r="D180" s="22"/>
      <c r="E180" s="22">
        <v>605905</v>
      </c>
      <c r="F180" s="22">
        <v>514403</v>
      </c>
      <c r="G180" s="63">
        <v>1120308</v>
      </c>
      <c r="H180" s="63"/>
      <c r="I180" s="63"/>
      <c r="J180" s="63">
        <v>936.54670698924724</v>
      </c>
      <c r="K180" s="63">
        <v>795.11216397849455</v>
      </c>
      <c r="L180" s="63">
        <v>1731.6588709677417</v>
      </c>
    </row>
    <row r="181" spans="1:12">
      <c r="A181" s="45"/>
      <c r="B181" s="45" t="s">
        <v>198</v>
      </c>
      <c r="C181" s="22"/>
      <c r="D181" s="22"/>
      <c r="E181" s="22">
        <v>143366</v>
      </c>
      <c r="F181" s="22"/>
      <c r="G181" s="63">
        <v>143366</v>
      </c>
      <c r="H181" s="63"/>
      <c r="I181" s="63"/>
      <c r="J181" s="63">
        <v>221.60067204301072</v>
      </c>
      <c r="K181" s="63"/>
      <c r="L181" s="63">
        <v>221.60067204301072</v>
      </c>
    </row>
    <row r="182" spans="1:12">
      <c r="A182" s="36">
        <v>54</v>
      </c>
      <c r="B182" s="54" t="s">
        <v>62</v>
      </c>
      <c r="C182" s="55">
        <v>0</v>
      </c>
      <c r="D182" s="55">
        <v>64800</v>
      </c>
      <c r="E182" s="55">
        <v>2558704</v>
      </c>
      <c r="F182" s="55">
        <v>582105</v>
      </c>
      <c r="G182" s="25">
        <v>3205609</v>
      </c>
      <c r="H182" s="26" t="s">
        <v>203</v>
      </c>
      <c r="I182" s="26">
        <v>100.16129032258064</v>
      </c>
      <c r="J182" s="26">
        <v>3954.9860215053759</v>
      </c>
      <c r="K182" s="26">
        <v>899.75907258064501</v>
      </c>
      <c r="L182" s="26">
        <v>4954.9063844086013</v>
      </c>
    </row>
    <row r="183" spans="1:12">
      <c r="A183" s="45"/>
      <c r="B183" s="45" t="s">
        <v>175</v>
      </c>
      <c r="C183" s="22"/>
      <c r="D183" s="22"/>
      <c r="E183" s="22">
        <v>764966</v>
      </c>
      <c r="F183" s="22">
        <v>261477</v>
      </c>
      <c r="G183" s="63">
        <v>1026443</v>
      </c>
      <c r="H183" s="63"/>
      <c r="I183" s="63"/>
      <c r="J183" s="63">
        <v>1182.4071236559139</v>
      </c>
      <c r="K183" s="63">
        <v>404.16471774193542</v>
      </c>
      <c r="L183" s="63">
        <v>1586.5718413978493</v>
      </c>
    </row>
    <row r="184" spans="1:12">
      <c r="A184" s="45"/>
      <c r="B184" s="45" t="s">
        <v>176</v>
      </c>
      <c r="C184" s="22"/>
      <c r="D184" s="22"/>
      <c r="E184" s="22">
        <v>605077</v>
      </c>
      <c r="F184" s="22">
        <v>36875</v>
      </c>
      <c r="G184" s="63">
        <v>641952</v>
      </c>
      <c r="H184" s="63"/>
      <c r="I184" s="63"/>
      <c r="J184" s="63">
        <v>935.26686827956985</v>
      </c>
      <c r="K184" s="63">
        <v>56.997647849462361</v>
      </c>
      <c r="L184" s="63">
        <v>992.26451612903224</v>
      </c>
    </row>
    <row r="185" spans="1:12">
      <c r="A185" s="45"/>
      <c r="B185" s="45" t="s">
        <v>177</v>
      </c>
      <c r="C185" s="22"/>
      <c r="D185" s="22">
        <v>64800</v>
      </c>
      <c r="E185" s="22">
        <v>354780</v>
      </c>
      <c r="F185" s="22">
        <v>118490</v>
      </c>
      <c r="G185" s="63">
        <v>538070</v>
      </c>
      <c r="H185" s="63"/>
      <c r="I185" s="63">
        <v>100.16129032258064</v>
      </c>
      <c r="J185" s="63">
        <v>548.38306451612902</v>
      </c>
      <c r="K185" s="63">
        <v>183.14986559139783</v>
      </c>
      <c r="L185" s="63">
        <v>831.69422043010741</v>
      </c>
    </row>
    <row r="186" spans="1:12">
      <c r="A186" s="45"/>
      <c r="B186" s="45" t="s">
        <v>179</v>
      </c>
      <c r="C186" s="22"/>
      <c r="D186" s="22"/>
      <c r="E186" s="22">
        <v>196401</v>
      </c>
      <c r="F186" s="22">
        <v>22516</v>
      </c>
      <c r="G186" s="63">
        <v>218917</v>
      </c>
      <c r="H186" s="63"/>
      <c r="I186" s="63"/>
      <c r="J186" s="63">
        <v>303.57681451612905</v>
      </c>
      <c r="K186" s="63">
        <v>34.802956989247306</v>
      </c>
      <c r="L186" s="63">
        <v>338.37977150537637</v>
      </c>
    </row>
    <row r="187" spans="1:12">
      <c r="A187" s="45"/>
      <c r="B187" s="45" t="s">
        <v>178</v>
      </c>
      <c r="C187" s="22"/>
      <c r="D187" s="22"/>
      <c r="E187" s="22"/>
      <c r="F187" s="22">
        <v>9004</v>
      </c>
      <c r="G187" s="63">
        <v>9004</v>
      </c>
      <c r="H187" s="63"/>
      <c r="I187" s="63"/>
      <c r="J187" s="63"/>
      <c r="K187" s="63">
        <v>13.917473118279569</v>
      </c>
      <c r="L187" s="63">
        <v>13.917473118279569</v>
      </c>
    </row>
    <row r="188" spans="1:12" ht="30">
      <c r="A188" s="45"/>
      <c r="B188" s="48" t="s">
        <v>180</v>
      </c>
      <c r="C188" s="22"/>
      <c r="D188" s="22"/>
      <c r="E188" s="22">
        <v>117480</v>
      </c>
      <c r="F188" s="22"/>
      <c r="G188" s="63">
        <v>117480</v>
      </c>
      <c r="H188" s="63"/>
      <c r="I188" s="63"/>
      <c r="J188" s="63">
        <v>181.58870967741933</v>
      </c>
      <c r="K188" s="63"/>
      <c r="L188" s="63">
        <v>181.58870967741933</v>
      </c>
    </row>
    <row r="189" spans="1:12">
      <c r="A189" s="45"/>
      <c r="B189" s="45" t="s">
        <v>181</v>
      </c>
      <c r="C189" s="22"/>
      <c r="D189" s="22"/>
      <c r="E189" s="22">
        <v>483761</v>
      </c>
      <c r="F189" s="22">
        <v>124706</v>
      </c>
      <c r="G189" s="63">
        <v>608467</v>
      </c>
      <c r="H189" s="63"/>
      <c r="I189" s="63"/>
      <c r="J189" s="63">
        <v>747.74885752688169</v>
      </c>
      <c r="K189" s="63">
        <v>192.75793010752687</v>
      </c>
      <c r="L189" s="63">
        <v>940.50678763440851</v>
      </c>
    </row>
    <row r="190" spans="1:12">
      <c r="A190" s="45"/>
      <c r="B190" s="45" t="s">
        <v>182</v>
      </c>
      <c r="C190" s="22"/>
      <c r="D190" s="22"/>
      <c r="E190" s="22">
        <v>12980</v>
      </c>
      <c r="F190" s="22"/>
      <c r="G190" s="63">
        <v>12980</v>
      </c>
      <c r="H190" s="63"/>
      <c r="I190" s="63"/>
      <c r="J190" s="63">
        <v>20.063172043010749</v>
      </c>
      <c r="K190" s="63"/>
      <c r="L190" s="63">
        <v>20.063172043010749</v>
      </c>
    </row>
    <row r="191" spans="1:12">
      <c r="A191" s="45"/>
      <c r="B191" s="45" t="s">
        <v>183</v>
      </c>
      <c r="C191" s="22"/>
      <c r="D191" s="22"/>
      <c r="E191" s="22">
        <v>23259</v>
      </c>
      <c r="F191" s="22">
        <v>9037</v>
      </c>
      <c r="G191" s="63">
        <v>32296</v>
      </c>
      <c r="H191" s="63"/>
      <c r="I191" s="63"/>
      <c r="J191" s="63">
        <v>35.951411290322575</v>
      </c>
      <c r="K191" s="63">
        <v>13.968481182795697</v>
      </c>
      <c r="L191" s="63">
        <v>49.919892473118274</v>
      </c>
    </row>
    <row r="192" spans="1:12">
      <c r="A192" s="38">
        <v>55</v>
      </c>
      <c r="B192" s="27" t="s">
        <v>63</v>
      </c>
      <c r="C192" s="28">
        <v>95106</v>
      </c>
      <c r="D192" s="28">
        <v>955</v>
      </c>
      <c r="E192" s="28">
        <v>2365464</v>
      </c>
      <c r="F192" s="28">
        <v>2133050</v>
      </c>
      <c r="G192" s="28">
        <v>4594575</v>
      </c>
      <c r="H192" s="29">
        <v>147.00524193548387</v>
      </c>
      <c r="I192" s="29">
        <v>1.4761424731182795</v>
      </c>
      <c r="J192" s="29">
        <v>3656.2951612903225</v>
      </c>
      <c r="K192" s="29">
        <v>3297.0530913978496</v>
      </c>
      <c r="L192" s="29">
        <v>7101.8296370967746</v>
      </c>
    </row>
    <row r="193" spans="1:12">
      <c r="A193" s="40"/>
      <c r="B193" s="14" t="s">
        <v>193</v>
      </c>
      <c r="C193" s="15"/>
      <c r="D193" s="15">
        <v>955</v>
      </c>
      <c r="E193" s="15">
        <v>1634372</v>
      </c>
      <c r="F193" s="15">
        <v>1420733</v>
      </c>
      <c r="G193" s="15">
        <v>3056060</v>
      </c>
      <c r="H193" s="16"/>
      <c r="I193" s="16">
        <v>1.4761424731182795</v>
      </c>
      <c r="J193" s="16">
        <v>2526.2470430107523</v>
      </c>
      <c r="K193" s="16">
        <v>2196.0254704301074</v>
      </c>
      <c r="L193" s="16">
        <v>4723.7486559139779</v>
      </c>
    </row>
    <row r="194" spans="1:12">
      <c r="A194" s="40"/>
      <c r="B194" s="14" t="s">
        <v>194</v>
      </c>
      <c r="C194" s="15">
        <v>95106</v>
      </c>
      <c r="D194" s="15"/>
      <c r="E194" s="15">
        <v>731092</v>
      </c>
      <c r="F194" s="15">
        <v>712317</v>
      </c>
      <c r="G194" s="15">
        <v>1538515</v>
      </c>
      <c r="H194" s="16">
        <v>147.00524193548387</v>
      </c>
      <c r="I194" s="16"/>
      <c r="J194" s="16">
        <v>1130.0481182795697</v>
      </c>
      <c r="K194" s="16">
        <v>1101.0276209677418</v>
      </c>
      <c r="L194" s="16">
        <v>2378.0809811827953</v>
      </c>
    </row>
    <row r="195" spans="1:12">
      <c r="A195" s="56">
        <v>56</v>
      </c>
      <c r="B195" s="57" t="s">
        <v>64</v>
      </c>
      <c r="C195" s="58">
        <v>341891</v>
      </c>
      <c r="D195" s="58">
        <v>0</v>
      </c>
      <c r="E195" s="58">
        <v>501375</v>
      </c>
      <c r="F195" s="58">
        <v>552770</v>
      </c>
      <c r="G195" s="58">
        <v>1396036</v>
      </c>
      <c r="H195" s="43">
        <v>528.46055107526877</v>
      </c>
      <c r="I195" s="43" t="s">
        <v>203</v>
      </c>
      <c r="J195" s="43">
        <v>774.97479838709671</v>
      </c>
      <c r="K195" s="43">
        <v>854.41599462365593</v>
      </c>
      <c r="L195" s="43">
        <v>2157.8513440860215</v>
      </c>
    </row>
    <row r="196" spans="1:12">
      <c r="A196" s="39"/>
      <c r="B196" s="13" t="s">
        <v>195</v>
      </c>
      <c r="C196" s="8">
        <v>341891</v>
      </c>
      <c r="D196" s="8"/>
      <c r="E196" s="8">
        <v>55151.25</v>
      </c>
      <c r="F196" s="8">
        <v>66332.399999999994</v>
      </c>
      <c r="G196" s="8">
        <v>463374.65</v>
      </c>
      <c r="H196" s="9">
        <v>528.46055107526877</v>
      </c>
      <c r="I196" s="9"/>
      <c r="J196" s="9">
        <v>85.247227822580641</v>
      </c>
      <c r="K196" s="9">
        <v>102.52991935483868</v>
      </c>
      <c r="L196" s="9">
        <v>716.23769825268801</v>
      </c>
    </row>
    <row r="197" spans="1:12">
      <c r="A197" s="64"/>
      <c r="B197" s="13" t="s">
        <v>202</v>
      </c>
      <c r="C197" s="65"/>
      <c r="D197" s="65"/>
      <c r="E197" s="65">
        <v>446223.75</v>
      </c>
      <c r="F197" s="65">
        <v>486437.6</v>
      </c>
      <c r="G197" s="8">
        <v>932661.35</v>
      </c>
      <c r="H197" s="66"/>
      <c r="I197" s="66"/>
      <c r="J197" s="66">
        <v>689.72757056451599</v>
      </c>
      <c r="K197" s="66">
        <v>751.88607526881708</v>
      </c>
      <c r="L197" s="9">
        <v>1441.6136458333331</v>
      </c>
    </row>
    <row r="198" spans="1:12">
      <c r="A198" s="33">
        <v>57</v>
      </c>
      <c r="B198" s="18" t="s">
        <v>65</v>
      </c>
      <c r="C198" s="19">
        <v>0</v>
      </c>
      <c r="D198" s="19">
        <v>0</v>
      </c>
      <c r="E198" s="19">
        <v>1903977</v>
      </c>
      <c r="F198" s="19">
        <v>1079218</v>
      </c>
      <c r="G198" s="19">
        <v>2983195</v>
      </c>
      <c r="H198" s="20" t="s">
        <v>203</v>
      </c>
      <c r="I198" s="20" t="s">
        <v>203</v>
      </c>
      <c r="J198" s="20">
        <v>2942.9752016129032</v>
      </c>
      <c r="K198" s="20">
        <v>1668.1461021505374</v>
      </c>
      <c r="L198" s="20">
        <v>4611.1213037634407</v>
      </c>
    </row>
    <row r="199" spans="1:12">
      <c r="A199" s="34"/>
      <c r="B199" s="21" t="s">
        <v>196</v>
      </c>
      <c r="C199" s="22"/>
      <c r="D199" s="22">
        <v>0</v>
      </c>
      <c r="E199" s="22">
        <v>1903977</v>
      </c>
      <c r="F199" s="22">
        <v>1079218</v>
      </c>
      <c r="G199" s="22">
        <v>2983195</v>
      </c>
      <c r="H199" s="23"/>
      <c r="I199" s="23" t="s">
        <v>203</v>
      </c>
      <c r="J199" s="23">
        <v>2942.9752016129032</v>
      </c>
      <c r="K199" s="23">
        <v>1668.1461021505374</v>
      </c>
      <c r="L199" s="23">
        <v>4611.1213037634407</v>
      </c>
    </row>
    <row r="200" spans="1:12">
      <c r="B200" s="59" t="s">
        <v>66</v>
      </c>
      <c r="C200" s="60">
        <f>C7+C9+C14+C16+C19+C24+C30+C32+C34+C41+C43+C47+C49+C56+C58+C60+C62+C66+C68+C71+C74+C76+C79+C81+C88+C95+C97+C100+C102+C104+C106+C108+C110+C113+C115+C117+C125+C127+C129+C132+C134+C141+C145+C147+C149+C158+C160+C162+C164+C166+C170+C172+C182+C192+C195+C198</f>
        <v>17175988</v>
      </c>
      <c r="D200" s="60">
        <f>D7+D9+D14+D16+D19+D24+D30+D32+D34+D41+D43+D47+D49+D56+D58+D60+D62+D66+D68+D71+D74+D76+D79+D81+D88+D95+D97+D100+D102+D104+D106+D108+D110+D113+D115+D117+D125+D127+D129+D132+D134+D141+D145+D147+D149+D158+D160+D162+D164+D166+D170+D172+D182+D192+D195+D198</f>
        <v>3267553</v>
      </c>
      <c r="E200" s="60">
        <f>E7+E9+E14+E16+E19+E24+E30+E32+E34+E41+E43+E47+E49+E56+E58+E60+E62+E66+E68+E71+E74+E76+E79+E81+E88+E95+E97+E100+E102+E104+E106+E108+E110+E113+E115+E117+E125+E127+E129+E132+E134+E141+E145+E147+E149+E158+E160+E162+E164+E166+E170+E172+E182+E192+E195+E198</f>
        <v>101152196.061</v>
      </c>
      <c r="F200" s="60">
        <f>F7+F9+F14+F16+F19+F24+F30+F32+F34+F41+F43+F47+F49+F56+F58+F60+F62+F66+F68+F71+F74+F76+F79+F81+F88+F95+F97+F100+F102+F104+F106+F108+F110+F113+F115+F117+F125+F127+F129+F132+F134+F141+F145+F147+F149+F158+F160+F162+F164+F166+F170+F172+F182+F192+F195+F198</f>
        <v>48596276.420000002</v>
      </c>
      <c r="G200" s="61">
        <f>C200+D200+E200+F200</f>
        <v>170192013.48100001</v>
      </c>
      <c r="H200" s="62">
        <f>IF(C200/744*1.15=0,"0",C200/744*1.15)</f>
        <v>26548.906182795694</v>
      </c>
      <c r="I200" s="62">
        <f>IF(D200/744*1.15=0,"0",D200/744*1.15)</f>
        <v>5050.6531586021501</v>
      </c>
      <c r="J200" s="62">
        <f>IF(E200/744*1.15=0,"0",E200/744*1.15)</f>
        <v>156350.84068568546</v>
      </c>
      <c r="K200" s="62">
        <f>IF(F200/744*1.15=0,"0",F200/744*1.15)</f>
        <v>75115.212208333338</v>
      </c>
      <c r="L200" s="62">
        <f>H200+I200+J200+K200</f>
        <v>263065.61223541666</v>
      </c>
    </row>
    <row r="201" spans="1:12">
      <c r="C201" s="2" t="s">
        <v>69</v>
      </c>
    </row>
    <row r="202" spans="1:12">
      <c r="C202" s="72"/>
      <c r="D202" s="72"/>
      <c r="E202" s="72"/>
      <c r="F202" s="72"/>
      <c r="G202" s="72"/>
    </row>
    <row r="203" spans="1:12">
      <c r="C203" s="1"/>
      <c r="D203" s="1"/>
      <c r="E203" s="1"/>
      <c r="F203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M215" sqref="M21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77" t="s">
        <v>9</v>
      </c>
      <c r="H6" s="77" t="s">
        <v>5</v>
      </c>
      <c r="I6" s="77" t="s">
        <v>6</v>
      </c>
      <c r="J6" s="77" t="s">
        <v>7</v>
      </c>
      <c r="K6" s="77" t="s">
        <v>8</v>
      </c>
      <c r="L6" s="77" t="s">
        <v>9</v>
      </c>
    </row>
    <row r="7" spans="1:13" s="2" customFormat="1">
      <c r="A7" s="33">
        <v>1</v>
      </c>
      <c r="B7" s="18" t="s">
        <v>10</v>
      </c>
      <c r="C7" s="19">
        <v>451087</v>
      </c>
      <c r="D7" s="19">
        <v>135934</v>
      </c>
      <c r="E7" s="19">
        <v>1118596</v>
      </c>
      <c r="F7" s="19">
        <v>273181</v>
      </c>
      <c r="G7" s="19">
        <v>1978798</v>
      </c>
      <c r="H7" s="20">
        <v>697.24469086021497</v>
      </c>
      <c r="I7" s="20">
        <v>210.11303763440858</v>
      </c>
      <c r="J7" s="20">
        <v>1729.012634408602</v>
      </c>
      <c r="K7" s="20">
        <v>422.25557795698921</v>
      </c>
      <c r="L7" s="20">
        <v>3058.625940860215</v>
      </c>
    </row>
    <row r="8" spans="1:13" s="2" customFormat="1">
      <c r="A8" s="34"/>
      <c r="B8" s="35" t="s">
        <v>70</v>
      </c>
      <c r="C8" s="22">
        <v>451087</v>
      </c>
      <c r="D8" s="22">
        <v>135934</v>
      </c>
      <c r="E8" s="22">
        <v>1118596</v>
      </c>
      <c r="F8" s="22">
        <v>273181</v>
      </c>
      <c r="G8" s="22">
        <v>1978798</v>
      </c>
      <c r="H8" s="22">
        <v>697.24469086021497</v>
      </c>
      <c r="I8" s="22"/>
      <c r="J8" s="22">
        <v>1729.012634408602</v>
      </c>
      <c r="K8" s="22">
        <v>422.25557795698921</v>
      </c>
      <c r="L8" s="22">
        <v>3058.625940860215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214834</v>
      </c>
      <c r="F9" s="25">
        <v>398220</v>
      </c>
      <c r="G9" s="25">
        <v>613054</v>
      </c>
      <c r="H9" s="26" t="s">
        <v>203</v>
      </c>
      <c r="I9" s="26" t="s">
        <v>203</v>
      </c>
      <c r="J9" s="26">
        <v>332.06868279569892</v>
      </c>
      <c r="K9" s="26">
        <v>615.52822580645159</v>
      </c>
      <c r="L9" s="26">
        <v>947.59690860215051</v>
      </c>
    </row>
    <row r="10" spans="1:13" s="2" customFormat="1">
      <c r="A10" s="35"/>
      <c r="B10" s="35" t="s">
        <v>71</v>
      </c>
      <c r="C10" s="22"/>
      <c r="D10" s="22"/>
      <c r="E10" s="22">
        <v>11815.87</v>
      </c>
      <c r="F10" s="22">
        <v>199110</v>
      </c>
      <c r="G10" s="22">
        <v>210925.87</v>
      </c>
      <c r="H10" s="22"/>
      <c r="I10" s="22"/>
      <c r="J10" s="22">
        <v>18.26377755376344</v>
      </c>
      <c r="K10" s="22">
        <v>307.76411290322579</v>
      </c>
      <c r="L10" s="22">
        <v>326.02789045698921</v>
      </c>
    </row>
    <row r="11" spans="1:13" s="2" customFormat="1">
      <c r="A11" s="35"/>
      <c r="B11" s="35" t="s">
        <v>72</v>
      </c>
      <c r="C11" s="22"/>
      <c r="D11" s="22"/>
      <c r="E11" s="22">
        <v>124603.71999999999</v>
      </c>
      <c r="F11" s="22">
        <v>195127.8</v>
      </c>
      <c r="G11" s="22">
        <v>319731.51999999996</v>
      </c>
      <c r="H11" s="22"/>
      <c r="I11" s="22"/>
      <c r="J11" s="22">
        <v>192.59983602150535</v>
      </c>
      <c r="K11" s="22">
        <v>301.60883064516122</v>
      </c>
      <c r="L11" s="22">
        <v>494.20866666666655</v>
      </c>
    </row>
    <row r="12" spans="1:13" s="2" customFormat="1">
      <c r="A12" s="35"/>
      <c r="B12" s="35" t="s">
        <v>73</v>
      </c>
      <c r="C12" s="22"/>
      <c r="D12" s="22"/>
      <c r="E12" s="22">
        <v>23631.74</v>
      </c>
      <c r="F12" s="22">
        <v>3982.2000000000003</v>
      </c>
      <c r="G12" s="22">
        <v>27613.940000000002</v>
      </c>
      <c r="H12" s="22"/>
      <c r="I12" s="22"/>
      <c r="J12" s="22">
        <v>36.527555107526879</v>
      </c>
      <c r="K12" s="22">
        <v>6.1552822580645161</v>
      </c>
      <c r="L12" s="22">
        <v>42.682837365591396</v>
      </c>
    </row>
    <row r="13" spans="1:13" s="2" customFormat="1">
      <c r="A13" s="17"/>
      <c r="B13" s="17" t="s">
        <v>113</v>
      </c>
      <c r="C13" s="22"/>
      <c r="D13" s="22"/>
      <c r="E13" s="22">
        <v>54782.67</v>
      </c>
      <c r="F13" s="22"/>
      <c r="G13" s="22">
        <v>54782.67</v>
      </c>
      <c r="H13" s="22"/>
      <c r="I13" s="22"/>
      <c r="J13" s="22">
        <v>84.677514112903211</v>
      </c>
      <c r="K13" s="22"/>
      <c r="L13" s="22">
        <v>84.677514112903211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884856</v>
      </c>
      <c r="F14" s="31">
        <v>929211</v>
      </c>
      <c r="G14" s="31">
        <v>1814067</v>
      </c>
      <c r="H14" s="32" t="s">
        <v>203</v>
      </c>
      <c r="I14" s="32" t="s">
        <v>203</v>
      </c>
      <c r="J14" s="32">
        <v>1367.7209677419353</v>
      </c>
      <c r="K14" s="32">
        <v>1436.280443548387</v>
      </c>
      <c r="L14" s="32">
        <v>2804.0014112903223</v>
      </c>
    </row>
    <row r="15" spans="1:13" s="2" customFormat="1">
      <c r="A15" s="35"/>
      <c r="B15" s="35" t="s">
        <v>74</v>
      </c>
      <c r="C15" s="22"/>
      <c r="D15" s="22"/>
      <c r="E15" s="22">
        <v>884856</v>
      </c>
      <c r="F15" s="22">
        <v>929211</v>
      </c>
      <c r="G15" s="22">
        <v>1814067</v>
      </c>
      <c r="H15" s="22"/>
      <c r="I15" s="22"/>
      <c r="J15" s="22">
        <v>1367.7209677419353</v>
      </c>
      <c r="K15" s="22">
        <v>1436.280443548387</v>
      </c>
      <c r="L15" s="22">
        <v>2804.0014112903223</v>
      </c>
    </row>
    <row r="16" spans="1:13" s="2" customFormat="1">
      <c r="A16" s="37">
        <v>4</v>
      </c>
      <c r="B16" s="30" t="s">
        <v>13</v>
      </c>
      <c r="C16" s="31">
        <v>295011</v>
      </c>
      <c r="D16" s="31">
        <v>0</v>
      </c>
      <c r="E16" s="31">
        <v>850502</v>
      </c>
      <c r="F16" s="31">
        <v>345246</v>
      </c>
      <c r="G16" s="31">
        <v>1490759</v>
      </c>
      <c r="H16" s="32">
        <v>455.99818548387088</v>
      </c>
      <c r="I16" s="32" t="s">
        <v>203</v>
      </c>
      <c r="J16" s="32">
        <v>1314.6200268817204</v>
      </c>
      <c r="K16" s="32">
        <v>533.64637096774197</v>
      </c>
      <c r="L16" s="32">
        <v>2304.2645833333331</v>
      </c>
    </row>
    <row r="17" spans="1:12" s="2" customFormat="1">
      <c r="A17" s="35"/>
      <c r="B17" s="35" t="s">
        <v>80</v>
      </c>
      <c r="C17" s="22">
        <v>295011</v>
      </c>
      <c r="D17" s="22"/>
      <c r="E17" s="22">
        <v>70591.665999999997</v>
      </c>
      <c r="F17" s="22">
        <v>56965.590000000004</v>
      </c>
      <c r="G17" s="22">
        <v>422568.25599999999</v>
      </c>
      <c r="H17" s="22">
        <v>455.99818548387088</v>
      </c>
      <c r="I17" s="22"/>
      <c r="J17" s="22">
        <v>109.11346223118279</v>
      </c>
      <c r="K17" s="22">
        <v>88.051651209677431</v>
      </c>
      <c r="L17" s="22">
        <v>653.16329892473107</v>
      </c>
    </row>
    <row r="18" spans="1:12" s="2" customFormat="1">
      <c r="A18" s="35"/>
      <c r="B18" s="35" t="s">
        <v>81</v>
      </c>
      <c r="C18" s="22"/>
      <c r="D18" s="22"/>
      <c r="E18" s="22">
        <v>779910.33400000003</v>
      </c>
      <c r="F18" s="22">
        <v>288280.40999999997</v>
      </c>
      <c r="G18" s="22">
        <v>1068190.7439999999</v>
      </c>
      <c r="H18" s="22"/>
      <c r="I18" s="22"/>
      <c r="J18" s="22">
        <v>1205.5065646505375</v>
      </c>
      <c r="K18" s="22">
        <v>445.5947197580644</v>
      </c>
      <c r="L18" s="22">
        <v>1651.1012844086019</v>
      </c>
    </row>
    <row r="19" spans="1:12" s="2" customFormat="1">
      <c r="A19" s="37">
        <v>5</v>
      </c>
      <c r="B19" s="30" t="s">
        <v>14</v>
      </c>
      <c r="C19" s="31">
        <v>266298</v>
      </c>
      <c r="D19" s="31">
        <v>151396</v>
      </c>
      <c r="E19" s="31">
        <v>3627272</v>
      </c>
      <c r="F19" s="31">
        <v>1374966</v>
      </c>
      <c r="G19" s="31">
        <v>5419932</v>
      </c>
      <c r="H19" s="32">
        <v>411.61653225806447</v>
      </c>
      <c r="I19" s="32">
        <v>234.01263440860214</v>
      </c>
      <c r="J19" s="32">
        <v>5606.670430107526</v>
      </c>
      <c r="K19" s="32">
        <v>2125.2834677419351</v>
      </c>
      <c r="L19" s="32">
        <v>8377.5830645161277</v>
      </c>
    </row>
    <row r="20" spans="1:12" s="2" customFormat="1">
      <c r="A20" s="35"/>
      <c r="B20" s="35" t="s">
        <v>78</v>
      </c>
      <c r="C20" s="22">
        <v>266298</v>
      </c>
      <c r="D20" s="22">
        <v>151396</v>
      </c>
      <c r="E20" s="22">
        <v>1160727</v>
      </c>
      <c r="F20" s="22">
        <v>82498</v>
      </c>
      <c r="G20" s="22">
        <v>1660919</v>
      </c>
      <c r="H20" s="22">
        <v>411.61653225806447</v>
      </c>
      <c r="I20" s="22">
        <v>234.01263440860214</v>
      </c>
      <c r="J20" s="22">
        <v>1794.1344758064515</v>
      </c>
      <c r="K20" s="22">
        <v>127.51706989247312</v>
      </c>
      <c r="L20" s="22">
        <v>2567.2807123655912</v>
      </c>
    </row>
    <row r="21" spans="1:12" s="2" customFormat="1">
      <c r="A21" s="35"/>
      <c r="B21" s="35" t="s">
        <v>79</v>
      </c>
      <c r="C21" s="22"/>
      <c r="D21" s="22"/>
      <c r="E21" s="22">
        <v>1051909</v>
      </c>
      <c r="F21" s="22">
        <v>714982</v>
      </c>
      <c r="G21" s="22">
        <v>1766891</v>
      </c>
      <c r="H21" s="22"/>
      <c r="I21" s="22"/>
      <c r="J21" s="22">
        <v>1625.9346102150537</v>
      </c>
      <c r="K21" s="22">
        <v>1105.1469086021505</v>
      </c>
      <c r="L21" s="22">
        <v>2731.0815188172041</v>
      </c>
    </row>
    <row r="22" spans="1:12" s="2" customFormat="1">
      <c r="A22" s="35"/>
      <c r="B22" s="35" t="s">
        <v>75</v>
      </c>
      <c r="C22" s="22"/>
      <c r="D22" s="22"/>
      <c r="E22" s="22">
        <v>1197000</v>
      </c>
      <c r="F22" s="22">
        <v>371241</v>
      </c>
      <c r="G22" s="22">
        <v>1568241</v>
      </c>
      <c r="H22" s="22"/>
      <c r="I22" s="22"/>
      <c r="J22" s="22">
        <v>1850.2016129032256</v>
      </c>
      <c r="K22" s="22">
        <v>573.82681451612905</v>
      </c>
      <c r="L22" s="22">
        <v>2424.0284274193546</v>
      </c>
    </row>
    <row r="23" spans="1:12" s="2" customFormat="1">
      <c r="A23" s="35"/>
      <c r="B23" s="35" t="s">
        <v>76</v>
      </c>
      <c r="C23" s="22"/>
      <c r="D23" s="22"/>
      <c r="E23" s="22">
        <v>217636</v>
      </c>
      <c r="F23" s="22">
        <v>206245</v>
      </c>
      <c r="G23" s="22">
        <v>423881</v>
      </c>
      <c r="H23" s="22"/>
      <c r="I23" s="22"/>
      <c r="J23" s="22">
        <v>336.39973118279568</v>
      </c>
      <c r="K23" s="22">
        <v>318.79267473118273</v>
      </c>
      <c r="L23" s="22">
        <v>655.1924059139784</v>
      </c>
    </row>
    <row r="24" spans="1:12" s="2" customFormat="1" ht="15.75" customHeight="1">
      <c r="A24" s="37">
        <v>6</v>
      </c>
      <c r="B24" s="30" t="s">
        <v>15</v>
      </c>
      <c r="C24" s="31">
        <v>8360</v>
      </c>
      <c r="D24" s="31">
        <v>0</v>
      </c>
      <c r="E24" s="31">
        <v>781218</v>
      </c>
      <c r="F24" s="31">
        <v>775966</v>
      </c>
      <c r="G24" s="31">
        <v>1565544</v>
      </c>
      <c r="H24" s="32">
        <v>12.922043010752686</v>
      </c>
      <c r="I24" s="32" t="s">
        <v>203</v>
      </c>
      <c r="J24" s="32">
        <v>1207.5278225806451</v>
      </c>
      <c r="K24" s="32">
        <v>1199.4098118279569</v>
      </c>
      <c r="L24" s="32">
        <v>2419.8596774193547</v>
      </c>
    </row>
    <row r="25" spans="1:12" s="2" customFormat="1">
      <c r="A25" s="35"/>
      <c r="B25" s="35" t="s">
        <v>83</v>
      </c>
      <c r="C25" s="22">
        <v>8360</v>
      </c>
      <c r="D25" s="22"/>
      <c r="E25" s="22">
        <v>36717.245999999999</v>
      </c>
      <c r="F25" s="22">
        <v>54317.62</v>
      </c>
      <c r="G25" s="22">
        <v>99394.866000000009</v>
      </c>
      <c r="H25" s="22">
        <v>12.922043010752686</v>
      </c>
      <c r="I25" s="22"/>
      <c r="J25" s="22">
        <v>56.753807661290317</v>
      </c>
      <c r="K25" s="22">
        <v>83.958686827956996</v>
      </c>
      <c r="L25" s="22">
        <v>153.63453749999999</v>
      </c>
    </row>
    <row r="26" spans="1:12" s="2" customFormat="1">
      <c r="A26" s="35"/>
      <c r="B26" s="35" t="s">
        <v>82</v>
      </c>
      <c r="C26" s="22"/>
      <c r="D26" s="22"/>
      <c r="E26" s="22">
        <v>263270.46600000001</v>
      </c>
      <c r="F26" s="22">
        <v>207958.88800000001</v>
      </c>
      <c r="G26" s="22">
        <v>471229.35400000005</v>
      </c>
      <c r="H26" s="22"/>
      <c r="I26" s="22"/>
      <c r="J26" s="22">
        <v>406.93687620967739</v>
      </c>
      <c r="K26" s="22">
        <v>321.44182956989243</v>
      </c>
      <c r="L26" s="22">
        <v>728.37870577956983</v>
      </c>
    </row>
    <row r="27" spans="1:12" s="2" customFormat="1">
      <c r="A27" s="35"/>
      <c r="B27" s="35" t="s">
        <v>84</v>
      </c>
      <c r="C27" s="22"/>
      <c r="D27" s="22"/>
      <c r="E27" s="22">
        <v>43748.207999999999</v>
      </c>
      <c r="F27" s="22">
        <v>26382.844000000001</v>
      </c>
      <c r="G27" s="22">
        <v>70131.051999999996</v>
      </c>
      <c r="H27" s="22"/>
      <c r="I27" s="22"/>
      <c r="J27" s="22">
        <v>67.621558064516122</v>
      </c>
      <c r="K27" s="22">
        <v>40.779933602150535</v>
      </c>
      <c r="L27" s="22">
        <v>108.40149166666666</v>
      </c>
    </row>
    <row r="28" spans="1:12" s="2" customFormat="1">
      <c r="A28" s="35"/>
      <c r="B28" s="35" t="s">
        <v>85</v>
      </c>
      <c r="C28" s="22"/>
      <c r="D28" s="22"/>
      <c r="E28" s="22">
        <v>13280.706</v>
      </c>
      <c r="F28" s="22">
        <v>18623.184000000001</v>
      </c>
      <c r="G28" s="22">
        <v>31903.89</v>
      </c>
      <c r="H28" s="22"/>
      <c r="I28" s="22"/>
      <c r="J28" s="22">
        <v>20.527972983870963</v>
      </c>
      <c r="K28" s="22">
        <v>28.785835483870969</v>
      </c>
      <c r="L28" s="22">
        <v>49.313808467741936</v>
      </c>
    </row>
    <row r="29" spans="1:12" s="2" customFormat="1">
      <c r="A29" s="35"/>
      <c r="B29" s="35" t="s">
        <v>86</v>
      </c>
      <c r="C29" s="22"/>
      <c r="D29" s="22"/>
      <c r="E29" s="22">
        <v>424201.37399999995</v>
      </c>
      <c r="F29" s="22">
        <v>468683.46399999998</v>
      </c>
      <c r="G29" s="22">
        <v>892884.83799999999</v>
      </c>
      <c r="H29" s="22"/>
      <c r="I29" s="22"/>
      <c r="J29" s="22">
        <v>655.68760766129014</v>
      </c>
      <c r="K29" s="22">
        <v>724.44352634408597</v>
      </c>
      <c r="L29" s="22">
        <v>1380.1311340053762</v>
      </c>
    </row>
    <row r="30" spans="1:12" s="2" customFormat="1">
      <c r="A30" s="37">
        <v>8</v>
      </c>
      <c r="B30" s="30" t="s">
        <v>16</v>
      </c>
      <c r="C30" s="31">
        <v>633723</v>
      </c>
      <c r="D30" s="31">
        <v>0</v>
      </c>
      <c r="E30" s="31">
        <v>1343058</v>
      </c>
      <c r="F30" s="31">
        <v>1165244</v>
      </c>
      <c r="G30" s="31">
        <v>3142025</v>
      </c>
      <c r="H30" s="32">
        <v>979.54495967741923</v>
      </c>
      <c r="I30" s="32" t="s">
        <v>203</v>
      </c>
      <c r="J30" s="32">
        <v>2075.9633064516129</v>
      </c>
      <c r="K30" s="32">
        <v>1801.1163978494624</v>
      </c>
      <c r="L30" s="32">
        <v>4856.6246639784949</v>
      </c>
    </row>
    <row r="31" spans="1:12" s="2" customFormat="1">
      <c r="A31" s="35"/>
      <c r="B31" s="35" t="s">
        <v>87</v>
      </c>
      <c r="C31" s="22">
        <v>633723</v>
      </c>
      <c r="D31" s="22">
        <v>0</v>
      </c>
      <c r="E31" s="22">
        <v>1343058</v>
      </c>
      <c r="F31" s="22">
        <v>1165244</v>
      </c>
      <c r="G31" s="22">
        <v>3142025</v>
      </c>
      <c r="H31" s="22">
        <v>979.54495967741923</v>
      </c>
      <c r="I31" s="22"/>
      <c r="J31" s="22">
        <v>2075.9633064516129</v>
      </c>
      <c r="K31" s="22">
        <v>1801.1163978494624</v>
      </c>
      <c r="L31" s="22">
        <v>4856.6246639784949</v>
      </c>
    </row>
    <row r="32" spans="1:12" s="2" customFormat="1" ht="14.25" customHeight="1">
      <c r="A32" s="37">
        <v>9</v>
      </c>
      <c r="B32" s="30" t="s">
        <v>17</v>
      </c>
      <c r="C32" s="31">
        <v>0</v>
      </c>
      <c r="D32" s="31">
        <v>0</v>
      </c>
      <c r="E32" s="31">
        <v>1395620</v>
      </c>
      <c r="F32" s="31">
        <v>458937</v>
      </c>
      <c r="G32" s="31">
        <v>1854557</v>
      </c>
      <c r="H32" s="32" t="s">
        <v>203</v>
      </c>
      <c r="I32" s="32" t="s">
        <v>203</v>
      </c>
      <c r="J32" s="32">
        <v>2157.208333333333</v>
      </c>
      <c r="K32" s="32">
        <v>709.37842741935481</v>
      </c>
      <c r="L32" s="32">
        <v>2866.586760752688</v>
      </c>
    </row>
    <row r="33" spans="1:12" s="2" customFormat="1">
      <c r="A33" s="35"/>
      <c r="B33" s="35" t="s">
        <v>88</v>
      </c>
      <c r="C33" s="22"/>
      <c r="D33" s="22"/>
      <c r="E33" s="22">
        <v>1395620</v>
      </c>
      <c r="F33" s="22">
        <v>458937</v>
      </c>
      <c r="G33" s="22">
        <v>1854557</v>
      </c>
      <c r="H33" s="22"/>
      <c r="I33" s="22"/>
      <c r="J33" s="22">
        <v>2157.208333333333</v>
      </c>
      <c r="K33" s="22">
        <v>709.37842741935481</v>
      </c>
      <c r="L33" s="22">
        <v>2866.586760752688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1143253</v>
      </c>
      <c r="F34" s="31">
        <v>657641</v>
      </c>
      <c r="G34" s="31">
        <v>1800894</v>
      </c>
      <c r="H34" s="32" t="s">
        <v>203</v>
      </c>
      <c r="I34" s="32" t="s">
        <v>203</v>
      </c>
      <c r="J34" s="32">
        <v>1767.1249327956987</v>
      </c>
      <c r="K34" s="32">
        <v>1016.5149865591396</v>
      </c>
      <c r="L34" s="32">
        <v>2783.6399193548382</v>
      </c>
    </row>
    <row r="35" spans="1:12" s="2" customFormat="1">
      <c r="A35" s="35"/>
      <c r="B35" s="35" t="s">
        <v>93</v>
      </c>
      <c r="C35" s="22"/>
      <c r="D35" s="22"/>
      <c r="E35" s="22">
        <v>1143253</v>
      </c>
      <c r="F35" s="22">
        <v>657641</v>
      </c>
      <c r="G35" s="22">
        <v>1800894</v>
      </c>
      <c r="H35" s="22"/>
      <c r="I35" s="22"/>
      <c r="J35" s="22">
        <v>1767.1249327956987</v>
      </c>
      <c r="K35" s="22">
        <v>1016.5149865591396</v>
      </c>
      <c r="L35" s="22">
        <v>2783.6399193548382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v>0</v>
      </c>
      <c r="H36" s="22"/>
      <c r="I36" s="22"/>
      <c r="J36" s="71" t="s">
        <v>203</v>
      </c>
      <c r="K36" s="73" t="s">
        <v>203</v>
      </c>
      <c r="L36" s="22"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v>0</v>
      </c>
      <c r="H37" s="22"/>
      <c r="I37" s="22"/>
      <c r="J37" s="73" t="s">
        <v>203</v>
      </c>
      <c r="K37" s="73" t="s">
        <v>203</v>
      </c>
      <c r="L37" s="22"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v>0</v>
      </c>
      <c r="H38" s="22"/>
      <c r="I38" s="22"/>
      <c r="J38" s="73" t="s">
        <v>203</v>
      </c>
      <c r="K38" s="73" t="s">
        <v>203</v>
      </c>
      <c r="L38" s="22"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v>0</v>
      </c>
      <c r="H39" s="22"/>
      <c r="I39" s="22"/>
      <c r="J39" s="73" t="s">
        <v>203</v>
      </c>
      <c r="K39" s="73" t="s">
        <v>203</v>
      </c>
      <c r="L39" s="22">
        <v>0</v>
      </c>
    </row>
    <row r="40" spans="1:12" s="2" customFormat="1">
      <c r="A40" s="35"/>
      <c r="B40" s="35" t="s">
        <v>77</v>
      </c>
      <c r="C40" s="22"/>
      <c r="D40" s="22"/>
      <c r="E40" s="22">
        <v>11433</v>
      </c>
      <c r="F40" s="22">
        <v>0</v>
      </c>
      <c r="G40" s="22">
        <v>11433</v>
      </c>
      <c r="H40" s="22"/>
      <c r="I40" s="22"/>
      <c r="J40" s="73">
        <v>17.671975806451613</v>
      </c>
      <c r="K40" s="73" t="s">
        <v>203</v>
      </c>
      <c r="L40" s="22">
        <v>17.671975806451613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502569</v>
      </c>
      <c r="E41" s="31">
        <v>697529</v>
      </c>
      <c r="F41" s="31">
        <v>1084420</v>
      </c>
      <c r="G41" s="31">
        <v>2284518</v>
      </c>
      <c r="H41" s="32" t="s">
        <v>203</v>
      </c>
      <c r="I41" s="32">
        <v>776.82036290322571</v>
      </c>
      <c r="J41" s="32">
        <v>1078.169825268817</v>
      </c>
      <c r="K41" s="32">
        <v>1676.186827956989</v>
      </c>
      <c r="L41" s="32">
        <v>3531.1770161290315</v>
      </c>
    </row>
    <row r="42" spans="1:12" s="2" customFormat="1">
      <c r="A42" s="35"/>
      <c r="B42" s="35" t="s">
        <v>94</v>
      </c>
      <c r="C42" s="22">
        <v>0</v>
      </c>
      <c r="D42" s="22">
        <v>502569</v>
      </c>
      <c r="E42" s="22">
        <v>697529</v>
      </c>
      <c r="F42" s="22">
        <v>1084420</v>
      </c>
      <c r="G42" s="22">
        <v>2284518</v>
      </c>
      <c r="H42" s="22"/>
      <c r="I42" s="22">
        <v>776.82036290322571</v>
      </c>
      <c r="J42" s="22">
        <v>1078.169825268817</v>
      </c>
      <c r="K42" s="22">
        <v>1676.186827956989</v>
      </c>
      <c r="L42" s="22">
        <v>3531.1770161290315</v>
      </c>
    </row>
    <row r="43" spans="1:12" s="2" customFormat="1">
      <c r="A43" s="37">
        <v>12</v>
      </c>
      <c r="B43" s="30" t="s">
        <v>20</v>
      </c>
      <c r="C43" s="41">
        <v>5712701</v>
      </c>
      <c r="D43" s="41">
        <v>1020996</v>
      </c>
      <c r="E43" s="41">
        <v>14939789</v>
      </c>
      <c r="F43" s="41">
        <v>2322385</v>
      </c>
      <c r="G43" s="31">
        <v>23995871</v>
      </c>
      <c r="H43" s="42">
        <v>8830.1157930107511</v>
      </c>
      <c r="I43" s="42">
        <v>1578.1524193548385</v>
      </c>
      <c r="J43" s="32">
        <v>23092.415793010754</v>
      </c>
      <c r="K43" s="32">
        <v>3589.707997311828</v>
      </c>
      <c r="L43" s="32">
        <v>37090.392002688175</v>
      </c>
    </row>
    <row r="44" spans="1:12" s="10" customFormat="1" ht="16.5" customHeight="1">
      <c r="A44" s="17"/>
      <c r="B44" s="17" t="s">
        <v>95</v>
      </c>
      <c r="C44" s="22">
        <v>5712701</v>
      </c>
      <c r="D44" s="22">
        <v>1020996</v>
      </c>
      <c r="E44" s="22">
        <v>14690956</v>
      </c>
      <c r="F44" s="22">
        <v>2189557</v>
      </c>
      <c r="G44" s="22">
        <v>23614210</v>
      </c>
      <c r="H44" s="22">
        <v>8830.1157930107511</v>
      </c>
      <c r="I44" s="22">
        <v>1578.1524193548385</v>
      </c>
      <c r="J44" s="22">
        <v>22707.794892473117</v>
      </c>
      <c r="K44" s="22">
        <v>3384.3959005376341</v>
      </c>
      <c r="L44" s="22">
        <v>36500.459005376339</v>
      </c>
    </row>
    <row r="45" spans="1:12" s="2" customFormat="1">
      <c r="A45" s="17"/>
      <c r="B45" s="17" t="s">
        <v>96</v>
      </c>
      <c r="C45" s="22"/>
      <c r="D45" s="22"/>
      <c r="E45" s="69">
        <v>248833</v>
      </c>
      <c r="F45" s="69">
        <v>132828</v>
      </c>
      <c r="G45" s="22">
        <v>381661</v>
      </c>
      <c r="H45" s="22"/>
      <c r="I45" s="22"/>
      <c r="J45" s="22">
        <v>384.62090053763438</v>
      </c>
      <c r="K45" s="22">
        <v>205.31209677419352</v>
      </c>
      <c r="L45" s="22">
        <v>589.93299731182788</v>
      </c>
    </row>
    <row r="46" spans="1:12" s="2" customFormat="1">
      <c r="A46" s="17"/>
      <c r="B46" s="17" t="s">
        <v>97</v>
      </c>
      <c r="C46" s="22"/>
      <c r="D46" s="22"/>
      <c r="E46" s="22"/>
      <c r="F46" s="22"/>
      <c r="G46" s="22">
        <v>0</v>
      </c>
      <c r="H46" s="73"/>
      <c r="I46" s="73"/>
      <c r="J46" s="73"/>
      <c r="K46" s="73"/>
      <c r="L46" s="73">
        <v>0</v>
      </c>
    </row>
    <row r="47" spans="1:12" s="2" customFormat="1">
      <c r="A47" s="37">
        <v>13</v>
      </c>
      <c r="B47" s="30" t="s">
        <v>212</v>
      </c>
      <c r="C47" s="79">
        <v>0</v>
      </c>
      <c r="D47" s="79">
        <v>0</v>
      </c>
      <c r="E47" s="79">
        <v>0</v>
      </c>
      <c r="F47" s="79">
        <v>96200</v>
      </c>
      <c r="G47" s="79">
        <v>96200</v>
      </c>
      <c r="H47" s="80" t="s">
        <v>203</v>
      </c>
      <c r="I47" s="80" t="s">
        <v>203</v>
      </c>
      <c r="J47" s="80" t="s">
        <v>203</v>
      </c>
      <c r="K47" s="80">
        <v>148.69623655913978</v>
      </c>
      <c r="L47" s="80">
        <v>148.69623655913978</v>
      </c>
    </row>
    <row r="48" spans="1:12" s="2" customFormat="1">
      <c r="A48" s="17"/>
      <c r="B48" s="17" t="s">
        <v>213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s="2" customFormat="1">
      <c r="A49" s="37">
        <v>14</v>
      </c>
      <c r="B49" s="30" t="s">
        <v>21</v>
      </c>
      <c r="C49" s="41">
        <v>0</v>
      </c>
      <c r="D49" s="41">
        <v>0</v>
      </c>
      <c r="E49" s="41">
        <v>702112</v>
      </c>
      <c r="F49" s="41">
        <v>478524</v>
      </c>
      <c r="G49" s="31">
        <v>1180636</v>
      </c>
      <c r="H49" s="42" t="s">
        <v>203</v>
      </c>
      <c r="I49" s="42" t="s">
        <v>203</v>
      </c>
      <c r="J49" s="32">
        <v>1085.2537634408602</v>
      </c>
      <c r="K49" s="32">
        <v>739.65403225806438</v>
      </c>
      <c r="L49" s="32">
        <v>1824.9077956989245</v>
      </c>
    </row>
    <row r="50" spans="1:12" s="2" customFormat="1">
      <c r="A50" s="17"/>
      <c r="B50" s="17" t="s">
        <v>98</v>
      </c>
      <c r="C50" s="22"/>
      <c r="D50" s="22"/>
      <c r="E50" s="22">
        <v>702112</v>
      </c>
      <c r="F50" s="22">
        <v>478524</v>
      </c>
      <c r="G50" s="22">
        <v>1180636</v>
      </c>
      <c r="H50" s="22"/>
      <c r="I50" s="22"/>
      <c r="J50" s="22">
        <v>1085.2537634408602</v>
      </c>
      <c r="K50" s="22">
        <v>739.65403225806438</v>
      </c>
      <c r="L50" s="22">
        <v>1824.9077956989245</v>
      </c>
    </row>
    <row r="51" spans="1:12" s="2" customFormat="1" ht="14.25" customHeight="1">
      <c r="A51" s="37">
        <v>15</v>
      </c>
      <c r="B51" s="30" t="s">
        <v>22</v>
      </c>
      <c r="C51" s="31">
        <v>0</v>
      </c>
      <c r="D51" s="31">
        <v>0</v>
      </c>
      <c r="E51" s="31">
        <v>1787546</v>
      </c>
      <c r="F51" s="31">
        <v>343060</v>
      </c>
      <c r="G51" s="31">
        <v>2130606</v>
      </c>
      <c r="H51" s="32" t="s">
        <v>203</v>
      </c>
      <c r="I51" s="32" t="s">
        <v>203</v>
      </c>
      <c r="J51" s="32">
        <v>2763.0079301075266</v>
      </c>
      <c r="K51" s="32">
        <v>530.26747311827955</v>
      </c>
      <c r="L51" s="32">
        <v>3293.2754032258063</v>
      </c>
    </row>
    <row r="52" spans="1:12" s="2" customFormat="1">
      <c r="A52" s="17"/>
      <c r="B52" s="17" t="s">
        <v>102</v>
      </c>
      <c r="C52" s="22"/>
      <c r="D52" s="22"/>
      <c r="E52" s="22">
        <v>715018</v>
      </c>
      <c r="F52" s="22">
        <v>10292</v>
      </c>
      <c r="G52" s="22">
        <v>725310</v>
      </c>
      <c r="H52" s="22"/>
      <c r="I52" s="22"/>
      <c r="J52" s="22">
        <v>1105.2025537634406</v>
      </c>
      <c r="K52" s="22">
        <v>15.908333333333333</v>
      </c>
      <c r="L52" s="22">
        <v>1121.1108870967739</v>
      </c>
    </row>
    <row r="53" spans="1:12" s="2" customFormat="1">
      <c r="A53" s="17"/>
      <c r="B53" s="17" t="s">
        <v>99</v>
      </c>
      <c r="C53" s="22"/>
      <c r="D53" s="22"/>
      <c r="E53" s="22">
        <v>178755</v>
      </c>
      <c r="F53" s="22">
        <v>240142</v>
      </c>
      <c r="G53" s="22">
        <v>418897</v>
      </c>
      <c r="H53" s="22"/>
      <c r="I53" s="22"/>
      <c r="J53" s="22">
        <v>276</v>
      </c>
      <c r="K53" s="22">
        <v>371.35913978494625</v>
      </c>
      <c r="L53" s="22">
        <v>647.35913978494625</v>
      </c>
    </row>
    <row r="54" spans="1:12" s="2" customFormat="1">
      <c r="A54" s="17"/>
      <c r="B54" s="17" t="s">
        <v>103</v>
      </c>
      <c r="C54" s="22"/>
      <c r="D54" s="22"/>
      <c r="E54" s="22">
        <v>143004</v>
      </c>
      <c r="F54" s="22">
        <v>92626</v>
      </c>
      <c r="G54" s="22">
        <v>235630</v>
      </c>
      <c r="H54" s="22"/>
      <c r="I54" s="22"/>
      <c r="J54" s="22">
        <v>221</v>
      </c>
      <c r="K54" s="22">
        <v>143</v>
      </c>
      <c r="L54" s="22">
        <v>364</v>
      </c>
    </row>
    <row r="55" spans="1:12" s="2" customFormat="1">
      <c r="A55" s="17"/>
      <c r="B55" s="17" t="s">
        <v>100</v>
      </c>
      <c r="C55" s="22"/>
      <c r="D55" s="22"/>
      <c r="E55" s="22">
        <v>536264</v>
      </c>
      <c r="F55" s="22">
        <v>0</v>
      </c>
      <c r="G55" s="22">
        <v>536264</v>
      </c>
      <c r="H55" s="22"/>
      <c r="I55" s="22"/>
      <c r="J55" s="22">
        <v>829</v>
      </c>
      <c r="K55" s="22">
        <v>0</v>
      </c>
      <c r="L55" s="22">
        <v>829</v>
      </c>
    </row>
    <row r="56" spans="1:12" s="2" customFormat="1">
      <c r="A56" s="17"/>
      <c r="B56" s="17" t="s">
        <v>104</v>
      </c>
      <c r="C56" s="22"/>
      <c r="D56" s="22"/>
      <c r="E56" s="22">
        <v>89377</v>
      </c>
      <c r="F56" s="22">
        <v>0</v>
      </c>
      <c r="G56" s="22">
        <v>89377</v>
      </c>
      <c r="H56" s="22"/>
      <c r="I56" s="22"/>
      <c r="J56" s="22">
        <v>138</v>
      </c>
      <c r="K56" s="22">
        <v>0</v>
      </c>
      <c r="L56" s="22">
        <v>138</v>
      </c>
    </row>
    <row r="57" spans="1:12" s="2" customFormat="1">
      <c r="A57" s="17"/>
      <c r="B57" s="17" t="s">
        <v>101</v>
      </c>
      <c r="C57" s="22"/>
      <c r="D57" s="22"/>
      <c r="E57" s="22">
        <v>125128</v>
      </c>
      <c r="F57" s="22">
        <v>0</v>
      </c>
      <c r="G57" s="22">
        <v>125128</v>
      </c>
      <c r="H57" s="22"/>
      <c r="I57" s="22"/>
      <c r="J57" s="22">
        <v>193</v>
      </c>
      <c r="K57" s="22">
        <v>0</v>
      </c>
      <c r="L57" s="22">
        <v>193</v>
      </c>
    </row>
    <row r="58" spans="1:12" s="2" customFormat="1">
      <c r="A58" s="36">
        <v>16</v>
      </c>
      <c r="B58" s="24" t="s">
        <v>23</v>
      </c>
      <c r="C58" s="25">
        <v>0</v>
      </c>
      <c r="D58" s="25">
        <v>0</v>
      </c>
      <c r="E58" s="25">
        <v>129433</v>
      </c>
      <c r="F58" s="25">
        <v>307882</v>
      </c>
      <c r="G58" s="25">
        <v>437315</v>
      </c>
      <c r="H58" s="26" t="s">
        <v>203</v>
      </c>
      <c r="I58" s="26" t="s">
        <v>203</v>
      </c>
      <c r="J58" s="26">
        <v>200.06444892473118</v>
      </c>
      <c r="K58" s="26">
        <v>475.89287634408601</v>
      </c>
      <c r="L58" s="44">
        <v>675.95732526881716</v>
      </c>
    </row>
    <row r="59" spans="1:12" s="2" customFormat="1">
      <c r="A59" s="17"/>
      <c r="B59" s="17" t="s">
        <v>105</v>
      </c>
      <c r="C59" s="22"/>
      <c r="D59" s="22"/>
      <c r="E59" s="22">
        <v>129433</v>
      </c>
      <c r="F59" s="22">
        <v>307882</v>
      </c>
      <c r="G59" s="22">
        <v>437315</v>
      </c>
      <c r="H59" s="22"/>
      <c r="I59" s="22"/>
      <c r="J59" s="22">
        <v>200.06444892473118</v>
      </c>
      <c r="K59" s="22">
        <v>475.89287634408601</v>
      </c>
      <c r="L59" s="22">
        <v>675.95732526881716</v>
      </c>
    </row>
    <row r="60" spans="1:12" s="2" customFormat="1">
      <c r="A60" s="37">
        <v>17</v>
      </c>
      <c r="B60" s="30" t="s">
        <v>24</v>
      </c>
      <c r="C60" s="31">
        <v>0</v>
      </c>
      <c r="D60" s="31">
        <v>0</v>
      </c>
      <c r="E60" s="31">
        <v>649504</v>
      </c>
      <c r="F60" s="31">
        <v>259607</v>
      </c>
      <c r="G60" s="31">
        <v>909111</v>
      </c>
      <c r="H60" s="32" t="s">
        <v>203</v>
      </c>
      <c r="I60" s="32" t="s">
        <v>203</v>
      </c>
      <c r="J60" s="32">
        <v>1003.9376344086021</v>
      </c>
      <c r="K60" s="32">
        <v>401.27426075268812</v>
      </c>
      <c r="L60" s="32">
        <v>1405.2118951612902</v>
      </c>
    </row>
    <row r="61" spans="1:12" s="2" customFormat="1">
      <c r="A61" s="17"/>
      <c r="B61" s="35" t="s">
        <v>106</v>
      </c>
      <c r="C61" s="22"/>
      <c r="D61" s="22"/>
      <c r="E61" s="22">
        <v>649504</v>
      </c>
      <c r="F61" s="22">
        <v>259607</v>
      </c>
      <c r="G61" s="22">
        <v>909111</v>
      </c>
      <c r="H61" s="22"/>
      <c r="I61" s="22"/>
      <c r="J61" s="22">
        <v>1003.9376344086021</v>
      </c>
      <c r="K61" s="22">
        <v>401.27426075268812</v>
      </c>
      <c r="L61" s="22">
        <v>1405.2118951612902</v>
      </c>
    </row>
    <row r="62" spans="1:12" s="2" customFormat="1" ht="15" customHeight="1">
      <c r="A62" s="37">
        <v>18</v>
      </c>
      <c r="B62" s="30" t="s">
        <v>25</v>
      </c>
      <c r="C62" s="31">
        <v>0</v>
      </c>
      <c r="D62" s="31">
        <v>0</v>
      </c>
      <c r="E62" s="31">
        <v>543820</v>
      </c>
      <c r="F62" s="31">
        <v>466403</v>
      </c>
      <c r="G62" s="31">
        <v>1010223</v>
      </c>
      <c r="H62" s="32" t="s">
        <v>203</v>
      </c>
      <c r="I62" s="32" t="s">
        <v>203</v>
      </c>
      <c r="J62" s="32">
        <v>840.58198924731187</v>
      </c>
      <c r="K62" s="32">
        <v>720.91861559139784</v>
      </c>
      <c r="L62" s="32">
        <v>1561.5006048387097</v>
      </c>
    </row>
    <row r="63" spans="1:12" s="2" customFormat="1">
      <c r="A63" s="17"/>
      <c r="B63" s="17" t="s">
        <v>107</v>
      </c>
      <c r="C63" s="22"/>
      <c r="D63" s="22"/>
      <c r="E63" s="22">
        <v>543820</v>
      </c>
      <c r="F63" s="22">
        <v>466403</v>
      </c>
      <c r="G63" s="22">
        <v>1010223</v>
      </c>
      <c r="H63" s="22"/>
      <c r="I63" s="22"/>
      <c r="J63" s="22">
        <v>840.58198924731187</v>
      </c>
      <c r="K63" s="22">
        <v>720.91861559139784</v>
      </c>
      <c r="L63" s="22">
        <v>1561.5006048387097</v>
      </c>
    </row>
    <row r="64" spans="1:12" s="2" customFormat="1">
      <c r="A64" s="37">
        <v>19</v>
      </c>
      <c r="B64" s="30" t="s">
        <v>26</v>
      </c>
      <c r="C64" s="31">
        <v>0</v>
      </c>
      <c r="D64" s="31">
        <v>0</v>
      </c>
      <c r="E64" s="31">
        <v>2144236</v>
      </c>
      <c r="F64" s="31">
        <v>1232018</v>
      </c>
      <c r="G64" s="31">
        <v>3376254</v>
      </c>
      <c r="H64" s="32" t="s">
        <v>203</v>
      </c>
      <c r="I64" s="32" t="s">
        <v>203</v>
      </c>
      <c r="J64" s="32">
        <v>3314.3432795698923</v>
      </c>
      <c r="K64" s="32">
        <v>1904.3288978494622</v>
      </c>
      <c r="L64" s="32">
        <v>5218.6721774193547</v>
      </c>
    </row>
    <row r="65" spans="1:13" s="2" customFormat="1">
      <c r="A65" s="45"/>
      <c r="B65" s="45" t="s">
        <v>108</v>
      </c>
      <c r="C65" s="22"/>
      <c r="D65" s="22"/>
      <c r="E65" s="22">
        <v>413409</v>
      </c>
      <c r="F65" s="22">
        <v>237533</v>
      </c>
      <c r="G65" s="63">
        <v>650942</v>
      </c>
      <c r="H65" s="63"/>
      <c r="I65" s="63"/>
      <c r="J65" s="63">
        <v>639.00584677419351</v>
      </c>
      <c r="K65" s="63">
        <v>367.15450268817199</v>
      </c>
      <c r="L65" s="63">
        <v>1006.1603494623655</v>
      </c>
    </row>
    <row r="66" spans="1:13">
      <c r="A66" s="45"/>
      <c r="B66" s="45" t="s">
        <v>109</v>
      </c>
      <c r="C66" s="22"/>
      <c r="D66" s="22"/>
      <c r="E66" s="22">
        <v>902723</v>
      </c>
      <c r="F66" s="22">
        <v>518680</v>
      </c>
      <c r="G66" s="63">
        <v>1421403</v>
      </c>
      <c r="H66" s="63"/>
      <c r="I66" s="63"/>
      <c r="J66" s="63">
        <v>1395.3379704301074</v>
      </c>
      <c r="K66" s="63">
        <v>801.7231182795698</v>
      </c>
      <c r="L66" s="63">
        <v>2197.0610887096773</v>
      </c>
      <c r="M66" s="2"/>
    </row>
    <row r="67" spans="1:13">
      <c r="A67" s="45"/>
      <c r="B67" s="45" t="s">
        <v>110</v>
      </c>
      <c r="C67" s="22"/>
      <c r="D67" s="22"/>
      <c r="E67" s="22">
        <v>828104</v>
      </c>
      <c r="F67" s="22">
        <v>475805</v>
      </c>
      <c r="G67" s="63">
        <v>1303909</v>
      </c>
      <c r="H67" s="63"/>
      <c r="I67" s="63"/>
      <c r="J67" s="63">
        <v>1279.9994623655912</v>
      </c>
      <c r="K67" s="63">
        <v>735.45127688172033</v>
      </c>
      <c r="L67" s="63">
        <v>2015.4507392473115</v>
      </c>
      <c r="M67" s="2"/>
    </row>
    <row r="68" spans="1:13" ht="31.5" customHeight="1">
      <c r="A68" s="37">
        <v>20</v>
      </c>
      <c r="B68" s="30" t="s">
        <v>27</v>
      </c>
      <c r="C68" s="31">
        <v>183718</v>
      </c>
      <c r="D68" s="31">
        <v>6897</v>
      </c>
      <c r="E68" s="31">
        <v>460687</v>
      </c>
      <c r="F68" s="31">
        <v>515477</v>
      </c>
      <c r="G68" s="31">
        <v>1166779</v>
      </c>
      <c r="H68" s="32">
        <v>283.97271505376341</v>
      </c>
      <c r="I68" s="32">
        <v>10.660685483870965</v>
      </c>
      <c r="J68" s="32">
        <v>712.08340053763436</v>
      </c>
      <c r="K68" s="32">
        <v>796.77224462365587</v>
      </c>
      <c r="L68" s="32">
        <v>1803.4890456989247</v>
      </c>
      <c r="M68" s="2"/>
    </row>
    <row r="69" spans="1:13">
      <c r="A69" s="45"/>
      <c r="B69" s="45" t="s">
        <v>111</v>
      </c>
      <c r="C69" s="22">
        <v>183718</v>
      </c>
      <c r="D69" s="22">
        <v>6897</v>
      </c>
      <c r="E69" s="22">
        <v>460687</v>
      </c>
      <c r="F69" s="22">
        <v>515477</v>
      </c>
      <c r="G69" s="22">
        <v>1166779</v>
      </c>
      <c r="H69" s="22">
        <v>283.97271505376341</v>
      </c>
      <c r="I69" s="22">
        <v>10.660685483870965</v>
      </c>
      <c r="J69" s="22">
        <v>712.08340053763436</v>
      </c>
      <c r="K69" s="22">
        <v>796.77224462365587</v>
      </c>
      <c r="L69" s="22">
        <v>1803.4890456989247</v>
      </c>
    </row>
    <row r="70" spans="1:13">
      <c r="A70" s="37">
        <v>21</v>
      </c>
      <c r="B70" s="30" t="s">
        <v>28</v>
      </c>
      <c r="C70" s="31">
        <v>0</v>
      </c>
      <c r="D70" s="31">
        <v>0</v>
      </c>
      <c r="E70" s="31">
        <v>5099999</v>
      </c>
      <c r="F70" s="31">
        <v>3130644</v>
      </c>
      <c r="G70" s="31">
        <v>8230643</v>
      </c>
      <c r="H70" s="32" t="s">
        <v>203</v>
      </c>
      <c r="I70" s="32" t="s">
        <v>203</v>
      </c>
      <c r="J70" s="32">
        <v>7883.0629704301064</v>
      </c>
      <c r="K70" s="32">
        <v>4839.0330645161284</v>
      </c>
      <c r="L70" s="32">
        <v>12722.096034946235</v>
      </c>
    </row>
    <row r="71" spans="1:13">
      <c r="A71" s="45"/>
      <c r="B71" s="45" t="s">
        <v>112</v>
      </c>
      <c r="C71" s="22"/>
      <c r="D71" s="22"/>
      <c r="E71" s="22">
        <v>5099999</v>
      </c>
      <c r="F71" s="22">
        <v>3118121.4240000001</v>
      </c>
      <c r="G71" s="63">
        <v>8218120.4240000006</v>
      </c>
      <c r="H71" s="63"/>
      <c r="I71" s="63"/>
      <c r="J71" s="63">
        <v>7883.0629704301064</v>
      </c>
      <c r="K71" s="63">
        <v>4839.0330645161284</v>
      </c>
      <c r="L71" s="63">
        <v>12722.096034946235</v>
      </c>
    </row>
    <row r="72" spans="1:13">
      <c r="A72" s="45"/>
      <c r="B72" s="45" t="s">
        <v>210</v>
      </c>
      <c r="C72" s="22"/>
      <c r="D72" s="22"/>
      <c r="E72" s="22"/>
      <c r="F72" s="22">
        <v>12522.576000000001</v>
      </c>
      <c r="G72" s="63">
        <v>12522.576000000001</v>
      </c>
      <c r="H72" s="63"/>
      <c r="I72" s="63"/>
      <c r="J72" s="63"/>
      <c r="K72" s="63"/>
      <c r="L72" s="63"/>
    </row>
    <row r="73" spans="1:13">
      <c r="A73" s="37">
        <v>22</v>
      </c>
      <c r="B73" s="30" t="s">
        <v>29</v>
      </c>
      <c r="C73" s="31">
        <v>0</v>
      </c>
      <c r="D73" s="31">
        <v>438035</v>
      </c>
      <c r="E73" s="31">
        <v>610803</v>
      </c>
      <c r="F73" s="31">
        <v>327450</v>
      </c>
      <c r="G73" s="31">
        <v>1376288</v>
      </c>
      <c r="H73" s="32" t="s">
        <v>203</v>
      </c>
      <c r="I73" s="32">
        <v>677.07022849462362</v>
      </c>
      <c r="J73" s="32">
        <v>944.11754032258057</v>
      </c>
      <c r="K73" s="32">
        <v>506.13911290322579</v>
      </c>
      <c r="L73" s="32">
        <v>2127.3268817204298</v>
      </c>
    </row>
    <row r="74" spans="1:13">
      <c r="A74" s="45"/>
      <c r="B74" s="45" t="s">
        <v>114</v>
      </c>
      <c r="C74" s="22"/>
      <c r="D74" s="22"/>
      <c r="E74" s="22">
        <v>610803</v>
      </c>
      <c r="F74" s="22">
        <v>144078</v>
      </c>
      <c r="G74" s="63">
        <v>754881</v>
      </c>
      <c r="H74" s="63"/>
      <c r="I74" s="63"/>
      <c r="J74" s="63">
        <v>944.11754032258057</v>
      </c>
      <c r="K74" s="63">
        <v>222.70120967741934</v>
      </c>
      <c r="L74" s="63">
        <v>1166.8187499999999</v>
      </c>
    </row>
    <row r="75" spans="1:13">
      <c r="A75" s="45"/>
      <c r="B75" s="45" t="s">
        <v>112</v>
      </c>
      <c r="C75" s="22"/>
      <c r="D75" s="22"/>
      <c r="E75" s="22">
        <v>0</v>
      </c>
      <c r="F75" s="22">
        <v>183372.00000000003</v>
      </c>
      <c r="G75" s="63">
        <v>183372.00000000003</v>
      </c>
      <c r="H75" s="63"/>
      <c r="I75" s="63"/>
      <c r="J75" s="63"/>
      <c r="K75" s="63">
        <v>283.43790322580645</v>
      </c>
      <c r="L75" s="63">
        <v>283.43790322580645</v>
      </c>
    </row>
    <row r="76" spans="1:13">
      <c r="A76" s="36">
        <v>23</v>
      </c>
      <c r="B76" s="24" t="s">
        <v>30</v>
      </c>
      <c r="C76" s="25">
        <v>86836</v>
      </c>
      <c r="D76" s="25">
        <v>0</v>
      </c>
      <c r="E76" s="25">
        <v>1412050</v>
      </c>
      <c r="F76" s="25">
        <v>507707</v>
      </c>
      <c r="G76" s="25">
        <v>2006593</v>
      </c>
      <c r="H76" s="26">
        <v>134.22231182795699</v>
      </c>
      <c r="I76" s="26" t="s">
        <v>203</v>
      </c>
      <c r="J76" s="26">
        <v>2182.6041666666665</v>
      </c>
      <c r="K76" s="26">
        <v>784.76216397849453</v>
      </c>
      <c r="L76" s="26">
        <v>3101.5886424731179</v>
      </c>
    </row>
    <row r="77" spans="1:13">
      <c r="A77" s="45"/>
      <c r="B77" s="45" t="s">
        <v>115</v>
      </c>
      <c r="C77" s="22">
        <v>86836</v>
      </c>
      <c r="D77" s="22">
        <v>0</v>
      </c>
      <c r="E77" s="22">
        <v>1412050</v>
      </c>
      <c r="F77" s="22">
        <v>507707</v>
      </c>
      <c r="G77" s="63">
        <v>2006593</v>
      </c>
      <c r="H77" s="63">
        <v>134.22231182795699</v>
      </c>
      <c r="I77" s="63"/>
      <c r="J77" s="63">
        <v>2182.6041666666665</v>
      </c>
      <c r="K77" s="63">
        <v>784.76216397849453</v>
      </c>
      <c r="L77" s="63">
        <v>3101.5886424731179</v>
      </c>
    </row>
    <row r="78" spans="1:13">
      <c r="A78" s="37">
        <v>24</v>
      </c>
      <c r="B78" s="30" t="s">
        <v>31</v>
      </c>
      <c r="C78" s="31">
        <v>667456</v>
      </c>
      <c r="D78" s="31">
        <v>7926</v>
      </c>
      <c r="E78" s="31">
        <v>428259</v>
      </c>
      <c r="F78" s="31">
        <v>427662</v>
      </c>
      <c r="G78" s="31">
        <v>1531303</v>
      </c>
      <c r="H78" s="32">
        <v>1031.6860215053762</v>
      </c>
      <c r="I78" s="32">
        <v>12.251209677419354</v>
      </c>
      <c r="J78" s="32">
        <v>661.95947580645156</v>
      </c>
      <c r="K78" s="32">
        <v>661.03669354838712</v>
      </c>
      <c r="L78" s="32">
        <v>2366.933400537634</v>
      </c>
    </row>
    <row r="79" spans="1:13">
      <c r="A79" s="45"/>
      <c r="B79" s="45" t="s">
        <v>116</v>
      </c>
      <c r="C79" s="22">
        <v>667456</v>
      </c>
      <c r="D79" s="22">
        <v>7926</v>
      </c>
      <c r="E79" s="22">
        <v>77086.62</v>
      </c>
      <c r="F79" s="22">
        <v>36778.931999999993</v>
      </c>
      <c r="G79" s="63">
        <v>789247.55200000003</v>
      </c>
      <c r="H79" s="63">
        <v>1031.6860215053762</v>
      </c>
      <c r="I79" s="63">
        <v>12.251209677419354</v>
      </c>
      <c r="J79" s="63">
        <v>119.15270564516128</v>
      </c>
      <c r="K79" s="63">
        <v>56.849155645161275</v>
      </c>
      <c r="L79" s="63">
        <v>1219.9390924731181</v>
      </c>
    </row>
    <row r="80" spans="1:13">
      <c r="A80" s="45"/>
      <c r="B80" s="45" t="s">
        <v>117</v>
      </c>
      <c r="C80" s="22"/>
      <c r="D80" s="22"/>
      <c r="E80" s="22">
        <v>351172.38</v>
      </c>
      <c r="F80" s="22">
        <v>390883.06800000003</v>
      </c>
      <c r="G80" s="63">
        <v>742055.44800000009</v>
      </c>
      <c r="H80" s="63"/>
      <c r="I80" s="63"/>
      <c r="J80" s="63">
        <v>542.80677016129027</v>
      </c>
      <c r="K80" s="63">
        <v>604.1875379032258</v>
      </c>
      <c r="L80" s="63">
        <v>1146.9943080645162</v>
      </c>
    </row>
    <row r="81" spans="1:12">
      <c r="A81" s="37">
        <v>25</v>
      </c>
      <c r="B81" s="30" t="s">
        <v>32</v>
      </c>
      <c r="C81" s="31">
        <v>0</v>
      </c>
      <c r="D81" s="31">
        <v>0</v>
      </c>
      <c r="E81" s="31">
        <v>161373</v>
      </c>
      <c r="F81" s="31">
        <v>201741</v>
      </c>
      <c r="G81" s="31">
        <v>363114</v>
      </c>
      <c r="H81" s="32" t="s">
        <v>203</v>
      </c>
      <c r="I81" s="32" t="s">
        <v>203</v>
      </c>
      <c r="J81" s="32">
        <v>249.43407258064514</v>
      </c>
      <c r="K81" s="32">
        <v>311.83084677419356</v>
      </c>
      <c r="L81" s="32">
        <v>561.26491935483864</v>
      </c>
    </row>
    <row r="82" spans="1:12">
      <c r="A82" s="45"/>
      <c r="B82" s="45" t="s">
        <v>118</v>
      </c>
      <c r="C82" s="22"/>
      <c r="D82" s="22"/>
      <c r="E82" s="22">
        <v>161373</v>
      </c>
      <c r="F82" s="22">
        <v>201741</v>
      </c>
      <c r="G82" s="22">
        <v>363114</v>
      </c>
      <c r="H82" s="63"/>
      <c r="I82" s="63"/>
      <c r="J82" s="63">
        <v>249.43407258064514</v>
      </c>
      <c r="K82" s="63">
        <v>311.83084677419356</v>
      </c>
      <c r="L82" s="63">
        <v>561.26491935483864</v>
      </c>
    </row>
    <row r="83" spans="1:12">
      <c r="A83" s="37">
        <v>26</v>
      </c>
      <c r="B83" s="30" t="s">
        <v>33</v>
      </c>
      <c r="C83" s="31">
        <v>257292</v>
      </c>
      <c r="D83" s="31">
        <v>0</v>
      </c>
      <c r="E83" s="31">
        <v>1635912</v>
      </c>
      <c r="F83" s="31">
        <v>626021</v>
      </c>
      <c r="G83" s="31">
        <v>2519225</v>
      </c>
      <c r="H83" s="32">
        <v>397.69596774193542</v>
      </c>
      <c r="I83" s="32" t="s">
        <v>203</v>
      </c>
      <c r="J83" s="32">
        <v>2528.6274193548388</v>
      </c>
      <c r="K83" s="32">
        <v>967.63998655913963</v>
      </c>
      <c r="L83" s="32">
        <v>3893.963373655914</v>
      </c>
    </row>
    <row r="84" spans="1:12">
      <c r="A84" s="45"/>
      <c r="B84" s="45" t="s">
        <v>119</v>
      </c>
      <c r="C84" s="22">
        <v>257292</v>
      </c>
      <c r="D84" s="22"/>
      <c r="E84" s="22">
        <v>299372</v>
      </c>
      <c r="F84" s="22">
        <v>320523</v>
      </c>
      <c r="G84" s="63">
        <v>877187</v>
      </c>
      <c r="H84" s="63">
        <v>397.69596774193542</v>
      </c>
      <c r="I84" s="63"/>
      <c r="J84" s="63">
        <v>462.73897849462361</v>
      </c>
      <c r="K84" s="63">
        <v>495.43205645161288</v>
      </c>
      <c r="L84" s="63">
        <v>1355.8670026881719</v>
      </c>
    </row>
    <row r="85" spans="1:12">
      <c r="A85" s="45"/>
      <c r="B85" s="45" t="s">
        <v>120</v>
      </c>
      <c r="C85" s="22"/>
      <c r="D85" s="22"/>
      <c r="E85" s="22">
        <v>953736</v>
      </c>
      <c r="F85" s="22">
        <v>305498</v>
      </c>
      <c r="G85" s="63">
        <v>1259234</v>
      </c>
      <c r="H85" s="63"/>
      <c r="I85" s="63"/>
      <c r="J85" s="63">
        <v>1474.1887096774194</v>
      </c>
      <c r="K85" s="63">
        <v>472.20793010752686</v>
      </c>
      <c r="L85" s="63">
        <v>1946.3966397849463</v>
      </c>
    </row>
    <row r="86" spans="1:12">
      <c r="A86" s="45"/>
      <c r="B86" s="45" t="s">
        <v>122</v>
      </c>
      <c r="C86" s="22"/>
      <c r="D86" s="22"/>
      <c r="E86" s="22">
        <v>19631</v>
      </c>
      <c r="F86" s="22"/>
      <c r="G86" s="63">
        <v>19631</v>
      </c>
      <c r="H86" s="63"/>
      <c r="I86" s="63"/>
      <c r="J86" s="63">
        <v>30.34361559139785</v>
      </c>
      <c r="K86" s="63"/>
      <c r="L86" s="63">
        <v>30.34361559139785</v>
      </c>
    </row>
    <row r="87" spans="1:12">
      <c r="A87" s="45"/>
      <c r="B87" s="45" t="s">
        <v>121</v>
      </c>
      <c r="C87" s="22"/>
      <c r="D87" s="22"/>
      <c r="E87" s="22">
        <v>353357</v>
      </c>
      <c r="F87" s="22"/>
      <c r="G87" s="63">
        <v>353357</v>
      </c>
      <c r="H87" s="63"/>
      <c r="I87" s="63"/>
      <c r="J87" s="63">
        <v>546.18353494623648</v>
      </c>
      <c r="K87" s="63"/>
      <c r="L87" s="63">
        <v>546.18353494623648</v>
      </c>
    </row>
    <row r="88" spans="1:12">
      <c r="A88" s="45"/>
      <c r="B88" s="45" t="s">
        <v>123</v>
      </c>
      <c r="C88" s="22"/>
      <c r="D88" s="22"/>
      <c r="E88" s="22">
        <v>8180</v>
      </c>
      <c r="F88" s="22"/>
      <c r="G88" s="63">
        <v>8180</v>
      </c>
      <c r="H88" s="63"/>
      <c r="I88" s="63"/>
      <c r="J88" s="63">
        <v>12.643817204301074</v>
      </c>
      <c r="K88" s="63"/>
      <c r="L88" s="63">
        <v>12.643817204301074</v>
      </c>
    </row>
    <row r="89" spans="1:12">
      <c r="A89" s="45"/>
      <c r="B89" s="45" t="s">
        <v>206</v>
      </c>
      <c r="C89" s="22"/>
      <c r="D89" s="22"/>
      <c r="E89" s="22">
        <v>1636</v>
      </c>
      <c r="F89" s="22"/>
      <c r="G89" s="63"/>
      <c r="H89" s="63"/>
      <c r="I89" s="63"/>
      <c r="J89" s="63">
        <v>2.5287634408602147</v>
      </c>
      <c r="K89" s="63"/>
      <c r="L89" s="63">
        <v>2.5287634408602147</v>
      </c>
    </row>
    <row r="90" spans="1:12">
      <c r="A90" s="37">
        <v>27</v>
      </c>
      <c r="B90" s="30" t="s">
        <v>34</v>
      </c>
      <c r="C90" s="31">
        <v>0</v>
      </c>
      <c r="D90" s="31">
        <v>0</v>
      </c>
      <c r="E90" s="31">
        <v>1191648</v>
      </c>
      <c r="F90" s="31">
        <v>667041</v>
      </c>
      <c r="G90" s="31">
        <v>1858689</v>
      </c>
      <c r="H90" s="32" t="s">
        <v>203</v>
      </c>
      <c r="I90" s="32" t="s">
        <v>203</v>
      </c>
      <c r="J90" s="32">
        <v>1841.9290322580644</v>
      </c>
      <c r="K90" s="32">
        <v>1031.0445564516128</v>
      </c>
      <c r="L90" s="32">
        <v>2872.9735887096772</v>
      </c>
    </row>
    <row r="91" spans="1:12">
      <c r="A91" s="45"/>
      <c r="B91" s="45" t="s">
        <v>124</v>
      </c>
      <c r="C91" s="22"/>
      <c r="D91" s="22"/>
      <c r="E91" s="22">
        <v>598446</v>
      </c>
      <c r="F91" s="22">
        <v>433709</v>
      </c>
      <c r="G91" s="63">
        <v>1032155</v>
      </c>
      <c r="H91" s="63"/>
      <c r="I91" s="63"/>
      <c r="J91" s="63">
        <v>925.01733870967735</v>
      </c>
      <c r="K91" s="63">
        <v>670.38353494623652</v>
      </c>
      <c r="L91" s="63">
        <v>1595.400873655914</v>
      </c>
    </row>
    <row r="92" spans="1:12">
      <c r="A92" s="45"/>
      <c r="B92" s="45" t="s">
        <v>127</v>
      </c>
      <c r="C92" s="22"/>
      <c r="D92" s="22"/>
      <c r="E92" s="22">
        <v>408139</v>
      </c>
      <c r="F92" s="22">
        <v>181435</v>
      </c>
      <c r="G92" s="63">
        <v>589574</v>
      </c>
      <c r="H92" s="63"/>
      <c r="I92" s="63"/>
      <c r="J92" s="63">
        <v>630.86001344086026</v>
      </c>
      <c r="K92" s="63">
        <v>280.44388440860212</v>
      </c>
      <c r="L92" s="63">
        <v>911.30389784946237</v>
      </c>
    </row>
    <row r="93" spans="1:12">
      <c r="A93" s="45"/>
      <c r="B93" s="45" t="s">
        <v>125</v>
      </c>
      <c r="C93" s="22"/>
      <c r="D93" s="22"/>
      <c r="E93" s="22">
        <v>124885</v>
      </c>
      <c r="F93" s="22">
        <v>1868</v>
      </c>
      <c r="G93" s="63">
        <v>126753</v>
      </c>
      <c r="H93" s="63"/>
      <c r="I93" s="63"/>
      <c r="J93" s="63">
        <v>193.03461021505373</v>
      </c>
      <c r="K93" s="63">
        <v>2.8873655913978493</v>
      </c>
      <c r="L93" s="63">
        <v>195.92197580645157</v>
      </c>
    </row>
    <row r="94" spans="1:12">
      <c r="A94" s="45"/>
      <c r="B94" s="45" t="s">
        <v>126</v>
      </c>
      <c r="C94" s="22"/>
      <c r="D94" s="22"/>
      <c r="E94" s="22">
        <v>10367</v>
      </c>
      <c r="F94" s="22"/>
      <c r="G94" s="63">
        <v>10367</v>
      </c>
      <c r="H94" s="63"/>
      <c r="I94" s="63"/>
      <c r="J94" s="63">
        <v>16.024260752688171</v>
      </c>
      <c r="K94" s="63"/>
      <c r="L94" s="63">
        <v>16.024260752688171</v>
      </c>
    </row>
    <row r="95" spans="1:12">
      <c r="A95" s="45"/>
      <c r="B95" s="45" t="s">
        <v>128</v>
      </c>
      <c r="C95" s="22"/>
      <c r="D95" s="22"/>
      <c r="E95" s="22">
        <v>18351</v>
      </c>
      <c r="F95" s="22">
        <v>27149</v>
      </c>
      <c r="G95" s="63">
        <v>45500</v>
      </c>
      <c r="H95" s="63"/>
      <c r="I95" s="63"/>
      <c r="J95" s="63">
        <v>28.36512096774193</v>
      </c>
      <c r="K95" s="63">
        <v>41.964180107526879</v>
      </c>
      <c r="L95" s="63">
        <v>70.329301075268802</v>
      </c>
    </row>
    <row r="96" spans="1:12">
      <c r="A96" s="45"/>
      <c r="B96" s="45" t="s">
        <v>129</v>
      </c>
      <c r="C96" s="22"/>
      <c r="D96" s="22"/>
      <c r="E96" s="22">
        <v>31460</v>
      </c>
      <c r="F96" s="22">
        <v>22880</v>
      </c>
      <c r="G96" s="63">
        <v>54340</v>
      </c>
      <c r="H96" s="63"/>
      <c r="I96" s="63"/>
      <c r="J96" s="63">
        <v>48.627688172043001</v>
      </c>
      <c r="K96" s="63">
        <v>35.365591397849464</v>
      </c>
      <c r="L96" s="63">
        <v>83.993279569892465</v>
      </c>
    </row>
    <row r="97" spans="1:12">
      <c r="A97" s="37">
        <v>28</v>
      </c>
      <c r="B97" s="30" t="s">
        <v>35</v>
      </c>
      <c r="C97" s="31">
        <v>374365</v>
      </c>
      <c r="D97" s="31">
        <v>0</v>
      </c>
      <c r="E97" s="31">
        <v>559532</v>
      </c>
      <c r="F97" s="31">
        <v>456893</v>
      </c>
      <c r="G97" s="31">
        <v>1390790</v>
      </c>
      <c r="H97" s="32">
        <v>578.65557795698919</v>
      </c>
      <c r="I97" s="32" t="s">
        <v>203</v>
      </c>
      <c r="J97" s="32">
        <v>864.86801075268806</v>
      </c>
      <c r="K97" s="32">
        <v>706.2190188172043</v>
      </c>
      <c r="L97" s="32">
        <v>2149.7426075268818</v>
      </c>
    </row>
    <row r="98" spans="1:12">
      <c r="A98" s="45"/>
      <c r="B98" s="45" t="s">
        <v>130</v>
      </c>
      <c r="C98" s="22">
        <v>374365</v>
      </c>
      <c r="D98" s="22">
        <v>0</v>
      </c>
      <c r="E98" s="22">
        <v>559532</v>
      </c>
      <c r="F98" s="22">
        <v>456893</v>
      </c>
      <c r="G98" s="63">
        <v>1390790</v>
      </c>
      <c r="H98" s="63">
        <v>578.65557795698919</v>
      </c>
      <c r="I98" s="63"/>
      <c r="J98" s="63">
        <v>864.86801075268806</v>
      </c>
      <c r="K98" s="63">
        <v>706.2190188172043</v>
      </c>
      <c r="L98" s="63">
        <v>2149.7426075268818</v>
      </c>
    </row>
    <row r="99" spans="1:12">
      <c r="A99" s="37">
        <v>29</v>
      </c>
      <c r="B99" s="30" t="s">
        <v>36</v>
      </c>
      <c r="C99" s="31">
        <v>248564</v>
      </c>
      <c r="D99" s="31">
        <v>0</v>
      </c>
      <c r="E99" s="31">
        <v>1079447</v>
      </c>
      <c r="F99" s="31">
        <v>526160</v>
      </c>
      <c r="G99" s="31">
        <v>1854171</v>
      </c>
      <c r="H99" s="32">
        <v>384.20510752688165</v>
      </c>
      <c r="I99" s="32" t="s">
        <v>203</v>
      </c>
      <c r="J99" s="32">
        <v>1668.5000672043009</v>
      </c>
      <c r="K99" s="32">
        <v>813.28494623655911</v>
      </c>
      <c r="L99" s="32">
        <v>2865.9901209677419</v>
      </c>
    </row>
    <row r="100" spans="1:12">
      <c r="A100" s="45"/>
      <c r="B100" s="45" t="s">
        <v>131</v>
      </c>
      <c r="C100" s="22">
        <v>248564</v>
      </c>
      <c r="D100" s="22"/>
      <c r="E100" s="22">
        <v>1011442</v>
      </c>
      <c r="F100" s="22">
        <v>526160</v>
      </c>
      <c r="G100" s="63">
        <v>1786166</v>
      </c>
      <c r="H100" s="63">
        <v>384.20510752688165</v>
      </c>
      <c r="I100" s="63"/>
      <c r="J100" s="63">
        <v>1563.3848118279568</v>
      </c>
      <c r="K100" s="63">
        <v>813.28494623655911</v>
      </c>
      <c r="L100" s="63">
        <v>2760.8748655913978</v>
      </c>
    </row>
    <row r="101" spans="1:12">
      <c r="A101" s="45"/>
      <c r="B101" s="45" t="s">
        <v>97</v>
      </c>
      <c r="C101" s="22"/>
      <c r="D101" s="22"/>
      <c r="E101" s="22">
        <v>68005</v>
      </c>
      <c r="F101" s="22"/>
      <c r="G101" s="63">
        <v>68005</v>
      </c>
      <c r="H101" s="63"/>
      <c r="I101" s="63"/>
      <c r="J101" s="63">
        <v>105.11525537634408</v>
      </c>
      <c r="K101" s="63"/>
      <c r="L101" s="63">
        <v>105.11525537634408</v>
      </c>
    </row>
    <row r="102" spans="1:12">
      <c r="A102" s="37">
        <v>30</v>
      </c>
      <c r="B102" s="30" t="s">
        <v>37</v>
      </c>
      <c r="C102" s="31">
        <v>0</v>
      </c>
      <c r="D102" s="31">
        <v>0</v>
      </c>
      <c r="E102" s="31">
        <v>2884044</v>
      </c>
      <c r="F102" s="31">
        <v>1265549</v>
      </c>
      <c r="G102" s="31">
        <v>4149593</v>
      </c>
      <c r="H102" s="32" t="s">
        <v>203</v>
      </c>
      <c r="I102" s="32" t="s">
        <v>203</v>
      </c>
      <c r="J102" s="32">
        <v>4457.8637096774191</v>
      </c>
      <c r="K102" s="32">
        <v>1956.1577284946236</v>
      </c>
      <c r="L102" s="32">
        <v>6414.0214381720425</v>
      </c>
    </row>
    <row r="103" spans="1:12">
      <c r="A103" s="45"/>
      <c r="B103" s="45" t="s">
        <v>132</v>
      </c>
      <c r="C103" s="22"/>
      <c r="D103" s="22"/>
      <c r="E103" s="22">
        <v>2884044</v>
      </c>
      <c r="F103" s="22">
        <v>1265549</v>
      </c>
      <c r="G103" s="22">
        <v>4149593</v>
      </c>
      <c r="H103" s="63"/>
      <c r="I103" s="63"/>
      <c r="J103" s="63">
        <v>4457.8637096774191</v>
      </c>
      <c r="K103" s="63">
        <v>1956.1577284946236</v>
      </c>
      <c r="L103" s="63">
        <v>6414.0214381720425</v>
      </c>
    </row>
    <row r="104" spans="1:12">
      <c r="A104" s="37">
        <v>31</v>
      </c>
      <c r="B104" s="30" t="s">
        <v>38</v>
      </c>
      <c r="C104" s="31">
        <v>0</v>
      </c>
      <c r="D104" s="31">
        <v>0</v>
      </c>
      <c r="E104" s="31">
        <v>625635</v>
      </c>
      <c r="F104" s="46">
        <v>540025</v>
      </c>
      <c r="G104" s="31">
        <v>1165660</v>
      </c>
      <c r="H104" s="32" t="s">
        <v>203</v>
      </c>
      <c r="I104" s="32" t="s">
        <v>203</v>
      </c>
      <c r="J104" s="32">
        <v>967.04334677419342</v>
      </c>
      <c r="K104" s="32">
        <v>834.71606182795699</v>
      </c>
      <c r="L104" s="32">
        <v>1801.7594086021504</v>
      </c>
    </row>
    <row r="105" spans="1:12">
      <c r="A105" s="45"/>
      <c r="B105" s="45" t="s">
        <v>133</v>
      </c>
      <c r="C105" s="22"/>
      <c r="D105" s="22"/>
      <c r="E105" s="22">
        <v>625635</v>
      </c>
      <c r="F105" s="22">
        <v>540025</v>
      </c>
      <c r="G105" s="63">
        <v>1165660</v>
      </c>
      <c r="H105" s="63"/>
      <c r="I105" s="63"/>
      <c r="J105" s="63">
        <v>967.04334677419342</v>
      </c>
      <c r="K105" s="63">
        <v>834.71606182795699</v>
      </c>
      <c r="L105" s="63">
        <v>1801.7594086021504</v>
      </c>
    </row>
    <row r="106" spans="1:12">
      <c r="A106" s="36">
        <v>32</v>
      </c>
      <c r="B106" s="24" t="s">
        <v>39</v>
      </c>
      <c r="C106" s="25">
        <v>516692</v>
      </c>
      <c r="D106" s="25">
        <v>44958</v>
      </c>
      <c r="E106" s="25">
        <v>3653958</v>
      </c>
      <c r="F106" s="25">
        <v>1365309</v>
      </c>
      <c r="G106" s="25">
        <v>5580917</v>
      </c>
      <c r="H106" s="26">
        <v>798.65026881720428</v>
      </c>
      <c r="I106" s="26">
        <v>69.49153225806451</v>
      </c>
      <c r="J106" s="26">
        <v>5647.9189516129027</v>
      </c>
      <c r="K106" s="26">
        <v>2110.3566532258064</v>
      </c>
      <c r="L106" s="26">
        <v>8626.4174059139768</v>
      </c>
    </row>
    <row r="107" spans="1:12">
      <c r="A107" s="45"/>
      <c r="B107" s="45" t="s">
        <v>134</v>
      </c>
      <c r="C107" s="22">
        <v>516692</v>
      </c>
      <c r="D107" s="22">
        <v>44958</v>
      </c>
      <c r="E107" s="22">
        <v>3653958</v>
      </c>
      <c r="F107" s="22">
        <v>1365309</v>
      </c>
      <c r="G107" s="63">
        <v>5580917</v>
      </c>
      <c r="H107" s="63">
        <v>798.65026881720428</v>
      </c>
      <c r="I107" s="63"/>
      <c r="J107" s="63">
        <v>5647.9189516129027</v>
      </c>
      <c r="K107" s="63">
        <v>2110.3566532258064</v>
      </c>
      <c r="L107" s="63">
        <v>8556.9258736559132</v>
      </c>
    </row>
    <row r="108" spans="1:12">
      <c r="A108" s="37">
        <v>33</v>
      </c>
      <c r="B108" s="30" t="s">
        <v>40</v>
      </c>
      <c r="C108" s="31">
        <v>0</v>
      </c>
      <c r="D108" s="31">
        <v>0</v>
      </c>
      <c r="E108" s="31">
        <v>324990</v>
      </c>
      <c r="F108" s="47">
        <v>54396</v>
      </c>
      <c r="G108" s="31">
        <v>379386</v>
      </c>
      <c r="H108" s="32" t="s">
        <v>203</v>
      </c>
      <c r="I108" s="32" t="s">
        <v>203</v>
      </c>
      <c r="J108" s="32">
        <v>502.33669354838707</v>
      </c>
      <c r="K108" s="32">
        <v>84.079838709677404</v>
      </c>
      <c r="L108" s="32">
        <v>586.41653225806454</v>
      </c>
    </row>
    <row r="109" spans="1:12" ht="30">
      <c r="A109" s="45"/>
      <c r="B109" s="48" t="s">
        <v>135</v>
      </c>
      <c r="C109" s="22"/>
      <c r="D109" s="22"/>
      <c r="E109" s="22">
        <v>324990</v>
      </c>
      <c r="F109" s="22">
        <v>54396</v>
      </c>
      <c r="G109" s="63">
        <v>379386</v>
      </c>
      <c r="H109" s="63"/>
      <c r="I109" s="63"/>
      <c r="J109" s="63">
        <v>502.33669354838707</v>
      </c>
      <c r="K109" s="63">
        <v>84.079838709677404</v>
      </c>
      <c r="L109" s="63">
        <v>586.41653225806454</v>
      </c>
    </row>
    <row r="110" spans="1:12">
      <c r="A110" s="36">
        <v>34</v>
      </c>
      <c r="B110" s="24" t="s">
        <v>41</v>
      </c>
      <c r="C110" s="25">
        <v>141020</v>
      </c>
      <c r="D110" s="25">
        <v>0</v>
      </c>
      <c r="E110" s="25">
        <v>78558</v>
      </c>
      <c r="F110" s="25">
        <v>74268</v>
      </c>
      <c r="G110" s="25">
        <v>293846</v>
      </c>
      <c r="H110" s="26">
        <v>217.97446236559136</v>
      </c>
      <c r="I110" s="26" t="s">
        <v>203</v>
      </c>
      <c r="J110" s="26">
        <v>121.42701612903225</v>
      </c>
      <c r="K110" s="26">
        <v>114.79596774193548</v>
      </c>
      <c r="L110" s="26">
        <v>454.19744623655913</v>
      </c>
    </row>
    <row r="111" spans="1:12">
      <c r="A111" s="45"/>
      <c r="B111" s="45" t="s">
        <v>136</v>
      </c>
      <c r="C111" s="22">
        <v>141020</v>
      </c>
      <c r="D111" s="22"/>
      <c r="E111" s="22">
        <v>78558</v>
      </c>
      <c r="F111" s="22">
        <v>74268</v>
      </c>
      <c r="G111" s="63">
        <v>293846</v>
      </c>
      <c r="H111" s="63">
        <v>217.97446236559136</v>
      </c>
      <c r="I111" s="63"/>
      <c r="J111" s="63">
        <v>121.42701612903225</v>
      </c>
      <c r="K111" s="63">
        <v>114.79596774193548</v>
      </c>
      <c r="L111" s="63">
        <v>454.19744623655913</v>
      </c>
    </row>
    <row r="112" spans="1:12">
      <c r="A112" s="37">
        <v>35</v>
      </c>
      <c r="B112" s="30" t="s">
        <v>42</v>
      </c>
      <c r="C112" s="31">
        <v>0</v>
      </c>
      <c r="D112" s="31">
        <v>0</v>
      </c>
      <c r="E112" s="31">
        <v>209900</v>
      </c>
      <c r="F112" s="31">
        <v>37885</v>
      </c>
      <c r="G112" s="31">
        <v>247785</v>
      </c>
      <c r="H112" s="32" t="s">
        <v>203</v>
      </c>
      <c r="I112" s="32" t="s">
        <v>203</v>
      </c>
      <c r="J112" s="32">
        <v>324.44220430107526</v>
      </c>
      <c r="K112" s="32">
        <v>58.558803763440856</v>
      </c>
      <c r="L112" s="32">
        <v>383.0010080645161</v>
      </c>
    </row>
    <row r="113" spans="1:12" ht="30">
      <c r="A113" s="45"/>
      <c r="B113" s="48" t="s">
        <v>138</v>
      </c>
      <c r="C113" s="22"/>
      <c r="D113" s="22"/>
      <c r="E113" s="22">
        <v>50376</v>
      </c>
      <c r="F113" s="22">
        <v>2310.9850000000001</v>
      </c>
      <c r="G113" s="63">
        <v>52686.985000000001</v>
      </c>
      <c r="H113" s="63"/>
      <c r="I113" s="63"/>
      <c r="J113" s="63">
        <v>77.866129032258058</v>
      </c>
      <c r="K113" s="63">
        <v>3.5720870295698925</v>
      </c>
      <c r="L113" s="63">
        <v>81.438216061827944</v>
      </c>
    </row>
    <row r="114" spans="1:12">
      <c r="A114" s="45"/>
      <c r="B114" s="45" t="s">
        <v>137</v>
      </c>
      <c r="C114" s="22"/>
      <c r="D114" s="22"/>
      <c r="E114" s="22">
        <v>159524</v>
      </c>
      <c r="F114" s="22">
        <v>35574.014999999999</v>
      </c>
      <c r="G114" s="63">
        <v>195098.01500000001</v>
      </c>
      <c r="H114" s="63"/>
      <c r="I114" s="63"/>
      <c r="J114" s="63">
        <v>246.57607526881716</v>
      </c>
      <c r="K114" s="63">
        <v>54.986716733870963</v>
      </c>
      <c r="L114" s="63">
        <v>301.56279200268813</v>
      </c>
    </row>
    <row r="115" spans="1:12" ht="30" customHeight="1">
      <c r="A115" s="37">
        <v>36</v>
      </c>
      <c r="B115" s="30" t="s">
        <v>43</v>
      </c>
      <c r="C115" s="31">
        <v>0</v>
      </c>
      <c r="D115" s="31">
        <v>162996</v>
      </c>
      <c r="E115" s="31">
        <v>753589</v>
      </c>
      <c r="F115" s="31">
        <v>800668</v>
      </c>
      <c r="G115" s="31">
        <v>1717253</v>
      </c>
      <c r="H115" s="32" t="s">
        <v>203</v>
      </c>
      <c r="I115" s="32">
        <v>251.94274193548387</v>
      </c>
      <c r="J115" s="32">
        <v>1164.8217069892471</v>
      </c>
      <c r="K115" s="32">
        <v>1237.5916666666667</v>
      </c>
      <c r="L115" s="32">
        <v>2654.3561155913976</v>
      </c>
    </row>
    <row r="116" spans="1:12">
      <c r="A116" s="45"/>
      <c r="B116" s="45" t="s">
        <v>139</v>
      </c>
      <c r="C116" s="22"/>
      <c r="D116" s="22">
        <v>162996</v>
      </c>
      <c r="E116" s="22">
        <v>753589</v>
      </c>
      <c r="F116" s="22">
        <v>800668</v>
      </c>
      <c r="G116" s="63">
        <v>1717253</v>
      </c>
      <c r="H116" s="63"/>
      <c r="I116" s="63">
        <v>251.94274193548387</v>
      </c>
      <c r="J116" s="63">
        <v>1164.8217069892471</v>
      </c>
      <c r="K116" s="63">
        <v>1237.5916666666667</v>
      </c>
      <c r="L116" s="63">
        <v>2654.3561155913976</v>
      </c>
    </row>
    <row r="117" spans="1:12">
      <c r="A117" s="37">
        <v>37</v>
      </c>
      <c r="B117" s="30" t="s">
        <v>44</v>
      </c>
      <c r="C117" s="31">
        <v>0</v>
      </c>
      <c r="D117" s="31">
        <v>0</v>
      </c>
      <c r="E117" s="31">
        <v>378079</v>
      </c>
      <c r="F117" s="31">
        <v>359916</v>
      </c>
      <c r="G117" s="31">
        <v>737995</v>
      </c>
      <c r="H117" s="32" t="s">
        <v>203</v>
      </c>
      <c r="I117" s="32" t="s">
        <v>203</v>
      </c>
      <c r="J117" s="32">
        <v>584.39630376344087</v>
      </c>
      <c r="K117" s="32">
        <v>556.32177419354832</v>
      </c>
      <c r="L117" s="32">
        <v>1140.7180779569892</v>
      </c>
    </row>
    <row r="118" spans="1:12">
      <c r="A118" s="45"/>
      <c r="B118" s="45" t="s">
        <v>140</v>
      </c>
      <c r="C118" s="22"/>
      <c r="D118" s="22"/>
      <c r="E118" s="22">
        <v>378079</v>
      </c>
      <c r="F118" s="22">
        <v>359916</v>
      </c>
      <c r="G118" s="63">
        <v>737995</v>
      </c>
      <c r="H118" s="63"/>
      <c r="I118" s="63"/>
      <c r="J118" s="63">
        <v>584.39630376344087</v>
      </c>
      <c r="K118" s="63">
        <v>556.32177419354832</v>
      </c>
      <c r="L118" s="63">
        <v>1140.7180779569892</v>
      </c>
    </row>
    <row r="119" spans="1:12">
      <c r="A119" s="37">
        <v>38</v>
      </c>
      <c r="B119" s="30" t="s">
        <v>45</v>
      </c>
      <c r="C119" s="31">
        <v>122914</v>
      </c>
      <c r="D119" s="31">
        <v>0</v>
      </c>
      <c r="E119" s="31">
        <v>899198</v>
      </c>
      <c r="F119" s="31">
        <v>240909</v>
      </c>
      <c r="G119" s="31">
        <v>1263021</v>
      </c>
      <c r="H119" s="32">
        <v>189.98803763440861</v>
      </c>
      <c r="I119" s="32" t="s">
        <v>203</v>
      </c>
      <c r="J119" s="32">
        <v>1389.8893817204298</v>
      </c>
      <c r="K119" s="32">
        <v>372.37278225806449</v>
      </c>
      <c r="L119" s="32">
        <v>1952.2502016129029</v>
      </c>
    </row>
    <row r="120" spans="1:12">
      <c r="A120" s="45"/>
      <c r="B120" s="45" t="s">
        <v>146</v>
      </c>
      <c r="C120" s="22">
        <v>122914</v>
      </c>
      <c r="D120" s="22"/>
      <c r="E120" s="22">
        <v>264274</v>
      </c>
      <c r="F120" s="22">
        <v>62636</v>
      </c>
      <c r="G120" s="63">
        <v>449824</v>
      </c>
      <c r="H120" s="63">
        <v>189.98803763440861</v>
      </c>
      <c r="I120" s="63"/>
      <c r="J120" s="63">
        <v>408.48803763440856</v>
      </c>
      <c r="K120" s="63">
        <v>96.816397849462362</v>
      </c>
      <c r="L120" s="63">
        <v>695.29247311827953</v>
      </c>
    </row>
    <row r="121" spans="1:12">
      <c r="A121" s="45"/>
      <c r="B121" s="45" t="s">
        <v>141</v>
      </c>
      <c r="C121" s="22"/>
      <c r="D121" s="22"/>
      <c r="E121" s="22">
        <v>86143</v>
      </c>
      <c r="F121" s="22"/>
      <c r="G121" s="63">
        <v>86143</v>
      </c>
      <c r="H121" s="63"/>
      <c r="I121" s="63"/>
      <c r="J121" s="63">
        <v>133.15114247311826</v>
      </c>
      <c r="K121" s="63"/>
      <c r="L121" s="63">
        <v>133.15114247311826</v>
      </c>
    </row>
    <row r="122" spans="1:12">
      <c r="A122" s="45"/>
      <c r="B122" s="45" t="s">
        <v>142</v>
      </c>
      <c r="C122" s="22"/>
      <c r="D122" s="22"/>
      <c r="E122" s="22">
        <v>12948</v>
      </c>
      <c r="F122" s="22"/>
      <c r="G122" s="63">
        <v>12948</v>
      </c>
      <c r="H122" s="63"/>
      <c r="I122" s="63"/>
      <c r="J122" s="63">
        <v>20.013709677419353</v>
      </c>
      <c r="K122" s="63"/>
      <c r="L122" s="63">
        <v>20.013709677419353</v>
      </c>
    </row>
    <row r="123" spans="1:12">
      <c r="A123" s="45"/>
      <c r="B123" s="45" t="s">
        <v>143</v>
      </c>
      <c r="C123" s="22"/>
      <c r="D123" s="22"/>
      <c r="E123" s="22">
        <v>32551</v>
      </c>
      <c r="F123" s="22">
        <v>19779</v>
      </c>
      <c r="G123" s="63">
        <v>52330</v>
      </c>
      <c r="H123" s="63"/>
      <c r="I123" s="63"/>
      <c r="J123" s="63">
        <v>50.314045698924723</v>
      </c>
      <c r="K123" s="63">
        <v>30.572379032258063</v>
      </c>
      <c r="L123" s="63">
        <v>80.886424731182785</v>
      </c>
    </row>
    <row r="124" spans="1:12">
      <c r="A124" s="45"/>
      <c r="B124" s="45" t="s">
        <v>144</v>
      </c>
      <c r="C124" s="22"/>
      <c r="D124" s="22"/>
      <c r="E124" s="22">
        <v>27516</v>
      </c>
      <c r="F124" s="22">
        <v>30114</v>
      </c>
      <c r="G124" s="63">
        <v>57630</v>
      </c>
      <c r="H124" s="63"/>
      <c r="I124" s="63"/>
      <c r="J124" s="63">
        <v>42.531451612903226</v>
      </c>
      <c r="K124" s="63">
        <v>46.547177419354838</v>
      </c>
      <c r="L124" s="63">
        <v>89.078629032258064</v>
      </c>
    </row>
    <row r="125" spans="1:12">
      <c r="A125" s="45"/>
      <c r="B125" s="45" t="s">
        <v>145</v>
      </c>
      <c r="C125" s="22"/>
      <c r="D125" s="22"/>
      <c r="E125" s="22">
        <v>53143</v>
      </c>
      <c r="F125" s="22">
        <v>78175</v>
      </c>
      <c r="G125" s="63">
        <v>131318</v>
      </c>
      <c r="H125" s="63"/>
      <c r="I125" s="63"/>
      <c r="J125" s="63">
        <v>82.143077956989231</v>
      </c>
      <c r="K125" s="63">
        <v>120.83501344086021</v>
      </c>
      <c r="L125" s="63">
        <v>202.97809139784943</v>
      </c>
    </row>
    <row r="126" spans="1:12">
      <c r="A126" s="45"/>
      <c r="B126" s="45" t="s">
        <v>147</v>
      </c>
      <c r="C126" s="22"/>
      <c r="D126" s="22"/>
      <c r="E126" s="22">
        <v>422623</v>
      </c>
      <c r="F126" s="22">
        <v>50205</v>
      </c>
      <c r="G126" s="63">
        <v>472828</v>
      </c>
      <c r="H126" s="63"/>
      <c r="I126" s="63"/>
      <c r="J126" s="63">
        <v>653.24791666666658</v>
      </c>
      <c r="K126" s="63">
        <v>77.601814516129025</v>
      </c>
      <c r="L126" s="63">
        <v>730.84973118279561</v>
      </c>
    </row>
    <row r="127" spans="1:12">
      <c r="A127" s="37">
        <v>39</v>
      </c>
      <c r="B127" s="49" t="s">
        <v>46</v>
      </c>
      <c r="C127" s="50">
        <v>0</v>
      </c>
      <c r="D127" s="50">
        <v>0</v>
      </c>
      <c r="E127" s="50">
        <v>473016</v>
      </c>
      <c r="F127" s="50">
        <v>98121</v>
      </c>
      <c r="G127" s="31">
        <v>571137</v>
      </c>
      <c r="H127" s="51" t="s">
        <v>203</v>
      </c>
      <c r="I127" s="51" t="s">
        <v>203</v>
      </c>
      <c r="J127" s="32">
        <v>731.14032258064503</v>
      </c>
      <c r="K127" s="32">
        <v>151.66552419354838</v>
      </c>
      <c r="L127" s="32">
        <v>882.80584677419347</v>
      </c>
    </row>
    <row r="128" spans="1:12" ht="30">
      <c r="A128" s="45"/>
      <c r="B128" s="48" t="s">
        <v>148</v>
      </c>
      <c r="C128" s="22"/>
      <c r="D128" s="22"/>
      <c r="E128" s="22">
        <v>473016</v>
      </c>
      <c r="F128" s="22">
        <v>98121</v>
      </c>
      <c r="G128" s="63">
        <v>571137</v>
      </c>
      <c r="H128" s="63"/>
      <c r="I128" s="63"/>
      <c r="J128" s="63">
        <v>731.14032258064503</v>
      </c>
      <c r="K128" s="63">
        <v>151.66552419354838</v>
      </c>
      <c r="L128" s="63">
        <v>882.80584677419347</v>
      </c>
    </row>
    <row r="129" spans="1:12">
      <c r="A129" s="37">
        <v>40</v>
      </c>
      <c r="B129" s="30" t="s">
        <v>47</v>
      </c>
      <c r="C129" s="31">
        <v>117712</v>
      </c>
      <c r="D129" s="31">
        <v>0</v>
      </c>
      <c r="E129" s="31">
        <v>2806159</v>
      </c>
      <c r="F129" s="31">
        <v>1847587</v>
      </c>
      <c r="G129" s="31">
        <v>4771458</v>
      </c>
      <c r="H129" s="32">
        <v>181.94731182795698</v>
      </c>
      <c r="I129" s="32" t="s">
        <v>203</v>
      </c>
      <c r="J129" s="32">
        <v>4337.476948924731</v>
      </c>
      <c r="K129" s="32">
        <v>2855.8132392473117</v>
      </c>
      <c r="L129" s="32">
        <v>7375.2374999999993</v>
      </c>
    </row>
    <row r="130" spans="1:12">
      <c r="A130" s="45"/>
      <c r="B130" s="45" t="s">
        <v>149</v>
      </c>
      <c r="C130" s="22">
        <v>117712</v>
      </c>
      <c r="D130" s="22">
        <v>0</v>
      </c>
      <c r="E130" s="22">
        <v>2806159</v>
      </c>
      <c r="F130" s="22">
        <v>1847587</v>
      </c>
      <c r="G130" s="63">
        <v>4771458</v>
      </c>
      <c r="H130" s="63">
        <v>181.94731182795698</v>
      </c>
      <c r="I130" s="63"/>
      <c r="J130" s="63">
        <v>4337.476948924731</v>
      </c>
      <c r="K130" s="63">
        <v>2855.8132392473117</v>
      </c>
      <c r="L130" s="63">
        <v>7375.2374999999993</v>
      </c>
    </row>
    <row r="131" spans="1:12">
      <c r="A131" s="37">
        <v>41</v>
      </c>
      <c r="B131" s="30" t="s">
        <v>48</v>
      </c>
      <c r="C131" s="31">
        <v>591704</v>
      </c>
      <c r="D131" s="31">
        <v>0</v>
      </c>
      <c r="E131" s="31">
        <v>6441667</v>
      </c>
      <c r="F131" s="31">
        <v>1947166</v>
      </c>
      <c r="G131" s="31">
        <v>8980537</v>
      </c>
      <c r="H131" s="32">
        <v>914.5962365591397</v>
      </c>
      <c r="I131" s="32" t="s">
        <v>203</v>
      </c>
      <c r="J131" s="32">
        <v>9956.877755376343</v>
      </c>
      <c r="K131" s="32">
        <v>3009.7323924731181</v>
      </c>
      <c r="L131" s="32">
        <v>13881.206384408601</v>
      </c>
    </row>
    <row r="132" spans="1:12">
      <c r="A132" s="45"/>
      <c r="B132" s="45" t="s">
        <v>150</v>
      </c>
      <c r="C132" s="22">
        <v>591704</v>
      </c>
      <c r="D132" s="22"/>
      <c r="E132" s="22">
        <v>2641083.4699999997</v>
      </c>
      <c r="F132" s="22">
        <v>642564.78</v>
      </c>
      <c r="G132" s="63">
        <v>3875352.25</v>
      </c>
      <c r="H132" s="63">
        <v>914.5962365591397</v>
      </c>
      <c r="I132" s="63"/>
      <c r="J132" s="63">
        <v>4082.3198797043005</v>
      </c>
      <c r="K132" s="63">
        <v>993.21168951612901</v>
      </c>
      <c r="L132" s="63">
        <v>5990.1278057795689</v>
      </c>
    </row>
    <row r="133" spans="1:12">
      <c r="A133" s="45"/>
      <c r="B133" s="45" t="s">
        <v>151</v>
      </c>
      <c r="C133" s="22"/>
      <c r="D133" s="22"/>
      <c r="E133" s="22">
        <v>3800583.53</v>
      </c>
      <c r="F133" s="22">
        <v>1304601.22</v>
      </c>
      <c r="G133" s="63">
        <v>5105184.75</v>
      </c>
      <c r="H133" s="63"/>
      <c r="I133" s="63"/>
      <c r="J133" s="63">
        <v>5874.5578756720424</v>
      </c>
      <c r="K133" s="63">
        <v>2016.5207029569892</v>
      </c>
      <c r="L133" s="63">
        <v>7891.0785786290317</v>
      </c>
    </row>
    <row r="134" spans="1:12">
      <c r="A134" s="37">
        <v>42</v>
      </c>
      <c r="B134" s="30" t="s">
        <v>49</v>
      </c>
      <c r="C134" s="31">
        <v>0</v>
      </c>
      <c r="D134" s="31">
        <v>0</v>
      </c>
      <c r="E134" s="31">
        <v>470408</v>
      </c>
      <c r="F134" s="31">
        <v>382131</v>
      </c>
      <c r="G134" s="31">
        <v>852539</v>
      </c>
      <c r="H134" s="32" t="s">
        <v>203</v>
      </c>
      <c r="I134" s="32" t="s">
        <v>203</v>
      </c>
      <c r="J134" s="32">
        <v>727.10913978494614</v>
      </c>
      <c r="K134" s="32">
        <v>590.65947580645161</v>
      </c>
      <c r="L134" s="32">
        <v>1317.7686155913977</v>
      </c>
    </row>
    <row r="135" spans="1:12">
      <c r="A135" s="45"/>
      <c r="B135" s="45" t="s">
        <v>152</v>
      </c>
      <c r="C135" s="22"/>
      <c r="D135" s="22"/>
      <c r="E135" s="22">
        <v>470408</v>
      </c>
      <c r="F135" s="22">
        <v>382131</v>
      </c>
      <c r="G135" s="63">
        <v>852539</v>
      </c>
      <c r="H135" s="63"/>
      <c r="I135" s="63"/>
      <c r="J135" s="63">
        <v>727.10913978494614</v>
      </c>
      <c r="K135" s="63">
        <v>590.65947580645161</v>
      </c>
      <c r="L135" s="63">
        <v>1317.7686155913977</v>
      </c>
    </row>
    <row r="136" spans="1:12">
      <c r="A136" s="37">
        <v>43</v>
      </c>
      <c r="B136" s="30" t="s">
        <v>50</v>
      </c>
      <c r="C136" s="52">
        <v>465898</v>
      </c>
      <c r="D136" s="31"/>
      <c r="E136" s="52">
        <v>2156785</v>
      </c>
      <c r="F136" s="52">
        <v>1899999</v>
      </c>
      <c r="G136" s="31">
        <v>4522682</v>
      </c>
      <c r="H136" s="32">
        <v>720.13803763440865</v>
      </c>
      <c r="I136" s="32" t="s">
        <v>203</v>
      </c>
      <c r="J136" s="32">
        <v>3333.7402553763441</v>
      </c>
      <c r="K136" s="32">
        <v>2936.8264112903225</v>
      </c>
      <c r="L136" s="32">
        <v>6990.7047043010753</v>
      </c>
    </row>
    <row r="137" spans="1:12">
      <c r="A137" s="45"/>
      <c r="B137" s="45" t="s">
        <v>153</v>
      </c>
      <c r="C137" s="22">
        <v>465898</v>
      </c>
      <c r="D137" s="22"/>
      <c r="E137" s="22">
        <v>192817</v>
      </c>
      <c r="F137" s="22">
        <v>322240</v>
      </c>
      <c r="G137" s="63">
        <v>980955</v>
      </c>
      <c r="H137" s="63">
        <v>720.13803763440865</v>
      </c>
      <c r="I137" s="63"/>
      <c r="J137" s="63">
        <v>298.03702956989247</v>
      </c>
      <c r="K137" s="63">
        <v>498.08602150537632</v>
      </c>
      <c r="L137" s="63">
        <v>1516.2610887096773</v>
      </c>
    </row>
    <row r="138" spans="1:12">
      <c r="A138" s="45"/>
      <c r="B138" s="45" t="s">
        <v>154</v>
      </c>
      <c r="C138" s="22"/>
      <c r="D138" s="22"/>
      <c r="E138" s="22">
        <v>928280</v>
      </c>
      <c r="F138" s="22">
        <v>903830</v>
      </c>
      <c r="G138" s="63">
        <v>1832110</v>
      </c>
      <c r="H138" s="63"/>
      <c r="I138" s="63"/>
      <c r="J138" s="63">
        <v>1434.8413978494623</v>
      </c>
      <c r="K138" s="63">
        <v>1397.0490591397847</v>
      </c>
      <c r="L138" s="63">
        <v>2831.890456989247</v>
      </c>
    </row>
    <row r="139" spans="1:12">
      <c r="A139" s="45"/>
      <c r="B139" s="45" t="s">
        <v>155</v>
      </c>
      <c r="C139" s="22"/>
      <c r="D139" s="22"/>
      <c r="E139" s="22">
        <v>466944</v>
      </c>
      <c r="F139" s="22"/>
      <c r="G139" s="63">
        <v>466944</v>
      </c>
      <c r="H139" s="63"/>
      <c r="I139" s="63"/>
      <c r="J139" s="63">
        <v>721.75483870967741</v>
      </c>
      <c r="K139" s="63"/>
      <c r="L139" s="63">
        <v>721.75483870967741</v>
      </c>
    </row>
    <row r="140" spans="1:12">
      <c r="A140" s="45"/>
      <c r="B140" s="45" t="s">
        <v>199</v>
      </c>
      <c r="C140" s="22"/>
      <c r="D140" s="22"/>
      <c r="E140" s="22">
        <v>311224</v>
      </c>
      <c r="F140" s="22">
        <v>575509</v>
      </c>
      <c r="G140" s="63">
        <v>886733</v>
      </c>
      <c r="H140" s="63"/>
      <c r="I140" s="63"/>
      <c r="J140" s="63">
        <v>481.05860215053758</v>
      </c>
      <c r="K140" s="63">
        <v>889.56364247311819</v>
      </c>
      <c r="L140" s="63">
        <v>1370.6222446236557</v>
      </c>
    </row>
    <row r="141" spans="1:12">
      <c r="A141" s="45"/>
      <c r="B141" s="45" t="s">
        <v>200</v>
      </c>
      <c r="C141" s="22"/>
      <c r="D141" s="22"/>
      <c r="E141" s="22">
        <v>44861</v>
      </c>
      <c r="F141" s="22">
        <v>98420</v>
      </c>
      <c r="G141" s="63">
        <v>143281</v>
      </c>
      <c r="H141" s="63"/>
      <c r="I141" s="63"/>
      <c r="J141" s="63">
        <v>69.341599462365579</v>
      </c>
      <c r="K141" s="63">
        <v>152.12768817204301</v>
      </c>
      <c r="L141" s="63">
        <v>221.4692876344086</v>
      </c>
    </row>
    <row r="142" spans="1:12">
      <c r="A142" s="45"/>
      <c r="B142" s="45" t="s">
        <v>201</v>
      </c>
      <c r="C142" s="22"/>
      <c r="D142" s="22"/>
      <c r="E142" s="22">
        <v>212659</v>
      </c>
      <c r="F142" s="22"/>
      <c r="G142" s="63">
        <v>212659</v>
      </c>
      <c r="H142" s="63"/>
      <c r="I142" s="63"/>
      <c r="J142" s="63">
        <v>328.70678763440856</v>
      </c>
      <c r="K142" s="63"/>
      <c r="L142" s="63">
        <v>328.70678763440856</v>
      </c>
    </row>
    <row r="143" spans="1:12">
      <c r="A143" s="37">
        <v>44</v>
      </c>
      <c r="B143" s="30" t="s">
        <v>51</v>
      </c>
      <c r="C143" s="31">
        <v>867831</v>
      </c>
      <c r="D143" s="31">
        <v>131836</v>
      </c>
      <c r="E143" s="52">
        <v>3222035</v>
      </c>
      <c r="F143" s="31">
        <v>805877</v>
      </c>
      <c r="G143" s="31">
        <v>5027579</v>
      </c>
      <c r="H143" s="32">
        <v>1341.405443548387</v>
      </c>
      <c r="I143" s="32">
        <v>203.77876344086019</v>
      </c>
      <c r="J143" s="32">
        <v>4980.2960349462364</v>
      </c>
      <c r="K143" s="32">
        <v>1245.6432123655914</v>
      </c>
      <c r="L143" s="32">
        <v>7771.1234543010751</v>
      </c>
    </row>
    <row r="144" spans="1:12">
      <c r="A144" s="45"/>
      <c r="B144" s="45" t="s">
        <v>156</v>
      </c>
      <c r="C144" s="22">
        <v>867831</v>
      </c>
      <c r="D144" s="22">
        <v>131836</v>
      </c>
      <c r="E144" s="22">
        <v>1921694</v>
      </c>
      <c r="F144" s="22">
        <v>627167</v>
      </c>
      <c r="G144" s="63">
        <v>3548528</v>
      </c>
      <c r="H144" s="63">
        <v>1341.405443548387</v>
      </c>
      <c r="I144" s="63">
        <v>203.77876344086019</v>
      </c>
      <c r="J144" s="63">
        <v>2970.3603494623653</v>
      </c>
      <c r="K144" s="63">
        <v>969.41135752688172</v>
      </c>
      <c r="L144" s="63">
        <v>5484.9559139784942</v>
      </c>
    </row>
    <row r="145" spans="1:12">
      <c r="A145" s="45"/>
      <c r="B145" s="45" t="s">
        <v>157</v>
      </c>
      <c r="C145" s="22"/>
      <c r="D145" s="22"/>
      <c r="E145" s="22">
        <v>1263496</v>
      </c>
      <c r="F145" s="22">
        <v>166997</v>
      </c>
      <c r="G145" s="63">
        <v>1430493</v>
      </c>
      <c r="H145" s="63"/>
      <c r="I145" s="63"/>
      <c r="J145" s="63">
        <v>1952.9844086021503</v>
      </c>
      <c r="K145" s="63">
        <v>258.1270833333333</v>
      </c>
      <c r="L145" s="63">
        <v>2211.1114919354836</v>
      </c>
    </row>
    <row r="146" spans="1:12">
      <c r="A146" s="45"/>
      <c r="B146" s="45" t="s">
        <v>197</v>
      </c>
      <c r="C146" s="22"/>
      <c r="D146" s="22"/>
      <c r="E146" s="22">
        <v>36845</v>
      </c>
      <c r="F146" s="22">
        <v>11713</v>
      </c>
      <c r="G146" s="63">
        <v>48558</v>
      </c>
      <c r="H146" s="63"/>
      <c r="I146" s="63"/>
      <c r="J146" s="63">
        <v>56.951276881720425</v>
      </c>
      <c r="K146" s="63">
        <v>18.104771505376345</v>
      </c>
      <c r="L146" s="63">
        <v>75.056048387096766</v>
      </c>
    </row>
    <row r="147" spans="1:12">
      <c r="A147" s="37">
        <v>45</v>
      </c>
      <c r="B147" s="30" t="s">
        <v>52</v>
      </c>
      <c r="C147" s="31">
        <v>0</v>
      </c>
      <c r="D147" s="31">
        <v>7503</v>
      </c>
      <c r="E147" s="53">
        <v>2887362</v>
      </c>
      <c r="F147" s="51">
        <v>2309782</v>
      </c>
      <c r="G147" s="31">
        <v>5204647</v>
      </c>
      <c r="H147" s="32" t="s">
        <v>203</v>
      </c>
      <c r="I147" s="32">
        <v>11.597379032258063</v>
      </c>
      <c r="J147" s="32">
        <v>4462.9923387096769</v>
      </c>
      <c r="K147" s="32">
        <v>3570.2275537634409</v>
      </c>
      <c r="L147" s="32">
        <v>8044.8172715053752</v>
      </c>
    </row>
    <row r="148" spans="1:12">
      <c r="A148" s="45"/>
      <c r="B148" s="45" t="s">
        <v>158</v>
      </c>
      <c r="C148" s="22">
        <v>0</v>
      </c>
      <c r="D148" s="22">
        <v>7503</v>
      </c>
      <c r="E148" s="22">
        <v>2887362</v>
      </c>
      <c r="F148" s="22">
        <v>2309782</v>
      </c>
      <c r="G148" s="22">
        <v>5204647</v>
      </c>
      <c r="H148" s="63"/>
      <c r="I148" s="63">
        <v>11.597379032258063</v>
      </c>
      <c r="J148" s="63">
        <v>4462.9923387096769</v>
      </c>
      <c r="K148" s="63">
        <v>3570.2275537634409</v>
      </c>
      <c r="L148" s="63">
        <v>8044.8172715053752</v>
      </c>
    </row>
    <row r="149" spans="1:12">
      <c r="A149" s="37">
        <v>46</v>
      </c>
      <c r="B149" s="30" t="s">
        <v>53</v>
      </c>
      <c r="C149" s="31">
        <v>12213</v>
      </c>
      <c r="D149" s="31">
        <v>0</v>
      </c>
      <c r="E149" s="52">
        <v>897157</v>
      </c>
      <c r="F149" s="31">
        <v>619151</v>
      </c>
      <c r="G149" s="31">
        <v>1528521</v>
      </c>
      <c r="H149" s="32">
        <v>18.877620967741933</v>
      </c>
      <c r="I149" s="32" t="s">
        <v>203</v>
      </c>
      <c r="J149" s="32">
        <v>1386.7346102150536</v>
      </c>
      <c r="K149" s="32">
        <v>957.02103494623657</v>
      </c>
      <c r="L149" s="32">
        <v>2362.6332661290321</v>
      </c>
    </row>
    <row r="150" spans="1:12">
      <c r="A150" s="45"/>
      <c r="B150" s="45" t="s">
        <v>159</v>
      </c>
      <c r="C150" s="22"/>
      <c r="D150" s="22"/>
      <c r="E150" s="22">
        <v>897157</v>
      </c>
      <c r="F150" s="22">
        <v>619151</v>
      </c>
      <c r="G150" s="63">
        <v>1516308</v>
      </c>
      <c r="H150" s="63"/>
      <c r="I150" s="63"/>
      <c r="J150" s="63">
        <v>1386.7346102150536</v>
      </c>
      <c r="K150" s="63">
        <v>957.02103494623657</v>
      </c>
      <c r="L150" s="63">
        <v>2343.75564516129</v>
      </c>
    </row>
    <row r="151" spans="1:12">
      <c r="A151" s="37">
        <v>47</v>
      </c>
      <c r="B151" s="30" t="s">
        <v>54</v>
      </c>
      <c r="C151" s="31">
        <v>56948</v>
      </c>
      <c r="D151" s="31">
        <v>0</v>
      </c>
      <c r="E151" s="31">
        <v>2245270.0879999995</v>
      </c>
      <c r="F151" s="31">
        <v>762710.67999999982</v>
      </c>
      <c r="G151" s="31">
        <v>3064928.7679999992</v>
      </c>
      <c r="H151" s="32">
        <v>88.02446236559139</v>
      </c>
      <c r="I151" s="32" t="s">
        <v>203</v>
      </c>
      <c r="J151" s="32">
        <v>3470.5115607526873</v>
      </c>
      <c r="K151" s="32">
        <v>1178.9210779569889</v>
      </c>
      <c r="L151" s="32">
        <v>4737.4571010752679</v>
      </c>
    </row>
    <row r="152" spans="1:12">
      <c r="A152" s="45"/>
      <c r="B152" s="45" t="s">
        <v>160</v>
      </c>
      <c r="C152" s="22">
        <v>56948</v>
      </c>
      <c r="D152" s="22"/>
      <c r="E152" s="22">
        <v>145942.55571999997</v>
      </c>
      <c r="F152" s="22">
        <v>90762.570919999969</v>
      </c>
      <c r="G152" s="63">
        <v>293653.12663999991</v>
      </c>
      <c r="H152" s="63">
        <v>88.02446236559139</v>
      </c>
      <c r="I152" s="63"/>
      <c r="J152" s="63">
        <v>225.58325144892467</v>
      </c>
      <c r="K152" s="63">
        <v>140.29160827688165</v>
      </c>
      <c r="L152" s="63">
        <v>453.89932209139772</v>
      </c>
    </row>
    <row r="153" spans="1:12">
      <c r="A153" s="45"/>
      <c r="B153" s="45" t="s">
        <v>163</v>
      </c>
      <c r="C153" s="22"/>
      <c r="D153" s="22"/>
      <c r="E153" s="22">
        <v>58377.022287999986</v>
      </c>
      <c r="F153" s="22"/>
      <c r="G153" s="63">
        <v>58377.022287999986</v>
      </c>
      <c r="H153" s="63"/>
      <c r="I153" s="63"/>
      <c r="J153" s="63">
        <v>90.233300579569857</v>
      </c>
      <c r="K153" s="63"/>
      <c r="L153" s="63">
        <v>90.233300579569857</v>
      </c>
    </row>
    <row r="154" spans="1:12">
      <c r="A154" s="45"/>
      <c r="B154" s="45" t="s">
        <v>164</v>
      </c>
      <c r="C154" s="22"/>
      <c r="D154" s="22"/>
      <c r="E154" s="22">
        <v>179621.60703999997</v>
      </c>
      <c r="F154" s="22">
        <v>32033.848559999995</v>
      </c>
      <c r="G154" s="63">
        <v>211655.45559999996</v>
      </c>
      <c r="H154" s="63"/>
      <c r="I154" s="63"/>
      <c r="J154" s="63">
        <v>277.64092486021497</v>
      </c>
      <c r="K154" s="63">
        <v>49.514685274193532</v>
      </c>
      <c r="L154" s="63">
        <v>327.15561013440851</v>
      </c>
    </row>
    <row r="155" spans="1:12">
      <c r="A155" s="45"/>
      <c r="B155" s="45" t="s">
        <v>161</v>
      </c>
      <c r="C155" s="22"/>
      <c r="D155" s="22"/>
      <c r="E155" s="22">
        <v>754410.74956799985</v>
      </c>
      <c r="F155" s="22">
        <v>168559.06027999995</v>
      </c>
      <c r="G155" s="63">
        <v>922969.80984799983</v>
      </c>
      <c r="H155" s="63"/>
      <c r="I155" s="63"/>
      <c r="J155" s="63">
        <v>1166.091884412903</v>
      </c>
      <c r="K155" s="63">
        <v>260.54155822849452</v>
      </c>
      <c r="L155" s="63">
        <v>1426.6334426413976</v>
      </c>
    </row>
    <row r="156" spans="1:12">
      <c r="A156" s="45"/>
      <c r="B156" s="45" t="s">
        <v>167</v>
      </c>
      <c r="C156" s="22"/>
      <c r="D156" s="22"/>
      <c r="E156" s="22">
        <v>790335.0709759997</v>
      </c>
      <c r="F156" s="22">
        <v>309660.53607999999</v>
      </c>
      <c r="G156" s="63">
        <v>1099995.6070559998</v>
      </c>
      <c r="H156" s="63"/>
      <c r="I156" s="63"/>
      <c r="J156" s="63">
        <v>1221.6200693849457</v>
      </c>
      <c r="K156" s="63">
        <v>478.64195765053762</v>
      </c>
      <c r="L156" s="63">
        <v>1700.2620270354832</v>
      </c>
    </row>
    <row r="157" spans="1:12">
      <c r="A157" s="45"/>
      <c r="B157" s="45" t="s">
        <v>166</v>
      </c>
      <c r="C157" s="22"/>
      <c r="D157" s="22"/>
      <c r="E157" s="22">
        <v>125735.12492799998</v>
      </c>
      <c r="F157" s="22">
        <v>57203.300999999985</v>
      </c>
      <c r="G157" s="63">
        <v>182938.42592799995</v>
      </c>
      <c r="H157" s="63"/>
      <c r="I157" s="63"/>
      <c r="J157" s="63">
        <v>194.34864740215048</v>
      </c>
      <c r="K157" s="63">
        <v>88.419080846774165</v>
      </c>
      <c r="L157" s="63">
        <v>282.76772824892464</v>
      </c>
    </row>
    <row r="158" spans="1:12">
      <c r="A158" s="45"/>
      <c r="B158" s="45" t="s">
        <v>162</v>
      </c>
      <c r="C158" s="22"/>
      <c r="D158" s="22"/>
      <c r="E158" s="22">
        <v>114508.77448799997</v>
      </c>
      <c r="F158" s="22">
        <v>37372.823319999996</v>
      </c>
      <c r="G158" s="63">
        <v>151881.59780799996</v>
      </c>
      <c r="H158" s="63"/>
      <c r="I158" s="63"/>
      <c r="J158" s="63">
        <v>176.99608959838704</v>
      </c>
      <c r="K158" s="63">
        <v>57.76713281989246</v>
      </c>
      <c r="L158" s="63">
        <v>234.7632224182795</v>
      </c>
    </row>
    <row r="159" spans="1:12">
      <c r="A159" s="45"/>
      <c r="B159" s="45" t="s">
        <v>165</v>
      </c>
      <c r="C159" s="22"/>
      <c r="D159" s="22"/>
      <c r="E159" s="22">
        <v>76339.182991999987</v>
      </c>
      <c r="F159" s="22">
        <v>67118.539839999983</v>
      </c>
      <c r="G159" s="63">
        <v>143457.72283199997</v>
      </c>
      <c r="H159" s="63"/>
      <c r="I159" s="63"/>
      <c r="J159" s="63">
        <v>117.99739306559138</v>
      </c>
      <c r="K159" s="63">
        <v>103.74505486021502</v>
      </c>
      <c r="L159" s="63">
        <v>221.7424479258064</v>
      </c>
    </row>
    <row r="160" spans="1:12">
      <c r="A160" s="37">
        <v>48</v>
      </c>
      <c r="B160" s="30" t="s">
        <v>55</v>
      </c>
      <c r="C160" s="31">
        <v>322688</v>
      </c>
      <c r="D160" s="31">
        <v>0</v>
      </c>
      <c r="E160" s="52">
        <v>947342</v>
      </c>
      <c r="F160" s="31">
        <v>342529</v>
      </c>
      <c r="G160" s="31">
        <v>1612559</v>
      </c>
      <c r="H160" s="32">
        <v>498.77849462365589</v>
      </c>
      <c r="I160" s="32" t="s">
        <v>203</v>
      </c>
      <c r="J160" s="32">
        <v>1464.305510752688</v>
      </c>
      <c r="K160" s="32">
        <v>529.44670698924722</v>
      </c>
      <c r="L160" s="32">
        <v>2492.5307123655912</v>
      </c>
    </row>
    <row r="161" spans="1:12">
      <c r="A161" s="45"/>
      <c r="B161" s="45" t="s">
        <v>168</v>
      </c>
      <c r="C161" s="22">
        <v>322688</v>
      </c>
      <c r="D161" s="22">
        <v>0</v>
      </c>
      <c r="E161" s="22">
        <v>947342</v>
      </c>
      <c r="F161" s="22">
        <v>342529</v>
      </c>
      <c r="G161" s="63">
        <v>1612559</v>
      </c>
      <c r="H161" s="63">
        <v>498.77849462365589</v>
      </c>
      <c r="I161" s="63"/>
      <c r="J161" s="63">
        <v>1464.305510752688</v>
      </c>
      <c r="K161" s="63">
        <v>529.44670698924722</v>
      </c>
      <c r="L161" s="63">
        <v>2492.5307123655912</v>
      </c>
    </row>
    <row r="162" spans="1:12">
      <c r="A162" s="37">
        <v>49</v>
      </c>
      <c r="B162" s="30" t="s">
        <v>56</v>
      </c>
      <c r="C162" s="31">
        <v>0</v>
      </c>
      <c r="D162" s="31">
        <v>6793</v>
      </c>
      <c r="E162" s="52">
        <v>1178622</v>
      </c>
      <c r="F162" s="31">
        <v>744884</v>
      </c>
      <c r="G162" s="31">
        <v>1930299</v>
      </c>
      <c r="H162" s="32" t="s">
        <v>203</v>
      </c>
      <c r="I162" s="32">
        <v>10.499932795698925</v>
      </c>
      <c r="J162" s="32">
        <v>1821.7947580645161</v>
      </c>
      <c r="K162" s="32">
        <v>1151.3663978494624</v>
      </c>
      <c r="L162" s="32">
        <v>2983.6610887096776</v>
      </c>
    </row>
    <row r="163" spans="1:12">
      <c r="A163" s="45"/>
      <c r="B163" s="45" t="s">
        <v>169</v>
      </c>
      <c r="C163" s="22"/>
      <c r="D163" s="22">
        <v>6793</v>
      </c>
      <c r="E163" s="22">
        <v>1178622</v>
      </c>
      <c r="F163" s="22">
        <v>744884</v>
      </c>
      <c r="G163" s="63">
        <v>1930299</v>
      </c>
      <c r="H163" s="63"/>
      <c r="I163" s="63">
        <v>10.499932795698925</v>
      </c>
      <c r="J163" s="63">
        <v>1821.7947580645161</v>
      </c>
      <c r="K163" s="63">
        <v>1151.3663978494624</v>
      </c>
      <c r="L163" s="63">
        <v>2983.6610887096776</v>
      </c>
    </row>
    <row r="164" spans="1:12">
      <c r="A164" s="37">
        <v>50</v>
      </c>
      <c r="B164" s="30" t="s">
        <v>57</v>
      </c>
      <c r="C164" s="31">
        <v>0</v>
      </c>
      <c r="D164" s="31">
        <v>0</v>
      </c>
      <c r="E164" s="52">
        <v>106374</v>
      </c>
      <c r="F164" s="31">
        <v>162991</v>
      </c>
      <c r="G164" s="31">
        <v>269365</v>
      </c>
      <c r="H164" s="32" t="s">
        <v>203</v>
      </c>
      <c r="I164" s="32" t="s">
        <v>203</v>
      </c>
      <c r="J164" s="32">
        <v>164.42217741935482</v>
      </c>
      <c r="K164" s="32">
        <v>251.93501344086019</v>
      </c>
      <c r="L164" s="32">
        <v>416.35719086021504</v>
      </c>
    </row>
    <row r="165" spans="1:12">
      <c r="A165" s="45"/>
      <c r="B165" s="45" t="s">
        <v>170</v>
      </c>
      <c r="C165" s="22"/>
      <c r="D165" s="22"/>
      <c r="E165" s="22">
        <v>106374</v>
      </c>
      <c r="F165" s="22">
        <v>162991</v>
      </c>
      <c r="G165" s="63">
        <v>269365</v>
      </c>
      <c r="H165" s="63"/>
      <c r="I165" s="63"/>
      <c r="J165" s="63">
        <v>164.42217741935482</v>
      </c>
      <c r="K165" s="63">
        <v>251.93501344086019</v>
      </c>
      <c r="L165" s="63">
        <v>416.35719086021504</v>
      </c>
    </row>
    <row r="166" spans="1:12">
      <c r="A166" s="37">
        <v>51</v>
      </c>
      <c r="B166" s="30" t="s">
        <v>58</v>
      </c>
      <c r="C166" s="31">
        <v>1205</v>
      </c>
      <c r="D166" s="31">
        <v>0</v>
      </c>
      <c r="E166" s="52">
        <v>2872315</v>
      </c>
      <c r="F166" s="31">
        <v>408148</v>
      </c>
      <c r="G166" s="31">
        <v>3281668</v>
      </c>
      <c r="H166" s="32">
        <v>1.862567204301075</v>
      </c>
      <c r="I166" s="32" t="s">
        <v>203</v>
      </c>
      <c r="J166" s="32">
        <v>4439.7342069892475</v>
      </c>
      <c r="K166" s="32">
        <v>630.8739247311828</v>
      </c>
      <c r="L166" s="32">
        <v>5072.4706989247316</v>
      </c>
    </row>
    <row r="167" spans="1:12">
      <c r="A167" s="45"/>
      <c r="B167" s="45" t="s">
        <v>171</v>
      </c>
      <c r="C167" s="22">
        <v>1205</v>
      </c>
      <c r="D167" s="22">
        <v>0</v>
      </c>
      <c r="E167" s="22">
        <v>2872315</v>
      </c>
      <c r="F167" s="22">
        <v>408148</v>
      </c>
      <c r="G167" s="63">
        <v>3281668</v>
      </c>
      <c r="H167" s="63">
        <v>1.862567204301075</v>
      </c>
      <c r="I167" s="63"/>
      <c r="J167" s="63">
        <v>4439.7342069892475</v>
      </c>
      <c r="K167" s="63">
        <v>630.8739247311828</v>
      </c>
      <c r="L167" s="63">
        <v>5072.4706989247316</v>
      </c>
    </row>
    <row r="168" spans="1:12">
      <c r="A168" s="37">
        <v>52</v>
      </c>
      <c r="B168" s="30" t="s">
        <v>59</v>
      </c>
      <c r="C168" s="31">
        <v>860764</v>
      </c>
      <c r="D168" s="31">
        <v>0</v>
      </c>
      <c r="E168" s="31">
        <v>1045747</v>
      </c>
      <c r="F168" s="31">
        <v>1427574</v>
      </c>
      <c r="G168" s="31">
        <v>3334085</v>
      </c>
      <c r="H168" s="32">
        <v>1330.4819892473117</v>
      </c>
      <c r="I168" s="32" t="s">
        <v>203</v>
      </c>
      <c r="J168" s="32">
        <v>1616.4100134408602</v>
      </c>
      <c r="K168" s="32">
        <v>2206.5995967741933</v>
      </c>
      <c r="L168" s="32">
        <v>5153.4915994623652</v>
      </c>
    </row>
    <row r="169" spans="1:12">
      <c r="A169" s="45"/>
      <c r="B169" s="45" t="s">
        <v>172</v>
      </c>
      <c r="C169" s="22">
        <v>860764</v>
      </c>
      <c r="D169" s="22"/>
      <c r="E169" s="22">
        <v>879160</v>
      </c>
      <c r="F169" s="22">
        <v>1264220</v>
      </c>
      <c r="G169" s="63">
        <v>3004144</v>
      </c>
      <c r="H169" s="63">
        <v>1330.4819892473117</v>
      </c>
      <c r="I169" s="63"/>
      <c r="J169" s="63">
        <v>1358.9166666666667</v>
      </c>
      <c r="K169" s="63">
        <v>1954.1034946236557</v>
      </c>
      <c r="L169" s="63">
        <v>4643.5021505376344</v>
      </c>
    </row>
    <row r="170" spans="1:12">
      <c r="A170" s="45"/>
      <c r="B170" s="45" t="s">
        <v>173</v>
      </c>
      <c r="C170" s="22"/>
      <c r="D170" s="22"/>
      <c r="E170" s="22">
        <v>166587</v>
      </c>
      <c r="F170" s="22">
        <v>128918</v>
      </c>
      <c r="G170" s="63">
        <v>295505</v>
      </c>
      <c r="H170" s="63"/>
      <c r="I170" s="63"/>
      <c r="J170" s="63">
        <v>257.49334677419353</v>
      </c>
      <c r="K170" s="63">
        <v>199.26841397849461</v>
      </c>
      <c r="L170" s="63">
        <v>456.76176075268813</v>
      </c>
    </row>
    <row r="171" spans="1:12">
      <c r="A171" s="45"/>
      <c r="B171" s="45" t="s">
        <v>174</v>
      </c>
      <c r="C171" s="22"/>
      <c r="D171" s="22"/>
      <c r="E171" s="22"/>
      <c r="F171" s="22">
        <v>34436</v>
      </c>
      <c r="G171" s="63">
        <v>34436</v>
      </c>
      <c r="H171" s="63"/>
      <c r="I171" s="63"/>
      <c r="J171" s="63"/>
      <c r="K171" s="63">
        <v>53.227688172043003</v>
      </c>
      <c r="L171" s="63">
        <v>53.227688172043003</v>
      </c>
    </row>
    <row r="172" spans="1:12">
      <c r="A172" s="37">
        <v>53</v>
      </c>
      <c r="B172" s="30" t="s">
        <v>60</v>
      </c>
      <c r="C172" s="31">
        <v>575232</v>
      </c>
      <c r="D172" s="31"/>
      <c r="E172" s="31">
        <v>1423398</v>
      </c>
      <c r="F172" s="31">
        <v>917338</v>
      </c>
      <c r="G172" s="31">
        <v>2915968</v>
      </c>
      <c r="H172" s="32">
        <v>889.13548387096762</v>
      </c>
      <c r="I172" s="32" t="s">
        <v>203</v>
      </c>
      <c r="J172" s="32">
        <v>2200.1447580645158</v>
      </c>
      <c r="K172" s="32">
        <v>1417.9283602150538</v>
      </c>
      <c r="L172" s="32">
        <v>4507.2086021505374</v>
      </c>
    </row>
    <row r="173" spans="1:12">
      <c r="A173" s="45"/>
      <c r="B173" s="45" t="s">
        <v>184</v>
      </c>
      <c r="C173" s="22">
        <v>575232</v>
      </c>
      <c r="D173" s="22"/>
      <c r="E173" s="22">
        <v>1423398</v>
      </c>
      <c r="F173" s="22">
        <v>917338</v>
      </c>
      <c r="G173" s="63">
        <v>2915968</v>
      </c>
      <c r="H173" s="63">
        <v>889.13548387096762</v>
      </c>
      <c r="I173" s="63"/>
      <c r="J173" s="63">
        <v>2200.1447580645158</v>
      </c>
      <c r="K173" s="63">
        <v>1417.9283602150538</v>
      </c>
      <c r="L173" s="63">
        <v>4507.2086021505374</v>
      </c>
    </row>
    <row r="174" spans="1:12">
      <c r="A174" s="37">
        <v>54</v>
      </c>
      <c r="B174" s="30" t="s">
        <v>61</v>
      </c>
      <c r="C174" s="31">
        <v>137367</v>
      </c>
      <c r="D174" s="31">
        <v>0</v>
      </c>
      <c r="E174" s="31">
        <v>1472486.03</v>
      </c>
      <c r="F174" s="31">
        <v>678684</v>
      </c>
      <c r="G174" s="31">
        <v>2288537.0300000003</v>
      </c>
      <c r="H174" s="32">
        <v>212.32802419354837</v>
      </c>
      <c r="I174" s="32" t="s">
        <v>203</v>
      </c>
      <c r="J174" s="32">
        <v>2276.0200732526882</v>
      </c>
      <c r="K174" s="32">
        <v>1049.0411290322579</v>
      </c>
      <c r="L174" s="32">
        <v>3537.3892264784945</v>
      </c>
    </row>
    <row r="175" spans="1:12">
      <c r="A175" s="45"/>
      <c r="B175" s="45" t="s">
        <v>185</v>
      </c>
      <c r="C175" s="22"/>
      <c r="D175" s="22"/>
      <c r="E175" s="22">
        <v>170011</v>
      </c>
      <c r="F175" s="22">
        <v>83239</v>
      </c>
      <c r="G175" s="63">
        <v>253250</v>
      </c>
      <c r="H175" s="63"/>
      <c r="I175" s="63"/>
      <c r="J175" s="63">
        <v>262.78581989247311</v>
      </c>
      <c r="K175" s="63">
        <v>128.66243279569892</v>
      </c>
      <c r="L175" s="63">
        <v>391.44825268817203</v>
      </c>
    </row>
    <row r="176" spans="1:12">
      <c r="A176" s="45"/>
      <c r="B176" s="45" t="s">
        <v>186</v>
      </c>
      <c r="C176" s="22"/>
      <c r="D176" s="22"/>
      <c r="E176" s="22">
        <v>110563.03</v>
      </c>
      <c r="F176" s="22">
        <v>107689</v>
      </c>
      <c r="G176" s="63">
        <v>218252.03</v>
      </c>
      <c r="H176" s="63"/>
      <c r="I176" s="63"/>
      <c r="J176" s="63">
        <v>170.89715658602148</v>
      </c>
      <c r="K176" s="63">
        <v>166.45477150537633</v>
      </c>
      <c r="L176" s="63">
        <v>337.35192809139778</v>
      </c>
    </row>
    <row r="177" spans="1:12">
      <c r="A177" s="45"/>
      <c r="B177" s="45" t="s">
        <v>187</v>
      </c>
      <c r="C177" s="22"/>
      <c r="D177" s="22"/>
      <c r="E177" s="22">
        <v>14654</v>
      </c>
      <c r="F177" s="22">
        <v>5960</v>
      </c>
      <c r="G177" s="63">
        <v>20614</v>
      </c>
      <c r="H177" s="63"/>
      <c r="I177" s="63"/>
      <c r="J177" s="63">
        <v>22.650672043010751</v>
      </c>
      <c r="K177" s="63">
        <v>9.2123655913978499</v>
      </c>
      <c r="L177" s="63">
        <v>31.863037634408599</v>
      </c>
    </row>
    <row r="178" spans="1:12">
      <c r="A178" s="45"/>
      <c r="B178" s="45" t="s">
        <v>188</v>
      </c>
      <c r="C178" s="22"/>
      <c r="D178" s="22"/>
      <c r="E178" s="22">
        <v>114156</v>
      </c>
      <c r="F178" s="22">
        <v>931</v>
      </c>
      <c r="G178" s="63">
        <v>115087</v>
      </c>
      <c r="H178" s="63"/>
      <c r="I178" s="63"/>
      <c r="J178" s="63">
        <v>176.45080645161289</v>
      </c>
      <c r="K178" s="63">
        <v>1.4390456989247311</v>
      </c>
      <c r="L178" s="63">
        <v>177.88985215053762</v>
      </c>
    </row>
    <row r="179" spans="1:12">
      <c r="A179" s="45"/>
      <c r="B179" s="45" t="s">
        <v>189</v>
      </c>
      <c r="C179" s="22"/>
      <c r="D179" s="22"/>
      <c r="E179" s="22"/>
      <c r="F179" s="22"/>
      <c r="G179" s="63">
        <v>0</v>
      </c>
      <c r="H179" s="63"/>
      <c r="I179" s="63"/>
      <c r="J179" s="63"/>
      <c r="K179" s="63"/>
      <c r="L179" s="63">
        <v>0</v>
      </c>
    </row>
    <row r="180" spans="1:12">
      <c r="A180" s="45"/>
      <c r="B180" s="45" t="s">
        <v>190</v>
      </c>
      <c r="C180" s="22"/>
      <c r="D180" s="22"/>
      <c r="E180" s="22">
        <v>315915</v>
      </c>
      <c r="F180" s="22"/>
      <c r="G180" s="63">
        <v>315915</v>
      </c>
      <c r="H180" s="63"/>
      <c r="I180" s="63"/>
      <c r="J180" s="63">
        <v>488.30947580645159</v>
      </c>
      <c r="K180" s="63"/>
      <c r="L180" s="63">
        <v>488.30947580645159</v>
      </c>
    </row>
    <row r="181" spans="1:12">
      <c r="A181" s="45"/>
      <c r="B181" s="45" t="s">
        <v>191</v>
      </c>
      <c r="C181" s="22">
        <v>137367</v>
      </c>
      <c r="D181" s="22"/>
      <c r="E181" s="22">
        <v>74339</v>
      </c>
      <c r="F181" s="22">
        <v>13373</v>
      </c>
      <c r="G181" s="63">
        <v>225079</v>
      </c>
      <c r="H181" s="63">
        <v>212.32802419354837</v>
      </c>
      <c r="I181" s="63"/>
      <c r="J181" s="63">
        <v>114.9057123655914</v>
      </c>
      <c r="K181" s="63">
        <v>20.670631720430105</v>
      </c>
      <c r="L181" s="63">
        <v>347.90436827956984</v>
      </c>
    </row>
    <row r="182" spans="1:12">
      <c r="A182" s="45"/>
      <c r="B182" s="45" t="s">
        <v>192</v>
      </c>
      <c r="C182" s="22"/>
      <c r="D182" s="22"/>
      <c r="E182" s="22">
        <v>548205</v>
      </c>
      <c r="F182" s="22">
        <v>467492</v>
      </c>
      <c r="G182" s="63">
        <v>1015697</v>
      </c>
      <c r="H182" s="63"/>
      <c r="I182" s="63"/>
      <c r="J182" s="63">
        <v>847.35987903225805</v>
      </c>
      <c r="K182" s="63">
        <v>722.60188172043013</v>
      </c>
      <c r="L182" s="63">
        <v>1569.9617607526882</v>
      </c>
    </row>
    <row r="183" spans="1:12">
      <c r="A183" s="45"/>
      <c r="B183" s="45" t="s">
        <v>198</v>
      </c>
      <c r="C183" s="22"/>
      <c r="D183" s="22"/>
      <c r="E183" s="22">
        <v>124643</v>
      </c>
      <c r="F183" s="22"/>
      <c r="G183" s="63">
        <v>124643</v>
      </c>
      <c r="H183" s="63"/>
      <c r="I183" s="63"/>
      <c r="J183" s="63">
        <v>192.66055107526881</v>
      </c>
      <c r="K183" s="63"/>
      <c r="L183" s="63">
        <v>192.66055107526881</v>
      </c>
    </row>
    <row r="184" spans="1:12">
      <c r="A184" s="36">
        <v>55</v>
      </c>
      <c r="B184" s="54" t="s">
        <v>62</v>
      </c>
      <c r="C184" s="55">
        <v>0</v>
      </c>
      <c r="D184" s="55">
        <v>56000</v>
      </c>
      <c r="E184" s="55">
        <v>2346583</v>
      </c>
      <c r="F184" s="55">
        <v>517320</v>
      </c>
      <c r="G184" s="25">
        <v>2919903</v>
      </c>
      <c r="H184" s="26" t="s">
        <v>203</v>
      </c>
      <c r="I184" s="26">
        <v>86.559139784946225</v>
      </c>
      <c r="J184" s="26">
        <v>3627.1108198924726</v>
      </c>
      <c r="K184" s="26">
        <v>799.62096774193549</v>
      </c>
      <c r="L184" s="26">
        <v>4513.2909274193544</v>
      </c>
    </row>
    <row r="185" spans="1:12">
      <c r="A185" s="45"/>
      <c r="B185" s="45" t="s">
        <v>175</v>
      </c>
      <c r="C185" s="22"/>
      <c r="D185" s="22"/>
      <c r="E185" s="22">
        <v>701549</v>
      </c>
      <c r="F185" s="22">
        <v>232376</v>
      </c>
      <c r="G185" s="63">
        <v>933925</v>
      </c>
      <c r="H185" s="63"/>
      <c r="I185" s="63"/>
      <c r="J185" s="63">
        <v>1084.3835349462365</v>
      </c>
      <c r="K185" s="63">
        <v>359.18333333333328</v>
      </c>
      <c r="L185" s="63">
        <v>1443.5668682795699</v>
      </c>
    </row>
    <row r="186" spans="1:12">
      <c r="A186" s="45"/>
      <c r="B186" s="45" t="s">
        <v>176</v>
      </c>
      <c r="C186" s="22"/>
      <c r="D186" s="22"/>
      <c r="E186" s="22">
        <v>554915</v>
      </c>
      <c r="F186" s="22">
        <v>32771</v>
      </c>
      <c r="G186" s="63">
        <v>587686</v>
      </c>
      <c r="H186" s="63"/>
      <c r="I186" s="63"/>
      <c r="J186" s="63">
        <v>857.73151881720423</v>
      </c>
      <c r="K186" s="63">
        <v>50.654099462365586</v>
      </c>
      <c r="L186" s="63">
        <v>908.38561827956983</v>
      </c>
    </row>
    <row r="187" spans="1:12">
      <c r="A187" s="45"/>
      <c r="B187" s="45" t="s">
        <v>177</v>
      </c>
      <c r="C187" s="22"/>
      <c r="D187" s="22">
        <v>56000</v>
      </c>
      <c r="E187" s="22">
        <v>325368</v>
      </c>
      <c r="F187" s="22">
        <v>105303</v>
      </c>
      <c r="G187" s="63">
        <v>486671</v>
      </c>
      <c r="H187" s="63"/>
      <c r="I187" s="63">
        <v>86.559139784946225</v>
      </c>
      <c r="J187" s="63">
        <v>502.92096774193544</v>
      </c>
      <c r="K187" s="63">
        <v>162.76673387096773</v>
      </c>
      <c r="L187" s="63">
        <v>752.24684139784938</v>
      </c>
    </row>
    <row r="188" spans="1:12">
      <c r="A188" s="45"/>
      <c r="B188" s="45" t="s">
        <v>179</v>
      </c>
      <c r="C188" s="22"/>
      <c r="D188" s="22"/>
      <c r="E188" s="22">
        <v>180119</v>
      </c>
      <c r="F188" s="22">
        <v>20010</v>
      </c>
      <c r="G188" s="63">
        <v>200129</v>
      </c>
      <c r="H188" s="63"/>
      <c r="I188" s="63"/>
      <c r="J188" s="63">
        <v>278.40974462365591</v>
      </c>
      <c r="K188" s="63">
        <v>30.929435483870964</v>
      </c>
      <c r="L188" s="63">
        <v>309.33918010752689</v>
      </c>
    </row>
    <row r="189" spans="1:12">
      <c r="A189" s="45"/>
      <c r="B189" s="45" t="s">
        <v>178</v>
      </c>
      <c r="C189" s="22"/>
      <c r="D189" s="22"/>
      <c r="E189" s="22"/>
      <c r="F189" s="22">
        <v>8002</v>
      </c>
      <c r="G189" s="63">
        <v>8002</v>
      </c>
      <c r="H189" s="63"/>
      <c r="I189" s="63"/>
      <c r="J189" s="63"/>
      <c r="K189" s="63">
        <v>12.368682795698925</v>
      </c>
      <c r="L189" s="63">
        <v>12.368682795698925</v>
      </c>
    </row>
    <row r="190" spans="1:12" ht="30">
      <c r="A190" s="45"/>
      <c r="B190" s="48" t="s">
        <v>180</v>
      </c>
      <c r="C190" s="22"/>
      <c r="D190" s="22"/>
      <c r="E190" s="22">
        <v>107741</v>
      </c>
      <c r="F190" s="22"/>
      <c r="G190" s="63">
        <v>107741</v>
      </c>
      <c r="H190" s="63"/>
      <c r="I190" s="63"/>
      <c r="J190" s="63">
        <v>166.53514784946236</v>
      </c>
      <c r="K190" s="63"/>
      <c r="L190" s="63">
        <v>166.53514784946236</v>
      </c>
    </row>
    <row r="191" spans="1:12">
      <c r="A191" s="45"/>
      <c r="B191" s="45" t="s">
        <v>181</v>
      </c>
      <c r="C191" s="22"/>
      <c r="D191" s="22"/>
      <c r="E191" s="22">
        <v>443657</v>
      </c>
      <c r="F191" s="22">
        <v>110827</v>
      </c>
      <c r="G191" s="63">
        <v>554484</v>
      </c>
      <c r="H191" s="63"/>
      <c r="I191" s="63"/>
      <c r="J191" s="63">
        <v>685.76014784946233</v>
      </c>
      <c r="K191" s="63">
        <v>171.3051747311828</v>
      </c>
      <c r="L191" s="63">
        <v>857.0653225806451</v>
      </c>
    </row>
    <row r="192" spans="1:12">
      <c r="A192" s="45"/>
      <c r="B192" s="45" t="s">
        <v>182</v>
      </c>
      <c r="C192" s="22"/>
      <c r="D192" s="22"/>
      <c r="E192" s="22">
        <v>11904</v>
      </c>
      <c r="F192" s="22"/>
      <c r="G192" s="63">
        <v>11904</v>
      </c>
      <c r="H192" s="63"/>
      <c r="I192" s="63"/>
      <c r="J192" s="63">
        <v>18.399999999999999</v>
      </c>
      <c r="K192" s="63"/>
      <c r="L192" s="63">
        <v>18.399999999999999</v>
      </c>
    </row>
    <row r="193" spans="1:12">
      <c r="A193" s="45"/>
      <c r="B193" s="45" t="s">
        <v>183</v>
      </c>
      <c r="C193" s="22"/>
      <c r="D193" s="22"/>
      <c r="E193" s="22">
        <v>21330</v>
      </c>
      <c r="F193" s="22">
        <v>8031</v>
      </c>
      <c r="G193" s="63">
        <v>29361</v>
      </c>
      <c r="H193" s="63"/>
      <c r="I193" s="63"/>
      <c r="J193" s="63">
        <v>32.969758064516128</v>
      </c>
      <c r="K193" s="63">
        <v>12.41350806451613</v>
      </c>
      <c r="L193" s="63">
        <v>45.383266129032258</v>
      </c>
    </row>
    <row r="194" spans="1:12">
      <c r="A194" s="38">
        <v>56</v>
      </c>
      <c r="B194" s="27" t="s">
        <v>63</v>
      </c>
      <c r="C194" s="28">
        <v>90334</v>
      </c>
      <c r="D194" s="28">
        <v>904</v>
      </c>
      <c r="E194" s="28">
        <v>2134694</v>
      </c>
      <c r="F194" s="28">
        <v>1879156</v>
      </c>
      <c r="G194" s="28">
        <v>4105088</v>
      </c>
      <c r="H194" s="29">
        <v>139.62916666666666</v>
      </c>
      <c r="I194" s="29">
        <v>1.3973118279569892</v>
      </c>
      <c r="J194" s="29">
        <v>3299.5942204301073</v>
      </c>
      <c r="K194" s="29">
        <v>2904.6094086021499</v>
      </c>
      <c r="L194" s="29">
        <v>6345.2301075268806</v>
      </c>
    </row>
    <row r="195" spans="1:12">
      <c r="A195" s="40"/>
      <c r="B195" s="14" t="s">
        <v>193</v>
      </c>
      <c r="C195" s="15"/>
      <c r="D195" s="15">
        <v>904</v>
      </c>
      <c r="E195" s="15">
        <v>1474926</v>
      </c>
      <c r="F195" s="15">
        <v>1251625</v>
      </c>
      <c r="G195" s="15">
        <v>2727455</v>
      </c>
      <c r="H195" s="16"/>
      <c r="I195" s="16">
        <v>1.3973118279569892</v>
      </c>
      <c r="J195" s="16">
        <v>2279.7915322580643</v>
      </c>
      <c r="K195" s="16">
        <v>1934.6354166666665</v>
      </c>
      <c r="L195" s="16">
        <v>4215.8242607526881</v>
      </c>
    </row>
    <row r="196" spans="1:12">
      <c r="A196" s="40"/>
      <c r="B196" s="14" t="s">
        <v>194</v>
      </c>
      <c r="C196" s="15">
        <v>90334</v>
      </c>
      <c r="D196" s="15"/>
      <c r="E196" s="15">
        <v>659768</v>
      </c>
      <c r="F196" s="15">
        <v>627531</v>
      </c>
      <c r="G196" s="15">
        <v>1377633</v>
      </c>
      <c r="H196" s="16">
        <v>139.62916666666666</v>
      </c>
      <c r="I196" s="16"/>
      <c r="J196" s="16">
        <v>1019.8026881720428</v>
      </c>
      <c r="K196" s="16">
        <v>969.97399193548381</v>
      </c>
      <c r="L196" s="16">
        <v>2129.4058467741934</v>
      </c>
    </row>
    <row r="197" spans="1:12">
      <c r="A197" s="56">
        <v>57</v>
      </c>
      <c r="B197" s="57" t="s">
        <v>64</v>
      </c>
      <c r="C197" s="58">
        <v>324153</v>
      </c>
      <c r="D197" s="58">
        <v>0</v>
      </c>
      <c r="E197" s="58">
        <v>458893</v>
      </c>
      <c r="F197" s="58">
        <v>502844</v>
      </c>
      <c r="G197" s="58">
        <v>1285890</v>
      </c>
      <c r="H197" s="43">
        <v>501.04294354838703</v>
      </c>
      <c r="I197" s="43" t="s">
        <v>203</v>
      </c>
      <c r="J197" s="43">
        <v>709.31041666666658</v>
      </c>
      <c r="K197" s="43">
        <v>777.24543010752689</v>
      </c>
      <c r="L197" s="43">
        <v>1987.5987903225805</v>
      </c>
    </row>
    <row r="198" spans="1:12">
      <c r="A198" s="39"/>
      <c r="B198" s="13" t="s">
        <v>195</v>
      </c>
      <c r="C198" s="8">
        <v>324153</v>
      </c>
      <c r="D198" s="8"/>
      <c r="E198" s="8">
        <v>50478.23</v>
      </c>
      <c r="F198" s="8">
        <v>60341.279999999999</v>
      </c>
      <c r="G198" s="8">
        <v>434972.51</v>
      </c>
      <c r="H198" s="9">
        <v>501.04294354838703</v>
      </c>
      <c r="I198" s="9"/>
      <c r="J198" s="9">
        <v>78.024145833333336</v>
      </c>
      <c r="K198" s="9">
        <v>93.269451612903225</v>
      </c>
      <c r="L198" s="9">
        <v>672.33654099462365</v>
      </c>
    </row>
    <row r="199" spans="1:12">
      <c r="A199" s="64"/>
      <c r="B199" s="13" t="s">
        <v>202</v>
      </c>
      <c r="C199" s="65"/>
      <c r="D199" s="65"/>
      <c r="E199" s="65">
        <v>408414.77</v>
      </c>
      <c r="F199" s="65">
        <v>442502.72000000003</v>
      </c>
      <c r="G199" s="8">
        <v>850917.49</v>
      </c>
      <c r="H199" s="66"/>
      <c r="I199" s="66"/>
      <c r="J199" s="66">
        <v>631.28627083333333</v>
      </c>
      <c r="K199" s="66">
        <v>683.97597849462363</v>
      </c>
      <c r="L199" s="9">
        <v>1315.2622493279569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1812492</v>
      </c>
      <c r="F200" s="19">
        <v>972789</v>
      </c>
      <c r="G200" s="19">
        <v>2785281</v>
      </c>
      <c r="H200" s="20" t="s">
        <v>203</v>
      </c>
      <c r="I200" s="20" t="s">
        <v>203</v>
      </c>
      <c r="J200" s="20">
        <v>2801.5669354838706</v>
      </c>
      <c r="K200" s="20">
        <v>1503.6389112903225</v>
      </c>
      <c r="L200" s="20">
        <v>4305.2058467741936</v>
      </c>
    </row>
    <row r="201" spans="1:12">
      <c r="A201" s="34"/>
      <c r="B201" s="21" t="s">
        <v>196</v>
      </c>
      <c r="C201" s="22"/>
      <c r="D201" s="22">
        <v>0</v>
      </c>
      <c r="E201" s="22">
        <v>1812492</v>
      </c>
      <c r="F201" s="22">
        <v>972789</v>
      </c>
      <c r="G201" s="22">
        <v>2785281</v>
      </c>
      <c r="H201" s="23"/>
      <c r="I201" s="23" t="s">
        <v>203</v>
      </c>
      <c r="J201" s="23">
        <v>2801.5669354838706</v>
      </c>
      <c r="K201" s="23">
        <v>1503.6389112903225</v>
      </c>
      <c r="L201" s="23">
        <v>4305.2058467741936</v>
      </c>
    </row>
    <row r="202" spans="1:12">
      <c r="B202" s="59" t="s">
        <v>66</v>
      </c>
      <c r="C202" s="60">
        <f t="shared" ref="C202:E202" si="0">C7+C9+C14+C16+C19+C24+C30+C32+C34+C41+C43+C47+C49+C51+C58+C60+C62+C64+C68+C70+C73+C76+C78+C81+C83+C90+C97+C99+C102+C104+C106+C108+C110+C112+C115+C117+C119+C127+C129+C131+C134+C136+C143+C147+C149+C151+C160+C162+C164+C166+C168+C172+C174+C184+C194+C197+C200</f>
        <v>14390086</v>
      </c>
      <c r="D202" s="60">
        <f t="shared" si="0"/>
        <v>2674743</v>
      </c>
      <c r="E202" s="60">
        <f t="shared" si="0"/>
        <v>92799644.118000001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44321613.68</v>
      </c>
      <c r="G202" s="61">
        <f>C202+D202+E202+F202</f>
        <v>154186086.79800001</v>
      </c>
      <c r="H202" s="62">
        <f t="shared" ref="H202:K202" si="1">H7+H9+H14+H16+H19+H24+H30+H32+H34+H41+H43+H47+H49+H51+H58+H60+H62+H64+H68+H70+H73+H76+H78+H81+H83+H90+H97+H99+H102+H104+H106+H108+H110+H112+H115+H117+H119+H127+H129+H131+H134+H136+H143+H147+H149+H151+H160+H162+H164+H166+H168+H172+H174+H184+H194+H197+H200</f>
        <v>22242.74045698925</v>
      </c>
      <c r="I202" s="62">
        <f t="shared" si="1"/>
        <v>4134.3473790322587</v>
      </c>
      <c r="J202" s="62">
        <f t="shared" si="1"/>
        <v>143440.31012862897</v>
      </c>
      <c r="K202" s="62">
        <f t="shared" si="1"/>
        <v>68507.8706075269</v>
      </c>
      <c r="L202" s="62">
        <f>H202+I202+J202+K202</f>
        <v>238325.26857217739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E211" sqref="E2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214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78" t="s">
        <v>9</v>
      </c>
      <c r="H6" s="78" t="s">
        <v>5</v>
      </c>
      <c r="I6" s="78" t="s">
        <v>6</v>
      </c>
      <c r="J6" s="78" t="s">
        <v>7</v>
      </c>
      <c r="K6" s="78" t="s">
        <v>8</v>
      </c>
      <c r="L6" s="78" t="s">
        <v>9</v>
      </c>
    </row>
    <row r="7" spans="1:13" s="2" customFormat="1">
      <c r="A7" s="33">
        <v>1</v>
      </c>
      <c r="B7" s="18" t="s">
        <v>10</v>
      </c>
      <c r="C7" s="19">
        <v>506410</v>
      </c>
      <c r="D7" s="19">
        <v>85201</v>
      </c>
      <c r="E7" s="19">
        <v>1192628</v>
      </c>
      <c r="F7" s="19">
        <v>294384</v>
      </c>
      <c r="G7" s="19">
        <v>2078623</v>
      </c>
      <c r="H7" s="20">
        <v>782.75739247311822</v>
      </c>
      <c r="I7" s="20">
        <v>131.6950940860215</v>
      </c>
      <c r="J7" s="20">
        <v>1843.443817204301</v>
      </c>
      <c r="K7" s="20">
        <v>455.02903225806449</v>
      </c>
      <c r="L7" s="20">
        <v>3212.9253360215052</v>
      </c>
    </row>
    <row r="8" spans="1:13" s="2" customFormat="1">
      <c r="A8" s="34"/>
      <c r="B8" s="35" t="s">
        <v>70</v>
      </c>
      <c r="C8" s="22">
        <v>506410</v>
      </c>
      <c r="D8" s="22">
        <v>85201</v>
      </c>
      <c r="E8" s="22">
        <v>1192628</v>
      </c>
      <c r="F8" s="22">
        <v>294384</v>
      </c>
      <c r="G8" s="22">
        <v>2078623</v>
      </c>
      <c r="H8" s="22">
        <v>782.75739247311822</v>
      </c>
      <c r="I8" s="22"/>
      <c r="J8" s="22">
        <v>1843.443817204301</v>
      </c>
      <c r="K8" s="22">
        <v>455.02903225806449</v>
      </c>
      <c r="L8" s="22">
        <v>3212.9253360215052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212955</v>
      </c>
      <c r="F9" s="25">
        <v>453290</v>
      </c>
      <c r="G9" s="25">
        <v>666245</v>
      </c>
      <c r="H9" s="26" t="s">
        <v>203</v>
      </c>
      <c r="I9" s="26" t="s">
        <v>203</v>
      </c>
      <c r="J9" s="26">
        <v>329.16431451612902</v>
      </c>
      <c r="K9" s="26">
        <v>700.64986559139777</v>
      </c>
      <c r="L9" s="26">
        <v>1029.8141801075267</v>
      </c>
    </row>
    <row r="10" spans="1:13" s="2" customFormat="1">
      <c r="A10" s="35"/>
      <c r="B10" s="35" t="s">
        <v>71</v>
      </c>
      <c r="C10" s="22"/>
      <c r="D10" s="22"/>
      <c r="E10" s="22">
        <v>11712.525</v>
      </c>
      <c r="F10" s="22">
        <v>226645</v>
      </c>
      <c r="G10" s="22">
        <v>238357.52499999999</v>
      </c>
      <c r="H10" s="22"/>
      <c r="I10" s="22"/>
      <c r="J10" s="22">
        <v>18.104037298387095</v>
      </c>
      <c r="K10" s="22">
        <v>350.32493279569889</v>
      </c>
      <c r="L10" s="22">
        <v>368.42897009408597</v>
      </c>
    </row>
    <row r="11" spans="1:13" s="2" customFormat="1">
      <c r="A11" s="35"/>
      <c r="B11" s="35" t="s">
        <v>72</v>
      </c>
      <c r="C11" s="22"/>
      <c r="D11" s="22"/>
      <c r="E11" s="22">
        <v>123513.9</v>
      </c>
      <c r="F11" s="22">
        <v>222112.1</v>
      </c>
      <c r="G11" s="22">
        <v>345626</v>
      </c>
      <c r="H11" s="22"/>
      <c r="I11" s="22"/>
      <c r="J11" s="22">
        <v>190.91530241935482</v>
      </c>
      <c r="K11" s="22">
        <v>343.31843413978493</v>
      </c>
      <c r="L11" s="22">
        <v>534.23373655913974</v>
      </c>
    </row>
    <row r="12" spans="1:13" s="2" customFormat="1">
      <c r="A12" s="35"/>
      <c r="B12" s="35" t="s">
        <v>73</v>
      </c>
      <c r="C12" s="22"/>
      <c r="D12" s="22"/>
      <c r="E12" s="22">
        <v>23425.05</v>
      </c>
      <c r="F12" s="22">
        <v>4532.9000000000005</v>
      </c>
      <c r="G12" s="22">
        <v>27957.95</v>
      </c>
      <c r="H12" s="22"/>
      <c r="I12" s="22"/>
      <c r="J12" s="22">
        <v>36.208074596774189</v>
      </c>
      <c r="K12" s="22">
        <v>7.0064986559139788</v>
      </c>
      <c r="L12" s="22">
        <v>43.214573252688169</v>
      </c>
    </row>
    <row r="13" spans="1:13" s="2" customFormat="1">
      <c r="A13" s="17"/>
      <c r="B13" s="17" t="s">
        <v>113</v>
      </c>
      <c r="C13" s="22"/>
      <c r="D13" s="22"/>
      <c r="E13" s="22">
        <v>54303.525000000001</v>
      </c>
      <c r="F13" s="22"/>
      <c r="G13" s="22">
        <v>54303.525000000001</v>
      </c>
      <c r="H13" s="22"/>
      <c r="I13" s="22"/>
      <c r="J13" s="22">
        <v>83.936900201612886</v>
      </c>
      <c r="K13" s="22"/>
      <c r="L13" s="22">
        <v>83.936900201612886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980187</v>
      </c>
      <c r="F14" s="31">
        <v>1023801</v>
      </c>
      <c r="G14" s="31">
        <v>2003988</v>
      </c>
      <c r="H14" s="32" t="s">
        <v>203</v>
      </c>
      <c r="I14" s="32" t="s">
        <v>203</v>
      </c>
      <c r="J14" s="32">
        <v>1515.0739919354837</v>
      </c>
      <c r="K14" s="32">
        <v>1582.4881048387097</v>
      </c>
      <c r="L14" s="32">
        <v>3097.5620967741934</v>
      </c>
    </row>
    <row r="15" spans="1:13" s="2" customFormat="1">
      <c r="A15" s="35"/>
      <c r="B15" s="35" t="s">
        <v>74</v>
      </c>
      <c r="C15" s="22"/>
      <c r="D15" s="22"/>
      <c r="E15" s="22">
        <v>980187</v>
      </c>
      <c r="F15" s="22">
        <v>1023801</v>
      </c>
      <c r="G15" s="22">
        <v>2003988</v>
      </c>
      <c r="H15" s="22"/>
      <c r="I15" s="22"/>
      <c r="J15" s="22">
        <v>1515.0739919354837</v>
      </c>
      <c r="K15" s="22">
        <v>1582.4881048387097</v>
      </c>
      <c r="L15" s="22">
        <v>3097.5620967741934</v>
      </c>
    </row>
    <row r="16" spans="1:13" s="2" customFormat="1">
      <c r="A16" s="37">
        <v>4</v>
      </c>
      <c r="B16" s="30" t="s">
        <v>13</v>
      </c>
      <c r="C16" s="31">
        <v>355013</v>
      </c>
      <c r="D16" s="31">
        <v>0</v>
      </c>
      <c r="E16" s="31">
        <v>942469.73300000001</v>
      </c>
      <c r="F16" s="31">
        <v>365305.71899999992</v>
      </c>
      <c r="G16" s="31">
        <v>1662788.452</v>
      </c>
      <c r="H16" s="32">
        <v>548.74321236559138</v>
      </c>
      <c r="I16" s="32" t="s">
        <v>203</v>
      </c>
      <c r="J16" s="32">
        <v>1456.7744528897847</v>
      </c>
      <c r="K16" s="32">
        <v>564.6526570564514</v>
      </c>
      <c r="L16" s="32">
        <v>2570.1703223118275</v>
      </c>
    </row>
    <row r="17" spans="1:12" s="2" customFormat="1">
      <c r="A17" s="35"/>
      <c r="B17" s="35" t="s">
        <v>80</v>
      </c>
      <c r="C17" s="22">
        <v>355013</v>
      </c>
      <c r="D17" s="22"/>
      <c r="E17" s="22">
        <v>78224.987839000009</v>
      </c>
      <c r="F17" s="22">
        <v>60275.443634999989</v>
      </c>
      <c r="G17" s="22">
        <v>493513.43147399998</v>
      </c>
      <c r="H17" s="22">
        <v>548.74321236559138</v>
      </c>
      <c r="I17" s="22"/>
      <c r="J17" s="22">
        <v>120.91227958985215</v>
      </c>
      <c r="K17" s="22">
        <v>93.167688414314497</v>
      </c>
      <c r="L17" s="22">
        <v>762.82318036975801</v>
      </c>
    </row>
    <row r="18" spans="1:12" s="2" customFormat="1">
      <c r="A18" s="35"/>
      <c r="B18" s="35" t="s">
        <v>81</v>
      </c>
      <c r="C18" s="22"/>
      <c r="D18" s="22"/>
      <c r="E18" s="22">
        <v>864244.74516099994</v>
      </c>
      <c r="F18" s="22">
        <v>305030.27536499995</v>
      </c>
      <c r="G18" s="22">
        <v>1169275.0205259998</v>
      </c>
      <c r="H18" s="22"/>
      <c r="I18" s="22"/>
      <c r="J18" s="22">
        <v>1335.8621732999327</v>
      </c>
      <c r="K18" s="22">
        <v>471.48496864213701</v>
      </c>
      <c r="L18" s="22">
        <v>1807.3471419420698</v>
      </c>
    </row>
    <row r="19" spans="1:12" s="2" customFormat="1">
      <c r="A19" s="37">
        <v>5</v>
      </c>
      <c r="B19" s="30" t="s">
        <v>14</v>
      </c>
      <c r="C19" s="31">
        <v>240917</v>
      </c>
      <c r="D19" s="31">
        <v>164583</v>
      </c>
      <c r="E19" s="31">
        <v>4070937</v>
      </c>
      <c r="F19" s="31">
        <v>1477555</v>
      </c>
      <c r="G19" s="31">
        <v>5953992</v>
      </c>
      <c r="H19" s="32">
        <v>372.38514784946233</v>
      </c>
      <c r="I19" s="32">
        <v>254.39576612903224</v>
      </c>
      <c r="J19" s="32">
        <v>6292.4429435483862</v>
      </c>
      <c r="K19" s="32">
        <v>2283.8551747311826</v>
      </c>
      <c r="L19" s="32">
        <v>9203.0790322580633</v>
      </c>
    </row>
    <row r="20" spans="1:12" s="2" customFormat="1">
      <c r="A20" s="35"/>
      <c r="B20" s="35" t="s">
        <v>78</v>
      </c>
      <c r="C20" s="22">
        <v>240917</v>
      </c>
      <c r="D20" s="22">
        <v>164583</v>
      </c>
      <c r="E20" s="22">
        <v>1302700</v>
      </c>
      <c r="F20" s="22">
        <v>88653</v>
      </c>
      <c r="G20" s="22">
        <v>1796853</v>
      </c>
      <c r="H20" s="22">
        <v>372.38514784946233</v>
      </c>
      <c r="I20" s="22">
        <v>254.39576612903224</v>
      </c>
      <c r="J20" s="22">
        <v>2013.5819892473116</v>
      </c>
      <c r="K20" s="22">
        <v>137.03084677419355</v>
      </c>
      <c r="L20" s="22">
        <v>2777.3937499999997</v>
      </c>
    </row>
    <row r="21" spans="1:12" s="2" customFormat="1">
      <c r="A21" s="35"/>
      <c r="B21" s="35" t="s">
        <v>79</v>
      </c>
      <c r="C21" s="22"/>
      <c r="D21" s="22"/>
      <c r="E21" s="22">
        <v>1180572</v>
      </c>
      <c r="F21" s="22">
        <v>768329</v>
      </c>
      <c r="G21" s="22">
        <v>1948901</v>
      </c>
      <c r="H21" s="22"/>
      <c r="I21" s="22"/>
      <c r="J21" s="22">
        <v>1824.8088709677418</v>
      </c>
      <c r="K21" s="22">
        <v>1187.6053091397848</v>
      </c>
      <c r="L21" s="22">
        <v>3012.4141801075266</v>
      </c>
    </row>
    <row r="22" spans="1:12" s="2" customFormat="1">
      <c r="A22" s="35"/>
      <c r="B22" s="35" t="s">
        <v>75</v>
      </c>
      <c r="C22" s="22"/>
      <c r="D22" s="22"/>
      <c r="E22" s="22">
        <v>1343409</v>
      </c>
      <c r="F22" s="22">
        <v>398940</v>
      </c>
      <c r="G22" s="22">
        <v>1742349</v>
      </c>
      <c r="H22" s="22"/>
      <c r="I22" s="22"/>
      <c r="J22" s="22">
        <v>2076.5058467741933</v>
      </c>
      <c r="K22" s="22">
        <v>616.64112903225805</v>
      </c>
      <c r="L22" s="22">
        <v>2693.1469758064513</v>
      </c>
    </row>
    <row r="23" spans="1:12" s="2" customFormat="1">
      <c r="A23" s="35"/>
      <c r="B23" s="35" t="s">
        <v>76</v>
      </c>
      <c r="C23" s="22"/>
      <c r="D23" s="22"/>
      <c r="E23" s="22">
        <v>244256</v>
      </c>
      <c r="F23" s="22">
        <v>221633</v>
      </c>
      <c r="G23" s="22">
        <v>465889</v>
      </c>
      <c r="H23" s="22"/>
      <c r="I23" s="22"/>
      <c r="J23" s="22">
        <v>377.54623655913974</v>
      </c>
      <c r="K23" s="22">
        <v>342.57788978494619</v>
      </c>
      <c r="L23" s="22">
        <v>720.12412634408588</v>
      </c>
    </row>
    <row r="24" spans="1:12" s="2" customFormat="1" ht="15.75" customHeight="1">
      <c r="A24" s="37">
        <v>6</v>
      </c>
      <c r="B24" s="30" t="s">
        <v>15</v>
      </c>
      <c r="C24" s="31">
        <v>8500</v>
      </c>
      <c r="D24" s="31">
        <v>0</v>
      </c>
      <c r="E24" s="31">
        <v>839491</v>
      </c>
      <c r="F24" s="31">
        <v>806258</v>
      </c>
      <c r="G24" s="31">
        <v>1654249</v>
      </c>
      <c r="H24" s="32">
        <v>13.138440860215052</v>
      </c>
      <c r="I24" s="32" t="s">
        <v>203</v>
      </c>
      <c r="J24" s="32">
        <v>1297.6003360215052</v>
      </c>
      <c r="K24" s="32">
        <v>1246.2321236559139</v>
      </c>
      <c r="L24" s="32">
        <v>2556.9709005376344</v>
      </c>
    </row>
    <row r="25" spans="1:12" s="2" customFormat="1">
      <c r="A25" s="35"/>
      <c r="B25" s="35" t="s">
        <v>83</v>
      </c>
      <c r="C25" s="22">
        <v>8500</v>
      </c>
      <c r="D25" s="22"/>
      <c r="E25" s="22">
        <v>39456.076999999997</v>
      </c>
      <c r="F25" s="22">
        <v>56438.060000000005</v>
      </c>
      <c r="G25" s="22">
        <v>104394.137</v>
      </c>
      <c r="H25" s="22">
        <v>13.138440860215052</v>
      </c>
      <c r="I25" s="22"/>
      <c r="J25" s="22">
        <v>60.987215793010741</v>
      </c>
      <c r="K25" s="22">
        <v>87.236248655913968</v>
      </c>
      <c r="L25" s="22">
        <v>161.36190530913976</v>
      </c>
    </row>
    <row r="26" spans="1:12" s="2" customFormat="1">
      <c r="A26" s="35"/>
      <c r="B26" s="35" t="s">
        <v>82</v>
      </c>
      <c r="C26" s="22"/>
      <c r="D26" s="22"/>
      <c r="E26" s="22">
        <v>282908.467</v>
      </c>
      <c r="F26" s="22">
        <v>216077.144</v>
      </c>
      <c r="G26" s="22">
        <v>498985.61100000003</v>
      </c>
      <c r="H26" s="22"/>
      <c r="I26" s="22"/>
      <c r="J26" s="22">
        <v>437.2913132392473</v>
      </c>
      <c r="K26" s="22">
        <v>333.99020913978489</v>
      </c>
      <c r="L26" s="22">
        <v>771.28152237903214</v>
      </c>
    </row>
    <row r="27" spans="1:12" s="2" customFormat="1">
      <c r="A27" s="35"/>
      <c r="B27" s="35" t="s">
        <v>84</v>
      </c>
      <c r="C27" s="22"/>
      <c r="D27" s="22"/>
      <c r="E27" s="22">
        <v>47011.495999999999</v>
      </c>
      <c r="F27" s="22">
        <v>27412.772000000001</v>
      </c>
      <c r="G27" s="22">
        <v>74424.267999999996</v>
      </c>
      <c r="H27" s="22"/>
      <c r="I27" s="22"/>
      <c r="J27" s="22">
        <v>72.66561881720429</v>
      </c>
      <c r="K27" s="22">
        <v>42.371892204301076</v>
      </c>
      <c r="L27" s="22">
        <v>115.03751102150537</v>
      </c>
    </row>
    <row r="28" spans="1:12" s="2" customFormat="1">
      <c r="A28" s="35"/>
      <c r="B28" s="35" t="s">
        <v>85</v>
      </c>
      <c r="C28" s="22"/>
      <c r="D28" s="22"/>
      <c r="E28" s="22">
        <v>14271.347000000002</v>
      </c>
      <c r="F28" s="22">
        <v>19350.191999999999</v>
      </c>
      <c r="G28" s="22">
        <v>33621.539000000004</v>
      </c>
      <c r="H28" s="22"/>
      <c r="I28" s="22"/>
      <c r="J28" s="22">
        <v>22.059205712365589</v>
      </c>
      <c r="K28" s="22">
        <v>29.909570967741931</v>
      </c>
      <c r="L28" s="22">
        <v>51.968776680107524</v>
      </c>
    </row>
    <row r="29" spans="1:12" s="2" customFormat="1">
      <c r="A29" s="35"/>
      <c r="B29" s="35" t="s">
        <v>86</v>
      </c>
      <c r="C29" s="22"/>
      <c r="D29" s="22"/>
      <c r="E29" s="22">
        <v>455843.61299999995</v>
      </c>
      <c r="F29" s="22">
        <v>486979.83199999999</v>
      </c>
      <c r="G29" s="22">
        <v>942823.44499999995</v>
      </c>
      <c r="H29" s="22"/>
      <c r="I29" s="22"/>
      <c r="J29" s="22">
        <v>704.59698245967729</v>
      </c>
      <c r="K29" s="22">
        <v>752.724202688172</v>
      </c>
      <c r="L29" s="22">
        <v>1457.3211851478493</v>
      </c>
    </row>
    <row r="30" spans="1:12" s="2" customFormat="1">
      <c r="A30" s="37">
        <v>8</v>
      </c>
      <c r="B30" s="30" t="s">
        <v>16</v>
      </c>
      <c r="C30" s="31">
        <v>658875</v>
      </c>
      <c r="D30" s="31">
        <v>0</v>
      </c>
      <c r="E30" s="31">
        <v>1473828</v>
      </c>
      <c r="F30" s="31">
        <v>1232855</v>
      </c>
      <c r="G30" s="31">
        <v>3365558</v>
      </c>
      <c r="H30" s="32">
        <v>1018.422379032258</v>
      </c>
      <c r="I30" s="32" t="s">
        <v>203</v>
      </c>
      <c r="J30" s="32">
        <v>2278.0943548387095</v>
      </c>
      <c r="K30" s="32">
        <v>1905.6226478494623</v>
      </c>
      <c r="L30" s="32">
        <v>5202.1393817204298</v>
      </c>
    </row>
    <row r="31" spans="1:12" s="2" customFormat="1">
      <c r="A31" s="35"/>
      <c r="B31" s="35" t="s">
        <v>87</v>
      </c>
      <c r="C31" s="22">
        <v>658875</v>
      </c>
      <c r="D31" s="22">
        <v>0</v>
      </c>
      <c r="E31" s="22">
        <v>1473828</v>
      </c>
      <c r="F31" s="22">
        <v>1232855</v>
      </c>
      <c r="G31" s="22">
        <v>3365558</v>
      </c>
      <c r="H31" s="22">
        <v>1018.422379032258</v>
      </c>
      <c r="I31" s="22"/>
      <c r="J31" s="22">
        <v>2278.0943548387095</v>
      </c>
      <c r="K31" s="22">
        <v>1905.6226478494623</v>
      </c>
      <c r="L31" s="22">
        <v>5202.1393817204298</v>
      </c>
    </row>
    <row r="32" spans="1:12" s="2" customFormat="1" ht="14.25" customHeight="1">
      <c r="A32" s="37">
        <v>9</v>
      </c>
      <c r="B32" s="30" t="s">
        <v>17</v>
      </c>
      <c r="C32" s="31">
        <v>0</v>
      </c>
      <c r="D32" s="31">
        <v>0</v>
      </c>
      <c r="E32" s="31">
        <v>1468317</v>
      </c>
      <c r="F32" s="31">
        <v>456523</v>
      </c>
      <c r="G32" s="31">
        <v>1924840</v>
      </c>
      <c r="H32" s="32" t="s">
        <v>203</v>
      </c>
      <c r="I32" s="32" t="s">
        <v>203</v>
      </c>
      <c r="J32" s="32">
        <v>2269.5760080645159</v>
      </c>
      <c r="K32" s="32">
        <v>705.64711021505377</v>
      </c>
      <c r="L32" s="32">
        <v>2975.2231182795695</v>
      </c>
    </row>
    <row r="33" spans="1:12" s="2" customFormat="1">
      <c r="A33" s="35"/>
      <c r="B33" s="35" t="s">
        <v>88</v>
      </c>
      <c r="C33" s="22"/>
      <c r="D33" s="22"/>
      <c r="E33" s="22">
        <v>1468317</v>
      </c>
      <c r="F33" s="22">
        <v>456523</v>
      </c>
      <c r="G33" s="22">
        <v>1924840</v>
      </c>
      <c r="H33" s="22"/>
      <c r="I33" s="22"/>
      <c r="J33" s="22">
        <v>2269.5760080645159</v>
      </c>
      <c r="K33" s="22">
        <v>705.64711021505377</v>
      </c>
      <c r="L33" s="22">
        <v>2975.2231182795695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1126216</v>
      </c>
      <c r="F34" s="31">
        <v>637057</v>
      </c>
      <c r="G34" s="31">
        <v>1763273</v>
      </c>
      <c r="H34" s="32" t="s">
        <v>203</v>
      </c>
      <c r="I34" s="32" t="s">
        <v>203</v>
      </c>
      <c r="J34" s="32">
        <v>1740.7908602150537</v>
      </c>
      <c r="K34" s="32">
        <v>984.69831989247302</v>
      </c>
      <c r="L34" s="32">
        <v>2725.4891801075269</v>
      </c>
    </row>
    <row r="35" spans="1:12" s="2" customFormat="1">
      <c r="A35" s="35"/>
      <c r="B35" s="35" t="s">
        <v>93</v>
      </c>
      <c r="C35" s="22"/>
      <c r="D35" s="22"/>
      <c r="E35" s="22">
        <v>1126216</v>
      </c>
      <c r="F35" s="22">
        <v>637057</v>
      </c>
      <c r="G35" s="22">
        <v>1763273</v>
      </c>
      <c r="H35" s="22"/>
      <c r="I35" s="22"/>
      <c r="J35" s="22">
        <v>1740.7908602150537</v>
      </c>
      <c r="K35" s="22">
        <v>984.69831989247302</v>
      </c>
      <c r="L35" s="22">
        <v>2725.4891801075269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v>0</v>
      </c>
      <c r="H36" s="22"/>
      <c r="I36" s="22"/>
      <c r="J36" s="63" t="s">
        <v>203</v>
      </c>
      <c r="K36" s="22" t="s">
        <v>203</v>
      </c>
      <c r="L36" s="22"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v>0</v>
      </c>
      <c r="H37" s="22"/>
      <c r="I37" s="22"/>
      <c r="J37" s="22" t="s">
        <v>203</v>
      </c>
      <c r="K37" s="22" t="s">
        <v>203</v>
      </c>
      <c r="L37" s="22"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v>0</v>
      </c>
      <c r="H38" s="22"/>
      <c r="I38" s="22"/>
      <c r="J38" s="22" t="s">
        <v>203</v>
      </c>
      <c r="K38" s="22" t="s">
        <v>203</v>
      </c>
      <c r="L38" s="22"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v>0</v>
      </c>
      <c r="H39" s="22"/>
      <c r="I39" s="22"/>
      <c r="J39" s="22" t="s">
        <v>203</v>
      </c>
      <c r="K39" s="22" t="s">
        <v>203</v>
      </c>
      <c r="L39" s="22">
        <v>0</v>
      </c>
    </row>
    <row r="40" spans="1:12" s="2" customFormat="1">
      <c r="A40" s="35"/>
      <c r="B40" s="35" t="s">
        <v>77</v>
      </c>
      <c r="C40" s="22"/>
      <c r="D40" s="22"/>
      <c r="E40" s="22">
        <v>11262</v>
      </c>
      <c r="F40" s="22">
        <v>0</v>
      </c>
      <c r="G40" s="22">
        <v>11262</v>
      </c>
      <c r="H40" s="22"/>
      <c r="I40" s="22"/>
      <c r="J40" s="22">
        <v>17.407661290322579</v>
      </c>
      <c r="K40" s="22" t="s">
        <v>203</v>
      </c>
      <c r="L40" s="22">
        <v>17.407661290322579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499547</v>
      </c>
      <c r="E41" s="31">
        <v>738633</v>
      </c>
      <c r="F41" s="31">
        <v>1174484</v>
      </c>
      <c r="G41" s="31">
        <v>2412664</v>
      </c>
      <c r="H41" s="32" t="s">
        <v>203</v>
      </c>
      <c r="I41" s="32">
        <v>772.14926075268806</v>
      </c>
      <c r="J41" s="32">
        <v>1141.7042338709675</v>
      </c>
      <c r="K41" s="32">
        <v>1815.3986559139782</v>
      </c>
      <c r="L41" s="32">
        <v>3729.2521505376335</v>
      </c>
    </row>
    <row r="42" spans="1:12" s="2" customFormat="1">
      <c r="A42" s="35"/>
      <c r="B42" s="35" t="s">
        <v>94</v>
      </c>
      <c r="C42" s="22">
        <v>0</v>
      </c>
      <c r="D42" s="22">
        <v>499547</v>
      </c>
      <c r="E42" s="22">
        <v>738633</v>
      </c>
      <c r="F42" s="22">
        <v>1174484</v>
      </c>
      <c r="G42" s="22">
        <v>2412664</v>
      </c>
      <c r="H42" s="22"/>
      <c r="I42" s="22">
        <v>772.14926075268806</v>
      </c>
      <c r="J42" s="22">
        <v>1141.7042338709675</v>
      </c>
      <c r="K42" s="22">
        <v>1815.3986559139782</v>
      </c>
      <c r="L42" s="22">
        <v>3729.2521505376335</v>
      </c>
    </row>
    <row r="43" spans="1:12" s="2" customFormat="1">
      <c r="A43" s="37">
        <v>12</v>
      </c>
      <c r="B43" s="30" t="s">
        <v>20</v>
      </c>
      <c r="C43" s="41">
        <v>6555239</v>
      </c>
      <c r="D43" s="41">
        <v>1247664</v>
      </c>
      <c r="E43" s="41">
        <v>17801293</v>
      </c>
      <c r="F43" s="41">
        <v>3372285</v>
      </c>
      <c r="G43" s="31">
        <v>28976481</v>
      </c>
      <c r="H43" s="42">
        <v>10132.425873655913</v>
      </c>
      <c r="I43" s="42">
        <v>1928.5129032258064</v>
      </c>
      <c r="J43" s="32">
        <v>27515.439448924728</v>
      </c>
      <c r="K43" s="32">
        <v>5212.5372983870966</v>
      </c>
      <c r="L43" s="32">
        <v>44788.915524193544</v>
      </c>
    </row>
    <row r="44" spans="1:12" s="10" customFormat="1" ht="16.5" customHeight="1">
      <c r="A44" s="17"/>
      <c r="B44" s="17" t="s">
        <v>95</v>
      </c>
      <c r="C44" s="22">
        <v>6555239</v>
      </c>
      <c r="D44" s="22">
        <v>1247664</v>
      </c>
      <c r="E44" s="22">
        <v>17519401</v>
      </c>
      <c r="F44" s="22">
        <v>3227210</v>
      </c>
      <c r="G44" s="22">
        <v>28549514</v>
      </c>
      <c r="H44" s="22">
        <v>10132.425873655913</v>
      </c>
      <c r="I44" s="22">
        <v>1928.5129032258064</v>
      </c>
      <c r="J44" s="22">
        <v>27079.719287634405</v>
      </c>
      <c r="K44" s="22">
        <v>4988.2950268817194</v>
      </c>
      <c r="L44" s="22">
        <v>44128.953091397845</v>
      </c>
    </row>
    <row r="45" spans="1:12" s="2" customFormat="1">
      <c r="A45" s="17"/>
      <c r="B45" s="17" t="s">
        <v>96</v>
      </c>
      <c r="C45" s="22"/>
      <c r="D45" s="22"/>
      <c r="E45" s="69">
        <v>281892</v>
      </c>
      <c r="F45" s="69">
        <v>145075</v>
      </c>
      <c r="G45" s="22">
        <v>426967</v>
      </c>
      <c r="H45" s="22"/>
      <c r="I45" s="22"/>
      <c r="J45" s="22">
        <v>435.72016129032255</v>
      </c>
      <c r="K45" s="22">
        <v>224.24227150537632</v>
      </c>
      <c r="L45" s="22">
        <v>659.96243279569887</v>
      </c>
    </row>
    <row r="46" spans="1:12" s="2" customFormat="1">
      <c r="A46" s="17"/>
      <c r="B46" s="17" t="s">
        <v>97</v>
      </c>
      <c r="C46" s="22"/>
      <c r="D46" s="22"/>
      <c r="E46" s="22"/>
      <c r="F46" s="22"/>
      <c r="G46" s="22">
        <v>0</v>
      </c>
      <c r="H46" s="73"/>
      <c r="I46" s="73"/>
      <c r="J46" s="73"/>
      <c r="K46" s="73"/>
      <c r="L46" s="73">
        <v>0</v>
      </c>
    </row>
    <row r="47" spans="1:12" s="2" customFormat="1">
      <c r="A47" s="37">
        <v>13</v>
      </c>
      <c r="B47" s="30" t="s">
        <v>212</v>
      </c>
      <c r="C47" s="79">
        <v>0</v>
      </c>
      <c r="D47" s="79">
        <v>0</v>
      </c>
      <c r="E47" s="79">
        <v>0</v>
      </c>
      <c r="F47" s="79">
        <v>103431</v>
      </c>
      <c r="G47" s="79">
        <v>103431</v>
      </c>
      <c r="H47" s="80" t="s">
        <v>203</v>
      </c>
      <c r="I47" s="80" t="s">
        <v>203</v>
      </c>
      <c r="J47" s="80" t="s">
        <v>203</v>
      </c>
      <c r="K47" s="80">
        <v>159.87318548387097</v>
      </c>
      <c r="L47" s="80">
        <v>159.87318548387097</v>
      </c>
    </row>
    <row r="48" spans="1:12" s="2" customFormat="1">
      <c r="A48" s="17"/>
      <c r="B48" s="17" t="s">
        <v>213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s="2" customFormat="1">
      <c r="A49" s="37">
        <v>14</v>
      </c>
      <c r="B49" s="30" t="s">
        <v>21</v>
      </c>
      <c r="C49" s="41">
        <v>0</v>
      </c>
      <c r="D49" s="41">
        <v>0</v>
      </c>
      <c r="E49" s="41">
        <v>708923</v>
      </c>
      <c r="F49" s="41">
        <v>510847</v>
      </c>
      <c r="G49" s="31">
        <v>1219770</v>
      </c>
      <c r="H49" s="42" t="s">
        <v>203</v>
      </c>
      <c r="I49" s="42" t="s">
        <v>203</v>
      </c>
      <c r="J49" s="32">
        <v>1095.7815188172042</v>
      </c>
      <c r="K49" s="32">
        <v>789.61565860215046</v>
      </c>
      <c r="L49" s="32">
        <v>1885.3971774193546</v>
      </c>
    </row>
    <row r="50" spans="1:12" s="2" customFormat="1">
      <c r="A50" s="17"/>
      <c r="B50" s="17" t="s">
        <v>98</v>
      </c>
      <c r="C50" s="22"/>
      <c r="D50" s="22"/>
      <c r="E50" s="22">
        <v>708923</v>
      </c>
      <c r="F50" s="22">
        <v>510847</v>
      </c>
      <c r="G50" s="22">
        <v>1219770</v>
      </c>
      <c r="H50" s="22"/>
      <c r="I50" s="22"/>
      <c r="J50" s="22">
        <v>1095.7815188172042</v>
      </c>
      <c r="K50" s="22">
        <v>789.61565860215046</v>
      </c>
      <c r="L50" s="22">
        <v>1885.3971774193546</v>
      </c>
    </row>
    <row r="51" spans="1:12" s="2" customFormat="1" ht="14.25" customHeight="1">
      <c r="A51" s="37">
        <v>15</v>
      </c>
      <c r="B51" s="30" t="s">
        <v>22</v>
      </c>
      <c r="C51" s="31">
        <v>0</v>
      </c>
      <c r="D51" s="31">
        <v>0</v>
      </c>
      <c r="E51" s="31">
        <v>1604884</v>
      </c>
      <c r="F51" s="31">
        <v>349857</v>
      </c>
      <c r="G51" s="31">
        <v>1954741</v>
      </c>
      <c r="H51" s="32" t="s">
        <v>203</v>
      </c>
      <c r="I51" s="32" t="s">
        <v>203</v>
      </c>
      <c r="J51" s="32">
        <v>2480.6674731182793</v>
      </c>
      <c r="K51" s="32">
        <v>540.77358870967737</v>
      </c>
      <c r="L51" s="32">
        <v>3021.4410618279567</v>
      </c>
    </row>
    <row r="52" spans="1:12" s="2" customFormat="1">
      <c r="A52" s="17"/>
      <c r="B52" s="17" t="s">
        <v>102</v>
      </c>
      <c r="C52" s="22"/>
      <c r="D52" s="22"/>
      <c r="E52" s="22">
        <v>641954</v>
      </c>
      <c r="F52" s="22">
        <v>10496</v>
      </c>
      <c r="G52" s="22">
        <v>652450</v>
      </c>
      <c r="H52" s="22"/>
      <c r="I52" s="22"/>
      <c r="J52" s="22">
        <v>992.26760752688165</v>
      </c>
      <c r="K52" s="22">
        <v>16.223655913978494</v>
      </c>
      <c r="L52" s="22">
        <v>1008.4912634408602</v>
      </c>
    </row>
    <row r="53" spans="1:12" s="2" customFormat="1">
      <c r="A53" s="17"/>
      <c r="B53" s="17" t="s">
        <v>99</v>
      </c>
      <c r="C53" s="22"/>
      <c r="D53" s="22"/>
      <c r="E53" s="22">
        <v>160488</v>
      </c>
      <c r="F53" s="22">
        <v>244900</v>
      </c>
      <c r="G53" s="22">
        <v>405388</v>
      </c>
      <c r="H53" s="22"/>
      <c r="I53" s="22"/>
      <c r="J53" s="22">
        <v>248</v>
      </c>
      <c r="K53" s="22">
        <v>378.54993279569885</v>
      </c>
      <c r="L53" s="22">
        <v>626.54993279569885</v>
      </c>
    </row>
    <row r="54" spans="1:12" s="2" customFormat="1">
      <c r="A54" s="17"/>
      <c r="B54" s="17" t="s">
        <v>103</v>
      </c>
      <c r="C54" s="22"/>
      <c r="D54" s="22"/>
      <c r="E54" s="22">
        <v>128391</v>
      </c>
      <c r="F54" s="22">
        <v>94461</v>
      </c>
      <c r="G54" s="22">
        <v>222852</v>
      </c>
      <c r="H54" s="22"/>
      <c r="I54" s="22"/>
      <c r="J54" s="22">
        <v>198</v>
      </c>
      <c r="K54" s="22">
        <v>146</v>
      </c>
      <c r="L54" s="22">
        <v>344</v>
      </c>
    </row>
    <row r="55" spans="1:12" s="2" customFormat="1">
      <c r="A55" s="17"/>
      <c r="B55" s="17" t="s">
        <v>100</v>
      </c>
      <c r="C55" s="22"/>
      <c r="D55" s="22"/>
      <c r="E55" s="22">
        <v>481465</v>
      </c>
      <c r="F55" s="22">
        <v>0</v>
      </c>
      <c r="G55" s="22">
        <v>481465</v>
      </c>
      <c r="H55" s="22"/>
      <c r="I55" s="22"/>
      <c r="J55" s="22">
        <v>744</v>
      </c>
      <c r="K55" s="22">
        <v>0</v>
      </c>
      <c r="L55" s="22">
        <v>744</v>
      </c>
    </row>
    <row r="56" spans="1:12" s="2" customFormat="1">
      <c r="A56" s="17"/>
      <c r="B56" s="17" t="s">
        <v>104</v>
      </c>
      <c r="C56" s="22"/>
      <c r="D56" s="22"/>
      <c r="E56" s="22">
        <v>80244</v>
      </c>
      <c r="F56" s="22">
        <v>0</v>
      </c>
      <c r="G56" s="22">
        <v>80244</v>
      </c>
      <c r="H56" s="22"/>
      <c r="I56" s="22"/>
      <c r="J56" s="22">
        <v>124</v>
      </c>
      <c r="K56" s="22">
        <v>0</v>
      </c>
      <c r="L56" s="22">
        <v>124</v>
      </c>
    </row>
    <row r="57" spans="1:12" s="2" customFormat="1">
      <c r="A57" s="17"/>
      <c r="B57" s="17" t="s">
        <v>101</v>
      </c>
      <c r="C57" s="22"/>
      <c r="D57" s="22"/>
      <c r="E57" s="22">
        <v>112342</v>
      </c>
      <c r="F57" s="22">
        <v>0</v>
      </c>
      <c r="G57" s="22">
        <v>112342</v>
      </c>
      <c r="H57" s="22"/>
      <c r="I57" s="22"/>
      <c r="J57" s="22">
        <v>174</v>
      </c>
      <c r="K57" s="22">
        <v>0</v>
      </c>
      <c r="L57" s="22">
        <v>174</v>
      </c>
    </row>
    <row r="58" spans="1:12" s="2" customFormat="1">
      <c r="A58" s="36">
        <v>16</v>
      </c>
      <c r="B58" s="24" t="s">
        <v>23</v>
      </c>
      <c r="C58" s="25">
        <v>0</v>
      </c>
      <c r="D58" s="25">
        <v>0</v>
      </c>
      <c r="E58" s="25">
        <v>137211</v>
      </c>
      <c r="F58" s="25">
        <v>313271</v>
      </c>
      <c r="G58" s="25">
        <v>450482</v>
      </c>
      <c r="H58" s="26" t="s">
        <v>203</v>
      </c>
      <c r="I58" s="26" t="s">
        <v>203</v>
      </c>
      <c r="J58" s="26">
        <v>212.08689516129033</v>
      </c>
      <c r="K58" s="26">
        <v>484.22264784946231</v>
      </c>
      <c r="L58" s="44">
        <v>696.30954301075258</v>
      </c>
    </row>
    <row r="59" spans="1:12" s="2" customFormat="1">
      <c r="A59" s="17"/>
      <c r="B59" s="17" t="s">
        <v>105</v>
      </c>
      <c r="C59" s="22"/>
      <c r="D59" s="22"/>
      <c r="E59" s="22">
        <v>137211</v>
      </c>
      <c r="F59" s="22">
        <v>313271</v>
      </c>
      <c r="G59" s="22">
        <v>450482</v>
      </c>
      <c r="H59" s="22"/>
      <c r="I59" s="22"/>
      <c r="J59" s="22">
        <v>212.08689516129033</v>
      </c>
      <c r="K59" s="22">
        <v>484.22264784946231</v>
      </c>
      <c r="L59" s="22">
        <v>696.30954301075258</v>
      </c>
    </row>
    <row r="60" spans="1:12" s="2" customFormat="1">
      <c r="A60" s="37">
        <v>17</v>
      </c>
      <c r="B60" s="30" t="s">
        <v>24</v>
      </c>
      <c r="C60" s="31">
        <v>0</v>
      </c>
      <c r="D60" s="31">
        <v>0</v>
      </c>
      <c r="E60" s="31">
        <v>666263</v>
      </c>
      <c r="F60" s="31">
        <v>301217</v>
      </c>
      <c r="G60" s="31">
        <v>967480</v>
      </c>
      <c r="H60" s="32" t="s">
        <v>203</v>
      </c>
      <c r="I60" s="32" t="s">
        <v>203</v>
      </c>
      <c r="J60" s="32">
        <v>1029.842002688172</v>
      </c>
      <c r="K60" s="32">
        <v>465.59079301075269</v>
      </c>
      <c r="L60" s="32">
        <v>1495.4327956989246</v>
      </c>
    </row>
    <row r="61" spans="1:12" s="2" customFormat="1">
      <c r="A61" s="17"/>
      <c r="B61" s="35" t="s">
        <v>106</v>
      </c>
      <c r="C61" s="22"/>
      <c r="D61" s="22"/>
      <c r="E61" s="22">
        <v>666263</v>
      </c>
      <c r="F61" s="22">
        <v>301217</v>
      </c>
      <c r="G61" s="22">
        <v>967480</v>
      </c>
      <c r="H61" s="22"/>
      <c r="I61" s="22"/>
      <c r="J61" s="22">
        <v>1029.842002688172</v>
      </c>
      <c r="K61" s="22">
        <v>465.59079301075269</v>
      </c>
      <c r="L61" s="22">
        <v>1495.4327956989246</v>
      </c>
    </row>
    <row r="62" spans="1:12" s="2" customFormat="1" ht="15" customHeight="1">
      <c r="A62" s="37">
        <v>18</v>
      </c>
      <c r="B62" s="30" t="s">
        <v>25</v>
      </c>
      <c r="C62" s="31">
        <v>0</v>
      </c>
      <c r="D62" s="31">
        <v>0</v>
      </c>
      <c r="E62" s="31">
        <v>584601</v>
      </c>
      <c r="F62" s="31">
        <v>480055</v>
      </c>
      <c r="G62" s="31">
        <v>1064656</v>
      </c>
      <c r="H62" s="32" t="s">
        <v>203</v>
      </c>
      <c r="I62" s="32" t="s">
        <v>203</v>
      </c>
      <c r="J62" s="32">
        <v>903.61713709677417</v>
      </c>
      <c r="K62" s="32">
        <v>742.02049731182797</v>
      </c>
      <c r="L62" s="32">
        <v>1645.637634408602</v>
      </c>
    </row>
    <row r="63" spans="1:12" s="2" customFormat="1">
      <c r="A63" s="17"/>
      <c r="B63" s="17" t="s">
        <v>107</v>
      </c>
      <c r="C63" s="22"/>
      <c r="D63" s="22"/>
      <c r="E63" s="22">
        <v>584601</v>
      </c>
      <c r="F63" s="22">
        <v>480055</v>
      </c>
      <c r="G63" s="22">
        <v>1064656</v>
      </c>
      <c r="H63" s="22"/>
      <c r="I63" s="22"/>
      <c r="J63" s="22">
        <v>903.61713709677417</v>
      </c>
      <c r="K63" s="22">
        <v>742.02049731182797</v>
      </c>
      <c r="L63" s="22">
        <v>1645.637634408602</v>
      </c>
    </row>
    <row r="64" spans="1:12" s="2" customFormat="1">
      <c r="A64" s="37">
        <v>19</v>
      </c>
      <c r="B64" s="30" t="s">
        <v>26</v>
      </c>
      <c r="C64" s="31">
        <v>0</v>
      </c>
      <c r="D64" s="31">
        <v>0</v>
      </c>
      <c r="E64" s="31">
        <v>2226289</v>
      </c>
      <c r="F64" s="31">
        <v>1222728</v>
      </c>
      <c r="G64" s="31">
        <v>3449017</v>
      </c>
      <c r="H64" s="32" t="s">
        <v>203</v>
      </c>
      <c r="I64" s="32" t="s">
        <v>203</v>
      </c>
      <c r="J64" s="32">
        <v>3441.1725134408598</v>
      </c>
      <c r="K64" s="32">
        <v>1889.9693548387095</v>
      </c>
      <c r="L64" s="32">
        <v>5331.1418682795693</v>
      </c>
    </row>
    <row r="65" spans="1:13" s="2" customFormat="1">
      <c r="A65" s="45"/>
      <c r="B65" s="45" t="s">
        <v>108</v>
      </c>
      <c r="C65" s="22"/>
      <c r="D65" s="22"/>
      <c r="E65" s="22">
        <v>429228</v>
      </c>
      <c r="F65" s="22">
        <v>235742</v>
      </c>
      <c r="G65" s="63">
        <v>664970</v>
      </c>
      <c r="H65" s="63"/>
      <c r="I65" s="63"/>
      <c r="J65" s="63">
        <v>663.45725806451605</v>
      </c>
      <c r="K65" s="63">
        <v>364.38615591397848</v>
      </c>
      <c r="L65" s="63">
        <v>1027.8434139784945</v>
      </c>
    </row>
    <row r="66" spans="1:13">
      <c r="A66" s="45"/>
      <c r="B66" s="45" t="s">
        <v>109</v>
      </c>
      <c r="C66" s="22"/>
      <c r="D66" s="22"/>
      <c r="E66" s="22">
        <v>937268</v>
      </c>
      <c r="F66" s="22">
        <v>514768</v>
      </c>
      <c r="G66" s="63">
        <v>1452036</v>
      </c>
      <c r="H66" s="63"/>
      <c r="I66" s="63"/>
      <c r="J66" s="63">
        <v>1448.7341397849461</v>
      </c>
      <c r="K66" s="63">
        <v>795.67634408602146</v>
      </c>
      <c r="L66" s="63">
        <v>2244.4104838709677</v>
      </c>
      <c r="M66" s="2"/>
    </row>
    <row r="67" spans="1:13">
      <c r="A67" s="45"/>
      <c r="B67" s="45" t="s">
        <v>110</v>
      </c>
      <c r="C67" s="22"/>
      <c r="D67" s="22"/>
      <c r="E67" s="22">
        <v>859793</v>
      </c>
      <c r="F67" s="22">
        <v>472218</v>
      </c>
      <c r="G67" s="63">
        <v>1332011</v>
      </c>
      <c r="H67" s="63"/>
      <c r="I67" s="63"/>
      <c r="J67" s="63">
        <v>1328.9811155913978</v>
      </c>
      <c r="K67" s="63">
        <v>729.90685483870971</v>
      </c>
      <c r="L67" s="63">
        <v>2058.8879704301075</v>
      </c>
      <c r="M67" s="2"/>
    </row>
    <row r="68" spans="1:13" ht="31.5" customHeight="1">
      <c r="A68" s="37">
        <v>20</v>
      </c>
      <c r="B68" s="30" t="s">
        <v>27</v>
      </c>
      <c r="C68" s="31">
        <v>187978</v>
      </c>
      <c r="D68" s="31">
        <v>7622</v>
      </c>
      <c r="E68" s="31">
        <v>489582</v>
      </c>
      <c r="F68" s="31">
        <v>549098</v>
      </c>
      <c r="G68" s="31">
        <v>1234280</v>
      </c>
      <c r="H68" s="32">
        <v>290.55739247311823</v>
      </c>
      <c r="I68" s="32">
        <v>11.781317204301073</v>
      </c>
      <c r="J68" s="32">
        <v>756.74637096774188</v>
      </c>
      <c r="K68" s="32">
        <v>848.74018817204296</v>
      </c>
      <c r="L68" s="32">
        <v>1907.8252688172042</v>
      </c>
      <c r="M68" s="2"/>
    </row>
    <row r="69" spans="1:13">
      <c r="A69" s="45"/>
      <c r="B69" s="45" t="s">
        <v>111</v>
      </c>
      <c r="C69" s="22">
        <v>187978</v>
      </c>
      <c r="D69" s="22">
        <v>7622</v>
      </c>
      <c r="E69" s="22">
        <v>489582</v>
      </c>
      <c r="F69" s="22">
        <v>549098</v>
      </c>
      <c r="G69" s="22">
        <v>1234280</v>
      </c>
      <c r="H69" s="22">
        <v>290.55739247311823</v>
      </c>
      <c r="I69" s="22">
        <v>11.781317204301073</v>
      </c>
      <c r="J69" s="22">
        <v>756.74637096774188</v>
      </c>
      <c r="K69" s="22">
        <v>848.74018817204296</v>
      </c>
      <c r="L69" s="22">
        <v>1907.8252688172042</v>
      </c>
    </row>
    <row r="70" spans="1:13">
      <c r="A70" s="37">
        <v>21</v>
      </c>
      <c r="B70" s="30" t="s">
        <v>28</v>
      </c>
      <c r="C70" s="31">
        <v>0</v>
      </c>
      <c r="D70" s="31">
        <v>0</v>
      </c>
      <c r="E70" s="31">
        <v>5308473</v>
      </c>
      <c r="F70" s="31">
        <v>2627546</v>
      </c>
      <c r="G70" s="31">
        <v>7936019</v>
      </c>
      <c r="H70" s="32" t="s">
        <v>203</v>
      </c>
      <c r="I70" s="32" t="s">
        <v>203</v>
      </c>
      <c r="J70" s="32">
        <v>8205.3010080645145</v>
      </c>
      <c r="K70" s="32">
        <v>4061.3950268817202</v>
      </c>
      <c r="L70" s="32">
        <v>12266.696034946235</v>
      </c>
    </row>
    <row r="71" spans="1:13">
      <c r="A71" s="45"/>
      <c r="B71" s="45" t="s">
        <v>112</v>
      </c>
      <c r="C71" s="22"/>
      <c r="D71" s="22"/>
      <c r="E71" s="22">
        <v>5308473</v>
      </c>
      <c r="F71" s="22">
        <v>2617035.8160000001</v>
      </c>
      <c r="G71" s="63">
        <v>7925508.8159999996</v>
      </c>
      <c r="H71" s="63"/>
      <c r="I71" s="63"/>
      <c r="J71" s="63">
        <v>8205.3010080645145</v>
      </c>
      <c r="K71" s="63">
        <v>4061.3950268817202</v>
      </c>
      <c r="L71" s="63">
        <v>12266.696034946235</v>
      </c>
    </row>
    <row r="72" spans="1:13">
      <c r="A72" s="45"/>
      <c r="B72" s="45" t="s">
        <v>210</v>
      </c>
      <c r="C72" s="22"/>
      <c r="D72" s="22"/>
      <c r="E72" s="22"/>
      <c r="F72" s="22">
        <v>10510.184000000001</v>
      </c>
      <c r="G72" s="63">
        <v>10510.184000000001</v>
      </c>
      <c r="H72" s="63"/>
      <c r="I72" s="63"/>
      <c r="J72" s="63"/>
      <c r="K72" s="63"/>
      <c r="L72" s="63"/>
    </row>
    <row r="73" spans="1:13">
      <c r="A73" s="37">
        <v>22</v>
      </c>
      <c r="B73" s="30" t="s">
        <v>29</v>
      </c>
      <c r="C73" s="31">
        <v>0</v>
      </c>
      <c r="D73" s="31">
        <v>432756</v>
      </c>
      <c r="E73" s="31">
        <v>578129</v>
      </c>
      <c r="F73" s="31">
        <v>353842</v>
      </c>
      <c r="G73" s="31">
        <v>1364727</v>
      </c>
      <c r="H73" s="32" t="s">
        <v>203</v>
      </c>
      <c r="I73" s="32">
        <v>668.9104838709676</v>
      </c>
      <c r="J73" s="32">
        <v>893.61337365591385</v>
      </c>
      <c r="K73" s="32">
        <v>546.93319892473119</v>
      </c>
      <c r="L73" s="32">
        <v>2109.4570564516125</v>
      </c>
    </row>
    <row r="74" spans="1:13">
      <c r="A74" s="45"/>
      <c r="B74" s="45" t="s">
        <v>114</v>
      </c>
      <c r="C74" s="22"/>
      <c r="D74" s="22"/>
      <c r="E74" s="22">
        <v>578129</v>
      </c>
      <c r="F74" s="22">
        <v>155690.48000000001</v>
      </c>
      <c r="G74" s="63">
        <v>733819.48</v>
      </c>
      <c r="H74" s="63"/>
      <c r="I74" s="63"/>
      <c r="J74" s="63">
        <v>893.61337365591385</v>
      </c>
      <c r="K74" s="63">
        <v>240.65060752688171</v>
      </c>
      <c r="L74" s="63">
        <v>1134.2639811827955</v>
      </c>
    </row>
    <row r="75" spans="1:13">
      <c r="A75" s="45"/>
      <c r="B75" s="45" t="s">
        <v>112</v>
      </c>
      <c r="C75" s="22"/>
      <c r="D75" s="22"/>
      <c r="E75" s="22">
        <v>0</v>
      </c>
      <c r="F75" s="22">
        <v>198151.52000000002</v>
      </c>
      <c r="G75" s="63">
        <v>198151.52000000002</v>
      </c>
      <c r="H75" s="63"/>
      <c r="I75" s="63"/>
      <c r="J75" s="63"/>
      <c r="K75" s="63">
        <v>306.2825913978495</v>
      </c>
      <c r="L75" s="63">
        <v>306.2825913978495</v>
      </c>
    </row>
    <row r="76" spans="1:13">
      <c r="A76" s="36">
        <v>23</v>
      </c>
      <c r="B76" s="24" t="s">
        <v>30</v>
      </c>
      <c r="C76" s="25">
        <v>58251</v>
      </c>
      <c r="D76" s="25">
        <v>0</v>
      </c>
      <c r="E76" s="25">
        <v>2153618</v>
      </c>
      <c r="F76" s="25">
        <v>752045</v>
      </c>
      <c r="G76" s="25">
        <v>2963914</v>
      </c>
      <c r="H76" s="26">
        <v>90.038508064516122</v>
      </c>
      <c r="I76" s="26" t="s">
        <v>203</v>
      </c>
      <c r="J76" s="26">
        <v>3328.8450268817201</v>
      </c>
      <c r="K76" s="26">
        <v>1162.4351478494623</v>
      </c>
      <c r="L76" s="26">
        <v>4581.3186827956979</v>
      </c>
    </row>
    <row r="77" spans="1:13">
      <c r="A77" s="45"/>
      <c r="B77" s="45" t="s">
        <v>115</v>
      </c>
      <c r="C77" s="22">
        <v>58251</v>
      </c>
      <c r="D77" s="22">
        <v>0</v>
      </c>
      <c r="E77" s="22">
        <v>2153618</v>
      </c>
      <c r="F77" s="22">
        <v>752045</v>
      </c>
      <c r="G77" s="63">
        <v>2963914</v>
      </c>
      <c r="H77" s="63">
        <v>90.038508064516122</v>
      </c>
      <c r="I77" s="63"/>
      <c r="J77" s="63">
        <v>3328.8450268817201</v>
      </c>
      <c r="K77" s="63">
        <v>1162.4351478494623</v>
      </c>
      <c r="L77" s="63">
        <v>4581.3186827956979</v>
      </c>
    </row>
    <row r="78" spans="1:13">
      <c r="A78" s="37">
        <v>24</v>
      </c>
      <c r="B78" s="30" t="s">
        <v>31</v>
      </c>
      <c r="C78" s="31">
        <v>714530</v>
      </c>
      <c r="D78" s="31">
        <v>49515</v>
      </c>
      <c r="E78" s="31">
        <v>390367</v>
      </c>
      <c r="F78" s="31">
        <v>435490</v>
      </c>
      <c r="G78" s="31">
        <v>1589902</v>
      </c>
      <c r="H78" s="32">
        <v>1104.448252688172</v>
      </c>
      <c r="I78" s="32">
        <v>76.535282258064498</v>
      </c>
      <c r="J78" s="32">
        <v>603.38985215053754</v>
      </c>
      <c r="K78" s="32">
        <v>673.13642473118273</v>
      </c>
      <c r="L78" s="32">
        <v>2457.5098118279566</v>
      </c>
    </row>
    <row r="79" spans="1:13">
      <c r="A79" s="45"/>
      <c r="B79" s="45" t="s">
        <v>116</v>
      </c>
      <c r="C79" s="22">
        <v>714530</v>
      </c>
      <c r="D79" s="22">
        <v>49515</v>
      </c>
      <c r="E79" s="22">
        <v>70266.06</v>
      </c>
      <c r="F79" s="22">
        <v>37452.14</v>
      </c>
      <c r="G79" s="63">
        <v>871763.20000000007</v>
      </c>
      <c r="H79" s="63">
        <v>1104.448252688172</v>
      </c>
      <c r="I79" s="63">
        <v>76.535282258064498</v>
      </c>
      <c r="J79" s="63">
        <v>108.61017338709676</v>
      </c>
      <c r="K79" s="63">
        <v>57.889732526881716</v>
      </c>
      <c r="L79" s="63">
        <v>1347.4834408602148</v>
      </c>
    </row>
    <row r="80" spans="1:13">
      <c r="A80" s="45"/>
      <c r="B80" s="45" t="s">
        <v>117</v>
      </c>
      <c r="C80" s="22"/>
      <c r="D80" s="22"/>
      <c r="E80" s="22">
        <v>320100.94</v>
      </c>
      <c r="F80" s="22">
        <v>398037.86</v>
      </c>
      <c r="G80" s="63">
        <v>718138.8</v>
      </c>
      <c r="H80" s="63"/>
      <c r="I80" s="63"/>
      <c r="J80" s="63">
        <v>494.77967876344081</v>
      </c>
      <c r="K80" s="63">
        <v>615.24669220430098</v>
      </c>
      <c r="L80" s="63">
        <v>1110.0263709677417</v>
      </c>
    </row>
    <row r="81" spans="1:12">
      <c r="A81" s="37">
        <v>25</v>
      </c>
      <c r="B81" s="30" t="s">
        <v>32</v>
      </c>
      <c r="C81" s="31">
        <v>0</v>
      </c>
      <c r="D81" s="31">
        <v>0</v>
      </c>
      <c r="E81" s="31">
        <v>130353</v>
      </c>
      <c r="F81" s="31">
        <v>161778</v>
      </c>
      <c r="G81" s="31">
        <v>292131</v>
      </c>
      <c r="H81" s="32" t="s">
        <v>203</v>
      </c>
      <c r="I81" s="32" t="s">
        <v>203</v>
      </c>
      <c r="J81" s="32">
        <v>201.48649193548388</v>
      </c>
      <c r="K81" s="32">
        <v>250.06008064516126</v>
      </c>
      <c r="L81" s="32">
        <v>451.54657258064515</v>
      </c>
    </row>
    <row r="82" spans="1:12">
      <c r="A82" s="45"/>
      <c r="B82" s="45" t="s">
        <v>118</v>
      </c>
      <c r="C82" s="22"/>
      <c r="D82" s="22"/>
      <c r="E82" s="22">
        <v>130353</v>
      </c>
      <c r="F82" s="22">
        <v>161778</v>
      </c>
      <c r="G82" s="22">
        <v>292131</v>
      </c>
      <c r="H82" s="63"/>
      <c r="I82" s="63"/>
      <c r="J82" s="63">
        <v>201.48649193548388</v>
      </c>
      <c r="K82" s="63">
        <v>250.06008064516126</v>
      </c>
      <c r="L82" s="63">
        <v>451.54657258064515</v>
      </c>
    </row>
    <row r="83" spans="1:12">
      <c r="A83" s="37">
        <v>26</v>
      </c>
      <c r="B83" s="30" t="s">
        <v>33</v>
      </c>
      <c r="C83" s="31">
        <v>275292</v>
      </c>
      <c r="D83" s="31">
        <v>0</v>
      </c>
      <c r="E83" s="31">
        <v>1643602</v>
      </c>
      <c r="F83" s="31">
        <v>640743</v>
      </c>
      <c r="G83" s="31">
        <v>2559637</v>
      </c>
      <c r="H83" s="32">
        <v>425.5185483870967</v>
      </c>
      <c r="I83" s="32" t="s">
        <v>203</v>
      </c>
      <c r="J83" s="32">
        <v>2540.5138440860214</v>
      </c>
      <c r="K83" s="32">
        <v>990.39576612903227</v>
      </c>
      <c r="L83" s="32">
        <v>3956.4281586021507</v>
      </c>
    </row>
    <row r="84" spans="1:12">
      <c r="A84" s="45"/>
      <c r="B84" s="45" t="s">
        <v>119</v>
      </c>
      <c r="C84" s="22">
        <v>275292</v>
      </c>
      <c r="D84" s="22"/>
      <c r="E84" s="22">
        <v>300779</v>
      </c>
      <c r="F84" s="22">
        <v>328060</v>
      </c>
      <c r="G84" s="63">
        <v>904131</v>
      </c>
      <c r="H84" s="63">
        <v>425.5185483870967</v>
      </c>
      <c r="I84" s="63"/>
      <c r="J84" s="63">
        <v>464.91377688172037</v>
      </c>
      <c r="K84" s="63">
        <v>507.08198924731181</v>
      </c>
      <c r="L84" s="63">
        <v>1397.5143145161289</v>
      </c>
    </row>
    <row r="85" spans="1:12">
      <c r="A85" s="45"/>
      <c r="B85" s="45" t="s">
        <v>120</v>
      </c>
      <c r="C85" s="22"/>
      <c r="D85" s="22"/>
      <c r="E85" s="22">
        <v>958220</v>
      </c>
      <c r="F85" s="22">
        <v>312683</v>
      </c>
      <c r="G85" s="63">
        <v>1270903</v>
      </c>
      <c r="H85" s="63"/>
      <c r="I85" s="63"/>
      <c r="J85" s="63">
        <v>1481.119623655914</v>
      </c>
      <c r="K85" s="63">
        <v>483.31377688172034</v>
      </c>
      <c r="L85" s="63">
        <v>1964.4334005376343</v>
      </c>
    </row>
    <row r="86" spans="1:12">
      <c r="A86" s="45"/>
      <c r="B86" s="45" t="s">
        <v>122</v>
      </c>
      <c r="C86" s="22"/>
      <c r="D86" s="22"/>
      <c r="E86" s="22">
        <v>19723</v>
      </c>
      <c r="F86" s="22"/>
      <c r="G86" s="63">
        <v>19723</v>
      </c>
      <c r="H86" s="63"/>
      <c r="I86" s="63"/>
      <c r="J86" s="63">
        <v>30.485819892473113</v>
      </c>
      <c r="K86" s="63"/>
      <c r="L86" s="63">
        <v>30.485819892473113</v>
      </c>
    </row>
    <row r="87" spans="1:12">
      <c r="A87" s="45"/>
      <c r="B87" s="45" t="s">
        <v>121</v>
      </c>
      <c r="C87" s="22"/>
      <c r="D87" s="22"/>
      <c r="E87" s="22">
        <v>355018</v>
      </c>
      <c r="F87" s="22"/>
      <c r="G87" s="63">
        <v>355018</v>
      </c>
      <c r="H87" s="63"/>
      <c r="I87" s="63"/>
      <c r="J87" s="63">
        <v>548.750940860215</v>
      </c>
      <c r="K87" s="63"/>
      <c r="L87" s="63">
        <v>548.750940860215</v>
      </c>
    </row>
    <row r="88" spans="1:12">
      <c r="A88" s="45"/>
      <c r="B88" s="45" t="s">
        <v>123</v>
      </c>
      <c r="C88" s="22"/>
      <c r="D88" s="22"/>
      <c r="E88" s="22">
        <v>8218</v>
      </c>
      <c r="F88" s="22"/>
      <c r="G88" s="63">
        <v>8218</v>
      </c>
      <c r="H88" s="63"/>
      <c r="I88" s="63"/>
      <c r="J88" s="63">
        <v>12.702553763440859</v>
      </c>
      <c r="K88" s="63"/>
      <c r="L88" s="63">
        <v>12.702553763440859</v>
      </c>
    </row>
    <row r="89" spans="1:12">
      <c r="A89" s="45"/>
      <c r="B89" s="45" t="s">
        <v>206</v>
      </c>
      <c r="C89" s="22"/>
      <c r="D89" s="22"/>
      <c r="E89" s="22">
        <v>1644</v>
      </c>
      <c r="F89" s="22"/>
      <c r="G89" s="63"/>
      <c r="H89" s="63"/>
      <c r="I89" s="63"/>
      <c r="J89" s="63">
        <v>2.541129032258064</v>
      </c>
      <c r="K89" s="63"/>
      <c r="L89" s="63">
        <v>2.541129032258064</v>
      </c>
    </row>
    <row r="90" spans="1:12">
      <c r="A90" s="37">
        <v>27</v>
      </c>
      <c r="B90" s="30" t="s">
        <v>34</v>
      </c>
      <c r="C90" s="31">
        <v>0</v>
      </c>
      <c r="D90" s="31">
        <v>0</v>
      </c>
      <c r="E90" s="31">
        <v>1252849</v>
      </c>
      <c r="F90" s="31">
        <v>683225</v>
      </c>
      <c r="G90" s="31">
        <v>1936074</v>
      </c>
      <c r="H90" s="32" t="s">
        <v>203</v>
      </c>
      <c r="I90" s="32" t="s">
        <v>203</v>
      </c>
      <c r="J90" s="32">
        <v>1936.5273521505374</v>
      </c>
      <c r="K90" s="32">
        <v>1056.0601478494623</v>
      </c>
      <c r="L90" s="32">
        <v>2992.5874999999996</v>
      </c>
    </row>
    <row r="91" spans="1:12">
      <c r="A91" s="45"/>
      <c r="B91" s="45" t="s">
        <v>124</v>
      </c>
      <c r="C91" s="22"/>
      <c r="D91" s="22"/>
      <c r="E91" s="22">
        <v>629180</v>
      </c>
      <c r="F91" s="22">
        <v>444233</v>
      </c>
      <c r="G91" s="63">
        <v>1073413</v>
      </c>
      <c r="H91" s="63"/>
      <c r="I91" s="63"/>
      <c r="J91" s="63">
        <v>972.52284946236546</v>
      </c>
      <c r="K91" s="63">
        <v>686.65047043010748</v>
      </c>
      <c r="L91" s="63">
        <v>1659.173319892473</v>
      </c>
    </row>
    <row r="92" spans="1:12">
      <c r="A92" s="45"/>
      <c r="B92" s="45" t="s">
        <v>127</v>
      </c>
      <c r="C92" s="22"/>
      <c r="D92" s="22"/>
      <c r="E92" s="22">
        <v>429101</v>
      </c>
      <c r="F92" s="22">
        <v>185837</v>
      </c>
      <c r="G92" s="63">
        <v>614938</v>
      </c>
      <c r="H92" s="63"/>
      <c r="I92" s="63"/>
      <c r="J92" s="63">
        <v>663.26095430107523</v>
      </c>
      <c r="K92" s="63">
        <v>287.24805107526879</v>
      </c>
      <c r="L92" s="63">
        <v>950.50900537634402</v>
      </c>
    </row>
    <row r="93" spans="1:12">
      <c r="A93" s="45"/>
      <c r="B93" s="45" t="s">
        <v>125</v>
      </c>
      <c r="C93" s="22"/>
      <c r="D93" s="22"/>
      <c r="E93" s="22">
        <v>131299</v>
      </c>
      <c r="F93" s="22">
        <v>1913</v>
      </c>
      <c r="G93" s="63">
        <v>133212</v>
      </c>
      <c r="H93" s="63"/>
      <c r="I93" s="63"/>
      <c r="J93" s="63">
        <v>202.94872311827953</v>
      </c>
      <c r="K93" s="63">
        <v>2.9569220430107523</v>
      </c>
      <c r="L93" s="63">
        <v>205.90564516129029</v>
      </c>
    </row>
    <row r="94" spans="1:12">
      <c r="A94" s="45"/>
      <c r="B94" s="45" t="s">
        <v>126</v>
      </c>
      <c r="C94" s="22"/>
      <c r="D94" s="22"/>
      <c r="E94" s="22">
        <v>10900</v>
      </c>
      <c r="F94" s="22"/>
      <c r="G94" s="63">
        <v>10900</v>
      </c>
      <c r="H94" s="63"/>
      <c r="I94" s="63"/>
      <c r="J94" s="63">
        <v>16.848118279569892</v>
      </c>
      <c r="K94" s="63"/>
      <c r="L94" s="63">
        <v>16.848118279569892</v>
      </c>
    </row>
    <row r="95" spans="1:12">
      <c r="A95" s="45"/>
      <c r="B95" s="45" t="s">
        <v>128</v>
      </c>
      <c r="C95" s="22"/>
      <c r="D95" s="22"/>
      <c r="E95" s="22">
        <v>19294</v>
      </c>
      <c r="F95" s="22">
        <v>27807</v>
      </c>
      <c r="G95" s="63">
        <v>47101</v>
      </c>
      <c r="H95" s="63"/>
      <c r="I95" s="63"/>
      <c r="J95" s="63">
        <v>29.822715053763439</v>
      </c>
      <c r="K95" s="63">
        <v>42.981249999999996</v>
      </c>
      <c r="L95" s="63">
        <v>72.803965053763434</v>
      </c>
    </row>
    <row r="96" spans="1:12">
      <c r="A96" s="45"/>
      <c r="B96" s="45" t="s">
        <v>129</v>
      </c>
      <c r="C96" s="22"/>
      <c r="D96" s="22"/>
      <c r="E96" s="22">
        <v>33075</v>
      </c>
      <c r="F96" s="22">
        <v>23435</v>
      </c>
      <c r="G96" s="63">
        <v>56510</v>
      </c>
      <c r="H96" s="63"/>
      <c r="I96" s="63"/>
      <c r="J96" s="63">
        <v>51.123991935483865</v>
      </c>
      <c r="K96" s="63">
        <v>36.223454301075265</v>
      </c>
      <c r="L96" s="63">
        <v>87.347446236559136</v>
      </c>
    </row>
    <row r="97" spans="1:12">
      <c r="A97" s="37">
        <v>28</v>
      </c>
      <c r="B97" s="30" t="s">
        <v>35</v>
      </c>
      <c r="C97" s="31">
        <v>411184</v>
      </c>
      <c r="D97" s="31">
        <v>0</v>
      </c>
      <c r="E97" s="31">
        <v>617111</v>
      </c>
      <c r="F97" s="31">
        <v>485685</v>
      </c>
      <c r="G97" s="31">
        <v>1513980</v>
      </c>
      <c r="H97" s="32">
        <v>635.56666666666661</v>
      </c>
      <c r="I97" s="32" t="s">
        <v>203</v>
      </c>
      <c r="J97" s="32">
        <v>953.86780913978498</v>
      </c>
      <c r="K97" s="32">
        <v>750.7227822580644</v>
      </c>
      <c r="L97" s="32">
        <v>2340.1572580645161</v>
      </c>
    </row>
    <row r="98" spans="1:12">
      <c r="A98" s="45"/>
      <c r="B98" s="45" t="s">
        <v>130</v>
      </c>
      <c r="C98" s="22">
        <v>411184</v>
      </c>
      <c r="D98" s="22">
        <v>0</v>
      </c>
      <c r="E98" s="22">
        <v>617111</v>
      </c>
      <c r="F98" s="22">
        <v>485685</v>
      </c>
      <c r="G98" s="63">
        <v>1513980</v>
      </c>
      <c r="H98" s="63">
        <v>635.56666666666661</v>
      </c>
      <c r="I98" s="63"/>
      <c r="J98" s="63">
        <v>953.86780913978498</v>
      </c>
      <c r="K98" s="63">
        <v>750.7227822580644</v>
      </c>
      <c r="L98" s="63">
        <v>2340.1572580645161</v>
      </c>
    </row>
    <row r="99" spans="1:12">
      <c r="A99" s="37">
        <v>29</v>
      </c>
      <c r="B99" s="30" t="s">
        <v>36</v>
      </c>
      <c r="C99" s="31">
        <v>324135</v>
      </c>
      <c r="D99" s="31">
        <v>0</v>
      </c>
      <c r="E99" s="31">
        <v>1134449</v>
      </c>
      <c r="F99" s="31">
        <v>562377</v>
      </c>
      <c r="G99" s="31">
        <v>2020961</v>
      </c>
      <c r="H99" s="32">
        <v>501.01512096774189</v>
      </c>
      <c r="I99" s="32" t="s">
        <v>203</v>
      </c>
      <c r="J99" s="32">
        <v>1753.5165994623655</v>
      </c>
      <c r="K99" s="32">
        <v>869.26552419354834</v>
      </c>
      <c r="L99" s="32">
        <v>3123.7972446236554</v>
      </c>
    </row>
    <row r="100" spans="1:12">
      <c r="A100" s="45"/>
      <c r="B100" s="45" t="s">
        <v>131</v>
      </c>
      <c r="C100" s="22">
        <v>324135</v>
      </c>
      <c r="D100" s="22"/>
      <c r="E100" s="22">
        <v>1062979</v>
      </c>
      <c r="F100" s="22">
        <v>562377</v>
      </c>
      <c r="G100" s="63">
        <v>1949491</v>
      </c>
      <c r="H100" s="63">
        <v>501.01512096774189</v>
      </c>
      <c r="I100" s="63"/>
      <c r="J100" s="63">
        <v>1643.0454973118276</v>
      </c>
      <c r="K100" s="63">
        <v>869.26552419354834</v>
      </c>
      <c r="L100" s="63">
        <v>3013.3261424731181</v>
      </c>
    </row>
    <row r="101" spans="1:12">
      <c r="A101" s="45"/>
      <c r="B101" s="45" t="s">
        <v>97</v>
      </c>
      <c r="C101" s="22"/>
      <c r="D101" s="22"/>
      <c r="E101" s="22">
        <v>71470</v>
      </c>
      <c r="F101" s="22"/>
      <c r="G101" s="63">
        <v>71470</v>
      </c>
      <c r="H101" s="63"/>
      <c r="I101" s="63"/>
      <c r="J101" s="63">
        <v>110.47110215053763</v>
      </c>
      <c r="K101" s="63"/>
      <c r="L101" s="63">
        <v>110.47110215053763</v>
      </c>
    </row>
    <row r="102" spans="1:12">
      <c r="A102" s="37">
        <v>30</v>
      </c>
      <c r="B102" s="30" t="s">
        <v>37</v>
      </c>
      <c r="C102" s="31">
        <v>0</v>
      </c>
      <c r="D102" s="31">
        <v>0</v>
      </c>
      <c r="E102" s="31">
        <v>3065664</v>
      </c>
      <c r="F102" s="31">
        <v>1340523</v>
      </c>
      <c r="G102" s="31">
        <v>4406187</v>
      </c>
      <c r="H102" s="32" t="s">
        <v>203</v>
      </c>
      <c r="I102" s="32" t="s">
        <v>203</v>
      </c>
      <c r="J102" s="32">
        <v>4738.5935483870971</v>
      </c>
      <c r="K102" s="32">
        <v>2072.0449596774192</v>
      </c>
      <c r="L102" s="32">
        <v>6810.6385080645159</v>
      </c>
    </row>
    <row r="103" spans="1:12">
      <c r="A103" s="45"/>
      <c r="B103" s="45" t="s">
        <v>132</v>
      </c>
      <c r="C103" s="22"/>
      <c r="D103" s="22"/>
      <c r="E103" s="22">
        <v>3065664</v>
      </c>
      <c r="F103" s="22">
        <v>1340523</v>
      </c>
      <c r="G103" s="22">
        <v>4406187</v>
      </c>
      <c r="H103" s="63"/>
      <c r="I103" s="63"/>
      <c r="J103" s="63">
        <v>4738.5935483870971</v>
      </c>
      <c r="K103" s="63">
        <v>2072.0449596774192</v>
      </c>
      <c r="L103" s="63">
        <v>6810.6385080645159</v>
      </c>
    </row>
    <row r="104" spans="1:12">
      <c r="A104" s="37">
        <v>31</v>
      </c>
      <c r="B104" s="30" t="s">
        <v>38</v>
      </c>
      <c r="C104" s="31">
        <v>0</v>
      </c>
      <c r="D104" s="31">
        <v>0</v>
      </c>
      <c r="E104" s="31">
        <v>640372</v>
      </c>
      <c r="F104" s="46">
        <v>505206</v>
      </c>
      <c r="G104" s="31">
        <v>1145578</v>
      </c>
      <c r="H104" s="32" t="s">
        <v>203</v>
      </c>
      <c r="I104" s="32" t="s">
        <v>203</v>
      </c>
      <c r="J104" s="32">
        <v>989.82231182795692</v>
      </c>
      <c r="K104" s="32">
        <v>780.89637096774186</v>
      </c>
      <c r="L104" s="32">
        <v>1770.7186827956989</v>
      </c>
    </row>
    <row r="105" spans="1:12">
      <c r="A105" s="45"/>
      <c r="B105" s="45" t="s">
        <v>133</v>
      </c>
      <c r="C105" s="22"/>
      <c r="D105" s="22"/>
      <c r="E105" s="22">
        <v>640372</v>
      </c>
      <c r="F105" s="22">
        <v>505206</v>
      </c>
      <c r="G105" s="63">
        <v>1145578</v>
      </c>
      <c r="H105" s="63"/>
      <c r="I105" s="63"/>
      <c r="J105" s="63">
        <v>989.82231182795692</v>
      </c>
      <c r="K105" s="63">
        <v>780.89637096774186</v>
      </c>
      <c r="L105" s="63">
        <v>1770.7186827956989</v>
      </c>
    </row>
    <row r="106" spans="1:12">
      <c r="A106" s="36">
        <v>32</v>
      </c>
      <c r="B106" s="24" t="s">
        <v>39</v>
      </c>
      <c r="C106" s="25">
        <v>557335</v>
      </c>
      <c r="D106" s="25">
        <v>81295</v>
      </c>
      <c r="E106" s="25">
        <v>3916649</v>
      </c>
      <c r="F106" s="25">
        <v>1443514</v>
      </c>
      <c r="G106" s="25">
        <v>5998793</v>
      </c>
      <c r="H106" s="26">
        <v>861.4721102150537</v>
      </c>
      <c r="I106" s="26">
        <v>125.65759408602149</v>
      </c>
      <c r="J106" s="26">
        <v>6053.9601478494624</v>
      </c>
      <c r="K106" s="26">
        <v>2231.2380376344086</v>
      </c>
      <c r="L106" s="26">
        <v>9272.3278897849468</v>
      </c>
    </row>
    <row r="107" spans="1:12">
      <c r="A107" s="45"/>
      <c r="B107" s="45" t="s">
        <v>134</v>
      </c>
      <c r="C107" s="22">
        <v>557335</v>
      </c>
      <c r="D107" s="22">
        <v>81295</v>
      </c>
      <c r="E107" s="22">
        <v>3916649</v>
      </c>
      <c r="F107" s="22">
        <v>1443514</v>
      </c>
      <c r="G107" s="63">
        <v>5998793</v>
      </c>
      <c r="H107" s="63">
        <v>861.4721102150537</v>
      </c>
      <c r="I107" s="63"/>
      <c r="J107" s="63">
        <v>6053.9601478494624</v>
      </c>
      <c r="K107" s="63">
        <v>2231.2380376344086</v>
      </c>
      <c r="L107" s="63">
        <v>9146.6702956989247</v>
      </c>
    </row>
    <row r="108" spans="1:12">
      <c r="A108" s="37">
        <v>33</v>
      </c>
      <c r="B108" s="30" t="s">
        <v>40</v>
      </c>
      <c r="C108" s="31">
        <v>0</v>
      </c>
      <c r="D108" s="31">
        <v>0</v>
      </c>
      <c r="E108" s="31">
        <v>355400</v>
      </c>
      <c r="F108" s="47">
        <v>59192</v>
      </c>
      <c r="G108" s="31">
        <v>414592</v>
      </c>
      <c r="H108" s="32" t="s">
        <v>203</v>
      </c>
      <c r="I108" s="32" t="s">
        <v>203</v>
      </c>
      <c r="J108" s="32">
        <v>549.34139784946228</v>
      </c>
      <c r="K108" s="32">
        <v>91.493010752688164</v>
      </c>
      <c r="L108" s="32">
        <v>640.83440860215046</v>
      </c>
    </row>
    <row r="109" spans="1:12" ht="30">
      <c r="A109" s="45"/>
      <c r="B109" s="48" t="s">
        <v>135</v>
      </c>
      <c r="C109" s="22"/>
      <c r="D109" s="22"/>
      <c r="E109" s="22">
        <v>355400</v>
      </c>
      <c r="F109" s="22">
        <v>59192</v>
      </c>
      <c r="G109" s="63">
        <v>414592</v>
      </c>
      <c r="H109" s="63"/>
      <c r="I109" s="63"/>
      <c r="J109" s="63">
        <v>549.34139784946228</v>
      </c>
      <c r="K109" s="63">
        <v>91.493010752688164</v>
      </c>
      <c r="L109" s="63">
        <v>640.83440860215046</v>
      </c>
    </row>
    <row r="110" spans="1:12">
      <c r="A110" s="36">
        <v>34</v>
      </c>
      <c r="B110" s="24" t="s">
        <v>41</v>
      </c>
      <c r="C110" s="25">
        <v>154752</v>
      </c>
      <c r="D110" s="25">
        <v>0</v>
      </c>
      <c r="E110" s="25">
        <v>86342</v>
      </c>
      <c r="F110" s="25">
        <v>96621</v>
      </c>
      <c r="G110" s="25">
        <v>337715</v>
      </c>
      <c r="H110" s="26">
        <v>239.2</v>
      </c>
      <c r="I110" s="26" t="s">
        <v>203</v>
      </c>
      <c r="J110" s="26">
        <v>133.45873655913977</v>
      </c>
      <c r="K110" s="26">
        <v>149.34697580645161</v>
      </c>
      <c r="L110" s="26">
        <v>522.00571236559131</v>
      </c>
    </row>
    <row r="111" spans="1:12">
      <c r="A111" s="45"/>
      <c r="B111" s="45" t="s">
        <v>136</v>
      </c>
      <c r="C111" s="22">
        <v>154752</v>
      </c>
      <c r="D111" s="22"/>
      <c r="E111" s="22">
        <v>86342</v>
      </c>
      <c r="F111" s="22">
        <v>96621</v>
      </c>
      <c r="G111" s="63">
        <v>337715</v>
      </c>
      <c r="H111" s="63">
        <v>239.2</v>
      </c>
      <c r="I111" s="63"/>
      <c r="J111" s="63">
        <v>133.45873655913977</v>
      </c>
      <c r="K111" s="63">
        <v>149.34697580645161</v>
      </c>
      <c r="L111" s="63">
        <v>522.00571236559131</v>
      </c>
    </row>
    <row r="112" spans="1:12">
      <c r="A112" s="37">
        <v>35</v>
      </c>
      <c r="B112" s="30" t="s">
        <v>42</v>
      </c>
      <c r="C112" s="31">
        <v>0</v>
      </c>
      <c r="D112" s="31">
        <v>0</v>
      </c>
      <c r="E112" s="31">
        <v>213651</v>
      </c>
      <c r="F112" s="31">
        <v>40432</v>
      </c>
      <c r="G112" s="31">
        <v>254083</v>
      </c>
      <c r="H112" s="32" t="s">
        <v>203</v>
      </c>
      <c r="I112" s="32" t="s">
        <v>203</v>
      </c>
      <c r="J112" s="32">
        <v>330.24012096774192</v>
      </c>
      <c r="K112" s="32">
        <v>62.49569892473118</v>
      </c>
      <c r="L112" s="32">
        <v>392.7358198924731</v>
      </c>
    </row>
    <row r="113" spans="1:12" ht="30">
      <c r="A113" s="45"/>
      <c r="B113" s="48" t="s">
        <v>138</v>
      </c>
      <c r="C113" s="22"/>
      <c r="D113" s="22"/>
      <c r="E113" s="22">
        <v>51276.24</v>
      </c>
      <c r="F113" s="22">
        <v>2466.3519999999999</v>
      </c>
      <c r="G113" s="63">
        <v>53742.591999999997</v>
      </c>
      <c r="H113" s="63"/>
      <c r="I113" s="63"/>
      <c r="J113" s="63">
        <v>79.257629032258066</v>
      </c>
      <c r="K113" s="63">
        <v>3.8122376344086013</v>
      </c>
      <c r="L113" s="63">
        <v>83.06986666666667</v>
      </c>
    </row>
    <row r="114" spans="1:12">
      <c r="A114" s="45"/>
      <c r="B114" s="45" t="s">
        <v>137</v>
      </c>
      <c r="C114" s="22"/>
      <c r="D114" s="22"/>
      <c r="E114" s="22">
        <v>162374.76</v>
      </c>
      <c r="F114" s="22">
        <v>37965.648000000001</v>
      </c>
      <c r="G114" s="63">
        <v>200340.408</v>
      </c>
      <c r="H114" s="63"/>
      <c r="I114" s="63"/>
      <c r="J114" s="63">
        <v>250.98249193548386</v>
      </c>
      <c r="K114" s="63">
        <v>58.683461290322576</v>
      </c>
      <c r="L114" s="63">
        <v>309.66595322580645</v>
      </c>
    </row>
    <row r="115" spans="1:12" ht="30" customHeight="1">
      <c r="A115" s="37">
        <v>36</v>
      </c>
      <c r="B115" s="30" t="s">
        <v>43</v>
      </c>
      <c r="C115" s="31">
        <v>0</v>
      </c>
      <c r="D115" s="31">
        <v>173329</v>
      </c>
      <c r="E115" s="31">
        <v>699421</v>
      </c>
      <c r="F115" s="31">
        <v>735470</v>
      </c>
      <c r="G115" s="31">
        <v>1608220</v>
      </c>
      <c r="H115" s="32" t="s">
        <v>203</v>
      </c>
      <c r="I115" s="32">
        <v>267.91444892473118</v>
      </c>
      <c r="J115" s="32">
        <v>1081.0942876344086</v>
      </c>
      <c r="K115" s="32">
        <v>1136.8151881720428</v>
      </c>
      <c r="L115" s="32">
        <v>2485.8239247311826</v>
      </c>
    </row>
    <row r="116" spans="1:12">
      <c r="A116" s="45"/>
      <c r="B116" s="45" t="s">
        <v>139</v>
      </c>
      <c r="C116" s="22"/>
      <c r="D116" s="22">
        <v>173329</v>
      </c>
      <c r="E116" s="22">
        <v>699421</v>
      </c>
      <c r="F116" s="22">
        <v>735470</v>
      </c>
      <c r="G116" s="63">
        <v>1608220</v>
      </c>
      <c r="H116" s="63"/>
      <c r="I116" s="63">
        <v>267.91444892473118</v>
      </c>
      <c r="J116" s="63">
        <v>1081.0942876344086</v>
      </c>
      <c r="K116" s="63">
        <v>1136.8151881720428</v>
      </c>
      <c r="L116" s="63">
        <v>2485.8239247311826</v>
      </c>
    </row>
    <row r="117" spans="1:12">
      <c r="A117" s="37">
        <v>37</v>
      </c>
      <c r="B117" s="30" t="s">
        <v>44</v>
      </c>
      <c r="C117" s="31">
        <v>0</v>
      </c>
      <c r="D117" s="31">
        <v>0</v>
      </c>
      <c r="E117" s="31">
        <v>395911</v>
      </c>
      <c r="F117" s="31">
        <v>394589</v>
      </c>
      <c r="G117" s="31">
        <v>790500</v>
      </c>
      <c r="H117" s="32" t="s">
        <v>203</v>
      </c>
      <c r="I117" s="32" t="s">
        <v>203</v>
      </c>
      <c r="J117" s="32">
        <v>611.95920698924726</v>
      </c>
      <c r="K117" s="32">
        <v>609.91579301075262</v>
      </c>
      <c r="L117" s="32">
        <v>1221.875</v>
      </c>
    </row>
    <row r="118" spans="1:12">
      <c r="A118" s="45"/>
      <c r="B118" s="45" t="s">
        <v>140</v>
      </c>
      <c r="C118" s="22"/>
      <c r="D118" s="22"/>
      <c r="E118" s="22">
        <v>395911</v>
      </c>
      <c r="F118" s="22">
        <v>394589</v>
      </c>
      <c r="G118" s="63">
        <v>790500</v>
      </c>
      <c r="H118" s="63"/>
      <c r="I118" s="63"/>
      <c r="J118" s="63">
        <v>611.95920698924726</v>
      </c>
      <c r="K118" s="63">
        <v>609.91579301075262</v>
      </c>
      <c r="L118" s="63">
        <v>1221.875</v>
      </c>
    </row>
    <row r="119" spans="1:12">
      <c r="A119" s="37">
        <v>38</v>
      </c>
      <c r="B119" s="30" t="s">
        <v>45</v>
      </c>
      <c r="C119" s="31">
        <v>134569</v>
      </c>
      <c r="D119" s="31">
        <v>0</v>
      </c>
      <c r="E119" s="31">
        <v>956006</v>
      </c>
      <c r="F119" s="31">
        <v>251179</v>
      </c>
      <c r="G119" s="31">
        <v>1341754</v>
      </c>
      <c r="H119" s="32">
        <v>208.00315860215053</v>
      </c>
      <c r="I119" s="32" t="s">
        <v>203</v>
      </c>
      <c r="J119" s="32">
        <v>1477.697446236559</v>
      </c>
      <c r="K119" s="32">
        <v>388.24711021505374</v>
      </c>
      <c r="L119" s="32">
        <v>2073.9477150537632</v>
      </c>
    </row>
    <row r="120" spans="1:12">
      <c r="A120" s="45"/>
      <c r="B120" s="45" t="s">
        <v>146</v>
      </c>
      <c r="C120" s="22">
        <v>134569</v>
      </c>
      <c r="D120" s="22"/>
      <c r="E120" s="22">
        <v>280970</v>
      </c>
      <c r="F120" s="22">
        <v>65307</v>
      </c>
      <c r="G120" s="63">
        <v>480846</v>
      </c>
      <c r="H120" s="63">
        <v>208.00315860215053</v>
      </c>
      <c r="I120" s="63"/>
      <c r="J120" s="63">
        <v>434.29502688172039</v>
      </c>
      <c r="K120" s="63">
        <v>100.94495967741935</v>
      </c>
      <c r="L120" s="63">
        <v>743.24314516129027</v>
      </c>
    </row>
    <row r="121" spans="1:12">
      <c r="A121" s="45"/>
      <c r="B121" s="45" t="s">
        <v>141</v>
      </c>
      <c r="C121" s="22"/>
      <c r="D121" s="22"/>
      <c r="E121" s="22">
        <v>91585</v>
      </c>
      <c r="F121" s="22"/>
      <c r="G121" s="63">
        <v>91585</v>
      </c>
      <c r="H121" s="63"/>
      <c r="I121" s="63"/>
      <c r="J121" s="63">
        <v>141.56283602150535</v>
      </c>
      <c r="K121" s="63"/>
      <c r="L121" s="63">
        <v>141.56283602150535</v>
      </c>
    </row>
    <row r="122" spans="1:12">
      <c r="A122" s="45"/>
      <c r="B122" s="45" t="s">
        <v>142</v>
      </c>
      <c r="C122" s="22"/>
      <c r="D122" s="22"/>
      <c r="E122" s="22">
        <v>13766</v>
      </c>
      <c r="F122" s="22"/>
      <c r="G122" s="63">
        <v>13766</v>
      </c>
      <c r="H122" s="63"/>
      <c r="I122" s="63"/>
      <c r="J122" s="63">
        <v>21.278091397849462</v>
      </c>
      <c r="K122" s="63"/>
      <c r="L122" s="63">
        <v>21.278091397849462</v>
      </c>
    </row>
    <row r="123" spans="1:12">
      <c r="A123" s="45"/>
      <c r="B123" s="45" t="s">
        <v>143</v>
      </c>
      <c r="C123" s="22"/>
      <c r="D123" s="22"/>
      <c r="E123" s="22">
        <v>34607</v>
      </c>
      <c r="F123" s="22">
        <v>20622</v>
      </c>
      <c r="G123" s="63">
        <v>55229</v>
      </c>
      <c r="H123" s="63"/>
      <c r="I123" s="63"/>
      <c r="J123" s="63">
        <v>53.492002688172043</v>
      </c>
      <c r="K123" s="63">
        <v>31.875403225806451</v>
      </c>
      <c r="L123" s="63">
        <v>85.367405913978502</v>
      </c>
    </row>
    <row r="124" spans="1:12">
      <c r="A124" s="45"/>
      <c r="B124" s="45" t="s">
        <v>144</v>
      </c>
      <c r="C124" s="22"/>
      <c r="D124" s="22"/>
      <c r="E124" s="22">
        <v>29255</v>
      </c>
      <c r="F124" s="22">
        <v>31396</v>
      </c>
      <c r="G124" s="63">
        <v>60651</v>
      </c>
      <c r="H124" s="63"/>
      <c r="I124" s="63"/>
      <c r="J124" s="63">
        <v>45.219422043010745</v>
      </c>
      <c r="K124" s="63">
        <v>48.52876344086021</v>
      </c>
      <c r="L124" s="63">
        <v>93.748185483870955</v>
      </c>
    </row>
    <row r="125" spans="1:12">
      <c r="A125" s="45"/>
      <c r="B125" s="45" t="s">
        <v>145</v>
      </c>
      <c r="C125" s="22"/>
      <c r="D125" s="22"/>
      <c r="E125" s="22">
        <v>56500</v>
      </c>
      <c r="F125" s="22">
        <v>81508</v>
      </c>
      <c r="G125" s="63">
        <v>138008</v>
      </c>
      <c r="H125" s="63"/>
      <c r="I125" s="63"/>
      <c r="J125" s="63">
        <v>87.331989247311824</v>
      </c>
      <c r="K125" s="63">
        <v>125.98682795698923</v>
      </c>
      <c r="L125" s="63">
        <v>213.31881720430107</v>
      </c>
    </row>
    <row r="126" spans="1:12">
      <c r="A126" s="45"/>
      <c r="B126" s="45" t="s">
        <v>147</v>
      </c>
      <c r="C126" s="22"/>
      <c r="D126" s="22"/>
      <c r="E126" s="22">
        <v>449323</v>
      </c>
      <c r="F126" s="22">
        <v>52346</v>
      </c>
      <c r="G126" s="63">
        <v>501669</v>
      </c>
      <c r="H126" s="63"/>
      <c r="I126" s="63"/>
      <c r="J126" s="63">
        <v>694.51807795698915</v>
      </c>
      <c r="K126" s="63">
        <v>80.91115591397849</v>
      </c>
      <c r="L126" s="63">
        <v>775.42923387096766</v>
      </c>
    </row>
    <row r="127" spans="1:12">
      <c r="A127" s="37">
        <v>39</v>
      </c>
      <c r="B127" s="49" t="s">
        <v>46</v>
      </c>
      <c r="C127" s="50">
        <v>0</v>
      </c>
      <c r="D127" s="50">
        <v>0</v>
      </c>
      <c r="E127" s="50">
        <v>475068</v>
      </c>
      <c r="F127" s="50">
        <v>97658</v>
      </c>
      <c r="G127" s="31">
        <v>572726</v>
      </c>
      <c r="H127" s="51" t="s">
        <v>203</v>
      </c>
      <c r="I127" s="51" t="s">
        <v>203</v>
      </c>
      <c r="J127" s="32">
        <v>734.31209677419349</v>
      </c>
      <c r="K127" s="32">
        <v>150.94986559139784</v>
      </c>
      <c r="L127" s="32">
        <v>885.26196236559133</v>
      </c>
    </row>
    <row r="128" spans="1:12" ht="30">
      <c r="A128" s="45"/>
      <c r="B128" s="48" t="s">
        <v>148</v>
      </c>
      <c r="C128" s="22"/>
      <c r="D128" s="22"/>
      <c r="E128" s="22">
        <v>475068</v>
      </c>
      <c r="F128" s="22">
        <v>97658</v>
      </c>
      <c r="G128" s="63">
        <v>572726</v>
      </c>
      <c r="H128" s="63"/>
      <c r="I128" s="63"/>
      <c r="J128" s="63">
        <v>734.31209677419349</v>
      </c>
      <c r="K128" s="63">
        <v>150.94986559139784</v>
      </c>
      <c r="L128" s="63">
        <v>885.26196236559133</v>
      </c>
    </row>
    <row r="129" spans="1:12">
      <c r="A129" s="37">
        <v>40</v>
      </c>
      <c r="B129" s="30" t="s">
        <v>47</v>
      </c>
      <c r="C129" s="31">
        <v>122277</v>
      </c>
      <c r="D129" s="31">
        <v>0</v>
      </c>
      <c r="E129" s="31">
        <v>3152719</v>
      </c>
      <c r="F129" s="31">
        <v>1970461</v>
      </c>
      <c r="G129" s="31">
        <v>5245457</v>
      </c>
      <c r="H129" s="32">
        <v>189.00342741935481</v>
      </c>
      <c r="I129" s="32" t="s">
        <v>203</v>
      </c>
      <c r="J129" s="32">
        <v>4873.1543682795691</v>
      </c>
      <c r="K129" s="32">
        <v>3045.7394489247313</v>
      </c>
      <c r="L129" s="32">
        <v>8107.8972446236548</v>
      </c>
    </row>
    <row r="130" spans="1:12">
      <c r="A130" s="45"/>
      <c r="B130" s="45" t="s">
        <v>149</v>
      </c>
      <c r="C130" s="22">
        <v>122277</v>
      </c>
      <c r="D130" s="22">
        <v>0</v>
      </c>
      <c r="E130" s="22">
        <v>3152719</v>
      </c>
      <c r="F130" s="22">
        <v>1970461</v>
      </c>
      <c r="G130" s="63">
        <v>5245457</v>
      </c>
      <c r="H130" s="63">
        <v>189.00342741935481</v>
      </c>
      <c r="I130" s="63"/>
      <c r="J130" s="63">
        <v>4873.1543682795691</v>
      </c>
      <c r="K130" s="63">
        <v>3045.7394489247313</v>
      </c>
      <c r="L130" s="63">
        <v>8107.8972446236548</v>
      </c>
    </row>
    <row r="131" spans="1:12">
      <c r="A131" s="37">
        <v>41</v>
      </c>
      <c r="B131" s="30" t="s">
        <v>48</v>
      </c>
      <c r="C131" s="31">
        <v>669878</v>
      </c>
      <c r="D131" s="31">
        <v>0</v>
      </c>
      <c r="E131" s="31">
        <v>6840177</v>
      </c>
      <c r="F131" s="31">
        <v>1965772</v>
      </c>
      <c r="G131" s="31">
        <v>9475827</v>
      </c>
      <c r="H131" s="32">
        <v>1035.4297043010752</v>
      </c>
      <c r="I131" s="32" t="s">
        <v>203</v>
      </c>
      <c r="J131" s="32">
        <v>10572.854233870969</v>
      </c>
      <c r="K131" s="32">
        <v>3038.4916666666663</v>
      </c>
      <c r="L131" s="32">
        <v>14646.775604838711</v>
      </c>
    </row>
    <row r="132" spans="1:12">
      <c r="A132" s="45"/>
      <c r="B132" s="45" t="s">
        <v>150</v>
      </c>
      <c r="C132" s="22">
        <v>669878</v>
      </c>
      <c r="D132" s="22"/>
      <c r="E132" s="22">
        <v>2804472.57</v>
      </c>
      <c r="F132" s="22">
        <v>648704.76</v>
      </c>
      <c r="G132" s="63">
        <v>4123055.33</v>
      </c>
      <c r="H132" s="63">
        <v>1035.4297043010752</v>
      </c>
      <c r="I132" s="63"/>
      <c r="J132" s="63">
        <v>4334.870235887096</v>
      </c>
      <c r="K132" s="63">
        <v>1002.7022499999999</v>
      </c>
      <c r="L132" s="63">
        <v>6373.0021901881719</v>
      </c>
    </row>
    <row r="133" spans="1:12">
      <c r="A133" s="45"/>
      <c r="B133" s="45" t="s">
        <v>151</v>
      </c>
      <c r="C133" s="22"/>
      <c r="D133" s="22"/>
      <c r="E133" s="22">
        <v>4035704.4299999997</v>
      </c>
      <c r="F133" s="22">
        <v>1317067.24</v>
      </c>
      <c r="G133" s="63">
        <v>5352771.67</v>
      </c>
      <c r="H133" s="63"/>
      <c r="I133" s="63"/>
      <c r="J133" s="63">
        <v>6237.9839979838698</v>
      </c>
      <c r="K133" s="63">
        <v>2035.7894166666663</v>
      </c>
      <c r="L133" s="63">
        <v>8273.7734146505354</v>
      </c>
    </row>
    <row r="134" spans="1:12">
      <c r="A134" s="37">
        <v>42</v>
      </c>
      <c r="B134" s="30" t="s">
        <v>49</v>
      </c>
      <c r="C134" s="31">
        <v>0</v>
      </c>
      <c r="D134" s="31">
        <v>0</v>
      </c>
      <c r="E134" s="31">
        <v>522403</v>
      </c>
      <c r="F134" s="31">
        <v>409118</v>
      </c>
      <c r="G134" s="31">
        <v>931521</v>
      </c>
      <c r="H134" s="32" t="s">
        <v>203</v>
      </c>
      <c r="I134" s="32" t="s">
        <v>203</v>
      </c>
      <c r="J134" s="32">
        <v>807.47775537634402</v>
      </c>
      <c r="K134" s="32">
        <v>632.37325268817199</v>
      </c>
      <c r="L134" s="32">
        <v>1439.851008064516</v>
      </c>
    </row>
    <row r="135" spans="1:12">
      <c r="A135" s="45"/>
      <c r="B135" s="45" t="s">
        <v>152</v>
      </c>
      <c r="C135" s="22"/>
      <c r="D135" s="22"/>
      <c r="E135" s="22">
        <v>522403</v>
      </c>
      <c r="F135" s="22">
        <v>409118</v>
      </c>
      <c r="G135" s="63">
        <v>931521</v>
      </c>
      <c r="H135" s="63"/>
      <c r="I135" s="63"/>
      <c r="J135" s="63">
        <v>807.47775537634402</v>
      </c>
      <c r="K135" s="63">
        <v>632.37325268817199</v>
      </c>
      <c r="L135" s="63">
        <v>1439.851008064516</v>
      </c>
    </row>
    <row r="136" spans="1:12">
      <c r="A136" s="37">
        <v>43</v>
      </c>
      <c r="B136" s="30" t="s">
        <v>50</v>
      </c>
      <c r="C136" s="52">
        <v>455898</v>
      </c>
      <c r="D136" s="31"/>
      <c r="E136" s="52">
        <v>2110789</v>
      </c>
      <c r="F136" s="52">
        <v>1801859</v>
      </c>
      <c r="G136" s="31">
        <v>4368546</v>
      </c>
      <c r="H136" s="32">
        <v>704.68104838709667</v>
      </c>
      <c r="I136" s="32" t="s">
        <v>203</v>
      </c>
      <c r="J136" s="32">
        <v>3262.6442876344086</v>
      </c>
      <c r="K136" s="32">
        <v>2785.1315188172043</v>
      </c>
      <c r="L136" s="32">
        <v>6752.4568548387097</v>
      </c>
    </row>
    <row r="137" spans="1:12">
      <c r="A137" s="45"/>
      <c r="B137" s="45" t="s">
        <v>153</v>
      </c>
      <c r="C137" s="22">
        <v>455898</v>
      </c>
      <c r="D137" s="22"/>
      <c r="E137" s="22">
        <v>188705</v>
      </c>
      <c r="F137" s="22">
        <v>305595</v>
      </c>
      <c r="G137" s="63">
        <v>950198</v>
      </c>
      <c r="H137" s="63">
        <v>704.68104838709667</v>
      </c>
      <c r="I137" s="63"/>
      <c r="J137" s="63">
        <v>291.68111559139783</v>
      </c>
      <c r="K137" s="63">
        <v>472.35786290322579</v>
      </c>
      <c r="L137" s="63">
        <v>1468.7200268817203</v>
      </c>
    </row>
    <row r="138" spans="1:12">
      <c r="A138" s="45"/>
      <c r="B138" s="45" t="s">
        <v>154</v>
      </c>
      <c r="C138" s="22"/>
      <c r="D138" s="22"/>
      <c r="E138" s="22">
        <v>908484</v>
      </c>
      <c r="F138" s="22">
        <v>857144</v>
      </c>
      <c r="G138" s="63">
        <v>1765628</v>
      </c>
      <c r="H138" s="63"/>
      <c r="I138" s="63"/>
      <c r="J138" s="63">
        <v>1404.2427419354838</v>
      </c>
      <c r="K138" s="63">
        <v>1324.8865591397848</v>
      </c>
      <c r="L138" s="63">
        <v>2729.1293010752688</v>
      </c>
    </row>
    <row r="139" spans="1:12">
      <c r="A139" s="45"/>
      <c r="B139" s="45" t="s">
        <v>155</v>
      </c>
      <c r="C139" s="22"/>
      <c r="D139" s="22"/>
      <c r="E139" s="22">
        <v>456986</v>
      </c>
      <c r="F139" s="22"/>
      <c r="G139" s="63">
        <v>456986</v>
      </c>
      <c r="H139" s="63"/>
      <c r="I139" s="63"/>
      <c r="J139" s="63">
        <v>706.36276881720426</v>
      </c>
      <c r="K139" s="63"/>
      <c r="L139" s="63">
        <v>706.36276881720426</v>
      </c>
    </row>
    <row r="140" spans="1:12">
      <c r="A140" s="45"/>
      <c r="B140" s="45" t="s">
        <v>199</v>
      </c>
      <c r="C140" s="22"/>
      <c r="D140" s="22"/>
      <c r="E140" s="22">
        <v>304586</v>
      </c>
      <c r="F140" s="22">
        <v>545784</v>
      </c>
      <c r="G140" s="63">
        <v>850370</v>
      </c>
      <c r="H140" s="63"/>
      <c r="I140" s="63"/>
      <c r="J140" s="63">
        <v>470.798252688172</v>
      </c>
      <c r="K140" s="63">
        <v>843.61774193548388</v>
      </c>
      <c r="L140" s="63">
        <v>1314.4159946236559</v>
      </c>
    </row>
    <row r="141" spans="1:12">
      <c r="A141" s="45"/>
      <c r="B141" s="45" t="s">
        <v>200</v>
      </c>
      <c r="C141" s="22"/>
      <c r="D141" s="22"/>
      <c r="E141" s="22">
        <v>43904</v>
      </c>
      <c r="F141" s="22">
        <v>93336</v>
      </c>
      <c r="G141" s="63">
        <v>137240</v>
      </c>
      <c r="H141" s="63"/>
      <c r="I141" s="63"/>
      <c r="J141" s="63">
        <v>67.862365591397847</v>
      </c>
      <c r="K141" s="63">
        <v>144.26935483870966</v>
      </c>
      <c r="L141" s="63">
        <v>212.13172043010752</v>
      </c>
    </row>
    <row r="142" spans="1:12">
      <c r="A142" s="45"/>
      <c r="B142" s="45" t="s">
        <v>201</v>
      </c>
      <c r="C142" s="22"/>
      <c r="D142" s="22"/>
      <c r="E142" s="22">
        <v>208124</v>
      </c>
      <c r="F142" s="22"/>
      <c r="G142" s="63">
        <v>208124</v>
      </c>
      <c r="H142" s="63"/>
      <c r="I142" s="63"/>
      <c r="J142" s="63">
        <v>321.69704301075268</v>
      </c>
      <c r="K142" s="63"/>
      <c r="L142" s="63">
        <v>321.69704301075268</v>
      </c>
    </row>
    <row r="143" spans="1:12">
      <c r="A143" s="37">
        <v>44</v>
      </c>
      <c r="B143" s="30" t="s">
        <v>51</v>
      </c>
      <c r="C143" s="31">
        <v>1007506</v>
      </c>
      <c r="D143" s="31">
        <v>178367</v>
      </c>
      <c r="E143" s="52">
        <v>3563166</v>
      </c>
      <c r="F143" s="31">
        <v>861533</v>
      </c>
      <c r="G143" s="31">
        <v>5610572</v>
      </c>
      <c r="H143" s="32">
        <v>1557.300940860215</v>
      </c>
      <c r="I143" s="32">
        <v>275.7016801075269</v>
      </c>
      <c r="J143" s="32">
        <v>5507.5818548387088</v>
      </c>
      <c r="K143" s="32">
        <v>1331.6706317204298</v>
      </c>
      <c r="L143" s="32">
        <v>8672.2551075268802</v>
      </c>
    </row>
    <row r="144" spans="1:12">
      <c r="A144" s="45"/>
      <c r="B144" s="45" t="s">
        <v>156</v>
      </c>
      <c r="C144" s="22">
        <v>1007506</v>
      </c>
      <c r="D144" s="22">
        <v>178367</v>
      </c>
      <c r="E144" s="22">
        <v>2126357</v>
      </c>
      <c r="F144" s="22">
        <v>661986</v>
      </c>
      <c r="G144" s="63">
        <v>3974216</v>
      </c>
      <c r="H144" s="63">
        <v>1557.300940860215</v>
      </c>
      <c r="I144" s="63">
        <v>275.7016801075269</v>
      </c>
      <c r="J144" s="63">
        <v>3286.7077284946236</v>
      </c>
      <c r="K144" s="63">
        <v>1023.2310483870967</v>
      </c>
      <c r="L144" s="63">
        <v>6142.9413978494622</v>
      </c>
    </row>
    <row r="145" spans="1:12">
      <c r="A145" s="45"/>
      <c r="B145" s="45" t="s">
        <v>157</v>
      </c>
      <c r="C145" s="22"/>
      <c r="D145" s="22"/>
      <c r="E145" s="22">
        <v>1397573</v>
      </c>
      <c r="F145" s="22">
        <v>185361</v>
      </c>
      <c r="G145" s="63">
        <v>1582934</v>
      </c>
      <c r="H145" s="63"/>
      <c r="I145" s="63"/>
      <c r="J145" s="63">
        <v>2160.2270833333332</v>
      </c>
      <c r="K145" s="63">
        <v>286.51229838709679</v>
      </c>
      <c r="L145" s="63">
        <v>2446.7393817204302</v>
      </c>
    </row>
    <row r="146" spans="1:12">
      <c r="A146" s="45"/>
      <c r="B146" s="45" t="s">
        <v>197</v>
      </c>
      <c r="C146" s="22"/>
      <c r="D146" s="22"/>
      <c r="E146" s="22">
        <v>39236</v>
      </c>
      <c r="F146" s="22">
        <v>14186</v>
      </c>
      <c r="G146" s="63">
        <v>53422</v>
      </c>
      <c r="H146" s="63"/>
      <c r="I146" s="63"/>
      <c r="J146" s="63">
        <v>60.647043010752682</v>
      </c>
      <c r="K146" s="63">
        <v>21.927284946236558</v>
      </c>
      <c r="L146" s="63">
        <v>82.574327956989237</v>
      </c>
    </row>
    <row r="147" spans="1:12">
      <c r="A147" s="37">
        <v>45</v>
      </c>
      <c r="B147" s="30" t="s">
        <v>52</v>
      </c>
      <c r="C147" s="31">
        <v>0</v>
      </c>
      <c r="D147" s="31">
        <v>7813</v>
      </c>
      <c r="E147" s="53">
        <v>3002654</v>
      </c>
      <c r="F147" s="51">
        <v>2527601</v>
      </c>
      <c r="G147" s="31">
        <v>5538068</v>
      </c>
      <c r="H147" s="32" t="s">
        <v>203</v>
      </c>
      <c r="I147" s="32">
        <v>12.076545698924731</v>
      </c>
      <c r="J147" s="32">
        <v>4641.1990591397844</v>
      </c>
      <c r="K147" s="32">
        <v>3906.9101478494617</v>
      </c>
      <c r="L147" s="32">
        <v>8560.1857526881704</v>
      </c>
    </row>
    <row r="148" spans="1:12">
      <c r="A148" s="45"/>
      <c r="B148" s="45" t="s">
        <v>158</v>
      </c>
      <c r="C148" s="22">
        <v>0</v>
      </c>
      <c r="D148" s="22">
        <v>7813</v>
      </c>
      <c r="E148" s="22">
        <v>3002654</v>
      </c>
      <c r="F148" s="22">
        <v>2527601</v>
      </c>
      <c r="G148" s="22">
        <v>5538068</v>
      </c>
      <c r="H148" s="63"/>
      <c r="I148" s="63">
        <v>12.076545698924731</v>
      </c>
      <c r="J148" s="63">
        <v>4641.1990591397844</v>
      </c>
      <c r="K148" s="63">
        <v>3906.9101478494617</v>
      </c>
      <c r="L148" s="63">
        <v>8560.1857526881704</v>
      </c>
    </row>
    <row r="149" spans="1:12">
      <c r="A149" s="37">
        <v>46</v>
      </c>
      <c r="B149" s="30" t="s">
        <v>53</v>
      </c>
      <c r="C149" s="31">
        <v>12645</v>
      </c>
      <c r="D149" s="31">
        <v>0</v>
      </c>
      <c r="E149" s="52">
        <v>1057442</v>
      </c>
      <c r="F149" s="31">
        <v>589546</v>
      </c>
      <c r="G149" s="31">
        <v>1659633</v>
      </c>
      <c r="H149" s="32">
        <v>19.545362903225804</v>
      </c>
      <c r="I149" s="32" t="s">
        <v>203</v>
      </c>
      <c r="J149" s="32">
        <v>1634.4869623655911</v>
      </c>
      <c r="K149" s="32">
        <v>911.26061827956983</v>
      </c>
      <c r="L149" s="32">
        <v>2565.2929435483866</v>
      </c>
    </row>
    <row r="150" spans="1:12">
      <c r="A150" s="45"/>
      <c r="B150" s="45" t="s">
        <v>159</v>
      </c>
      <c r="C150" s="22"/>
      <c r="D150" s="22"/>
      <c r="E150" s="22">
        <v>1057442</v>
      </c>
      <c r="F150" s="22">
        <v>589546</v>
      </c>
      <c r="G150" s="63">
        <v>1646988</v>
      </c>
      <c r="H150" s="63"/>
      <c r="I150" s="63"/>
      <c r="J150" s="63">
        <v>1634.4869623655911</v>
      </c>
      <c r="K150" s="63">
        <v>911.26061827956983</v>
      </c>
      <c r="L150" s="63">
        <v>2545.7475806451612</v>
      </c>
    </row>
    <row r="151" spans="1:12">
      <c r="A151" s="37">
        <v>47</v>
      </c>
      <c r="B151" s="30" t="s">
        <v>54</v>
      </c>
      <c r="C151" s="31">
        <v>68493</v>
      </c>
      <c r="D151" s="31">
        <v>0</v>
      </c>
      <c r="E151" s="31">
        <v>2352980.571</v>
      </c>
      <c r="F151" s="31">
        <v>777549.89890000015</v>
      </c>
      <c r="G151" s="31">
        <v>3199023.4698999999</v>
      </c>
      <c r="H151" s="32">
        <v>105.86955645161289</v>
      </c>
      <c r="I151" s="32" t="s">
        <v>203</v>
      </c>
      <c r="J151" s="32">
        <v>3636.9995385080642</v>
      </c>
      <c r="K151" s="32">
        <v>1201.85804265457</v>
      </c>
      <c r="L151" s="32">
        <v>4944.7271376142471</v>
      </c>
    </row>
    <row r="152" spans="1:12">
      <c r="A152" s="45"/>
      <c r="B152" s="45" t="s">
        <v>160</v>
      </c>
      <c r="C152" s="22">
        <v>68493</v>
      </c>
      <c r="D152" s="22"/>
      <c r="E152" s="22">
        <v>152943.737115</v>
      </c>
      <c r="F152" s="22">
        <v>92528.437969100007</v>
      </c>
      <c r="G152" s="63">
        <v>313965.17508409999</v>
      </c>
      <c r="H152" s="63">
        <v>105.86955645161289</v>
      </c>
      <c r="I152" s="63"/>
      <c r="J152" s="63">
        <v>236.40497000302418</v>
      </c>
      <c r="K152" s="63">
        <v>143.02110707589381</v>
      </c>
      <c r="L152" s="63">
        <v>485.29563353053084</v>
      </c>
    </row>
    <row r="153" spans="1:12">
      <c r="A153" s="45"/>
      <c r="B153" s="45" t="s">
        <v>163</v>
      </c>
      <c r="C153" s="22"/>
      <c r="D153" s="22"/>
      <c r="E153" s="22">
        <v>61177.494845999994</v>
      </c>
      <c r="F153" s="22"/>
      <c r="G153" s="63">
        <v>61177.494845999994</v>
      </c>
      <c r="H153" s="63"/>
      <c r="I153" s="63"/>
      <c r="J153" s="63">
        <v>94.56198800120967</v>
      </c>
      <c r="K153" s="63"/>
      <c r="L153" s="63">
        <v>94.56198800120967</v>
      </c>
    </row>
    <row r="154" spans="1:12">
      <c r="A154" s="45"/>
      <c r="B154" s="45" t="s">
        <v>164</v>
      </c>
      <c r="C154" s="22"/>
      <c r="D154" s="22"/>
      <c r="E154" s="22">
        <v>188238.44568</v>
      </c>
      <c r="F154" s="22">
        <v>32657.095753800008</v>
      </c>
      <c r="G154" s="63">
        <v>220895.54143380001</v>
      </c>
      <c r="H154" s="63"/>
      <c r="I154" s="63"/>
      <c r="J154" s="63">
        <v>290.95996308064514</v>
      </c>
      <c r="K154" s="63">
        <v>50.478037791491943</v>
      </c>
      <c r="L154" s="63">
        <v>341.43800087213708</v>
      </c>
    </row>
    <row r="155" spans="1:12">
      <c r="A155" s="45"/>
      <c r="B155" s="45" t="s">
        <v>161</v>
      </c>
      <c r="C155" s="22"/>
      <c r="D155" s="22"/>
      <c r="E155" s="22">
        <v>790601.47185600002</v>
      </c>
      <c r="F155" s="22">
        <v>171838.52765690003</v>
      </c>
      <c r="G155" s="63">
        <v>962439.99951290002</v>
      </c>
      <c r="H155" s="63"/>
      <c r="I155" s="63"/>
      <c r="J155" s="63">
        <v>1222.0318449387098</v>
      </c>
      <c r="K155" s="63">
        <v>265.61062742665996</v>
      </c>
      <c r="L155" s="63">
        <v>1487.6424723653697</v>
      </c>
    </row>
    <row r="156" spans="1:12">
      <c r="A156" s="45"/>
      <c r="B156" s="45" t="s">
        <v>167</v>
      </c>
      <c r="C156" s="22"/>
      <c r="D156" s="22"/>
      <c r="E156" s="22">
        <v>828249.16099200037</v>
      </c>
      <c r="F156" s="22">
        <v>315685.25895340019</v>
      </c>
      <c r="G156" s="63">
        <v>1143934.4199454007</v>
      </c>
      <c r="H156" s="63"/>
      <c r="I156" s="63"/>
      <c r="J156" s="63">
        <v>1280.2238375548393</v>
      </c>
      <c r="K156" s="63">
        <v>487.95436531775562</v>
      </c>
      <c r="L156" s="63">
        <v>1768.178202872595</v>
      </c>
    </row>
    <row r="157" spans="1:12">
      <c r="A157" s="45"/>
      <c r="B157" s="45" t="s">
        <v>166</v>
      </c>
      <c r="C157" s="22"/>
      <c r="D157" s="22"/>
      <c r="E157" s="22">
        <v>131766.911976</v>
      </c>
      <c r="F157" s="22">
        <v>58316.242417500012</v>
      </c>
      <c r="G157" s="63">
        <v>190083.15439350001</v>
      </c>
      <c r="H157" s="63"/>
      <c r="I157" s="63"/>
      <c r="J157" s="63">
        <v>203.6719741564516</v>
      </c>
      <c r="K157" s="63">
        <v>90.139353199092753</v>
      </c>
      <c r="L157" s="63">
        <v>293.81132735554434</v>
      </c>
    </row>
    <row r="158" spans="1:12">
      <c r="A158" s="45"/>
      <c r="B158" s="45" t="s">
        <v>162</v>
      </c>
      <c r="C158" s="22"/>
      <c r="D158" s="22"/>
      <c r="E158" s="22">
        <v>120002.009121</v>
      </c>
      <c r="F158" s="22">
        <v>38099.945046100009</v>
      </c>
      <c r="G158" s="63">
        <v>158101.95416710002</v>
      </c>
      <c r="H158" s="63"/>
      <c r="I158" s="63"/>
      <c r="J158" s="63">
        <v>185.48697646391128</v>
      </c>
      <c r="K158" s="63">
        <v>58.891044090073933</v>
      </c>
      <c r="L158" s="63">
        <v>244.37802055398521</v>
      </c>
    </row>
    <row r="159" spans="1:12">
      <c r="A159" s="45"/>
      <c r="B159" s="45" t="s">
        <v>165</v>
      </c>
      <c r="C159" s="22"/>
      <c r="D159" s="22"/>
      <c r="E159" s="22">
        <v>80001.339414000002</v>
      </c>
      <c r="F159" s="22">
        <v>68424.391103200003</v>
      </c>
      <c r="G159" s="63">
        <v>148425.73051720002</v>
      </c>
      <c r="H159" s="63"/>
      <c r="I159" s="63"/>
      <c r="J159" s="63">
        <v>123.65798430927418</v>
      </c>
      <c r="K159" s="63">
        <v>105.76350775360214</v>
      </c>
      <c r="L159" s="63">
        <v>229.42149206287633</v>
      </c>
    </row>
    <row r="160" spans="1:12">
      <c r="A160" s="37">
        <v>48</v>
      </c>
      <c r="B160" s="30" t="s">
        <v>55</v>
      </c>
      <c r="C160" s="31">
        <v>361289</v>
      </c>
      <c r="D160" s="31">
        <v>0</v>
      </c>
      <c r="E160" s="52">
        <v>1058252</v>
      </c>
      <c r="F160" s="31">
        <v>389365</v>
      </c>
      <c r="G160" s="31">
        <v>1808906</v>
      </c>
      <c r="H160" s="32">
        <v>558.44401881720432</v>
      </c>
      <c r="I160" s="32" t="s">
        <v>203</v>
      </c>
      <c r="J160" s="32">
        <v>1635.7389784946236</v>
      </c>
      <c r="K160" s="32">
        <v>601.84106182795699</v>
      </c>
      <c r="L160" s="32">
        <v>2796.0240591397851</v>
      </c>
    </row>
    <row r="161" spans="1:12">
      <c r="A161" s="45"/>
      <c r="B161" s="45" t="s">
        <v>168</v>
      </c>
      <c r="C161" s="22">
        <v>361289</v>
      </c>
      <c r="D161" s="22">
        <v>0</v>
      </c>
      <c r="E161" s="22">
        <v>1058252</v>
      </c>
      <c r="F161" s="22">
        <v>389365</v>
      </c>
      <c r="G161" s="63">
        <v>1808906</v>
      </c>
      <c r="H161" s="63">
        <v>558.44401881720432</v>
      </c>
      <c r="I161" s="63"/>
      <c r="J161" s="63">
        <v>1635.7389784946236</v>
      </c>
      <c r="K161" s="63">
        <v>601.84106182795699</v>
      </c>
      <c r="L161" s="63">
        <v>2796.0240591397851</v>
      </c>
    </row>
    <row r="162" spans="1:12">
      <c r="A162" s="37">
        <v>49</v>
      </c>
      <c r="B162" s="30" t="s">
        <v>56</v>
      </c>
      <c r="C162" s="31">
        <v>0</v>
      </c>
      <c r="D162" s="31">
        <v>7463</v>
      </c>
      <c r="E162" s="52">
        <v>1165556</v>
      </c>
      <c r="F162" s="31">
        <v>746991</v>
      </c>
      <c r="G162" s="31">
        <v>1920010</v>
      </c>
      <c r="H162" s="32" t="s">
        <v>203</v>
      </c>
      <c r="I162" s="32">
        <v>11.535551075268817</v>
      </c>
      <c r="J162" s="32">
        <v>1801.5986559139783</v>
      </c>
      <c r="K162" s="32">
        <v>1154.6231854838709</v>
      </c>
      <c r="L162" s="32">
        <v>2967.7573924731178</v>
      </c>
    </row>
    <row r="163" spans="1:12">
      <c r="A163" s="45"/>
      <c r="B163" s="45" t="s">
        <v>169</v>
      </c>
      <c r="C163" s="22"/>
      <c r="D163" s="22">
        <v>7463</v>
      </c>
      <c r="E163" s="22">
        <v>1165556</v>
      </c>
      <c r="F163" s="22">
        <v>746991</v>
      </c>
      <c r="G163" s="63">
        <v>1920010</v>
      </c>
      <c r="H163" s="63"/>
      <c r="I163" s="63">
        <v>11.535551075268817</v>
      </c>
      <c r="J163" s="63">
        <v>1801.5986559139783</v>
      </c>
      <c r="K163" s="63">
        <v>1154.6231854838709</v>
      </c>
      <c r="L163" s="63">
        <v>2967.7573924731178</v>
      </c>
    </row>
    <row r="164" spans="1:12">
      <c r="A164" s="37">
        <v>50</v>
      </c>
      <c r="B164" s="30" t="s">
        <v>57</v>
      </c>
      <c r="C164" s="31">
        <v>0</v>
      </c>
      <c r="D164" s="31">
        <v>0</v>
      </c>
      <c r="E164" s="52">
        <v>111175</v>
      </c>
      <c r="F164" s="31">
        <v>175541</v>
      </c>
      <c r="G164" s="31">
        <v>286716</v>
      </c>
      <c r="H164" s="32" t="s">
        <v>203</v>
      </c>
      <c r="I164" s="32" t="s">
        <v>203</v>
      </c>
      <c r="J164" s="32">
        <v>171.84307795698925</v>
      </c>
      <c r="K164" s="32">
        <v>271.33353494623651</v>
      </c>
      <c r="L164" s="32">
        <v>443.17661290322576</v>
      </c>
    </row>
    <row r="165" spans="1:12">
      <c r="A165" s="45"/>
      <c r="B165" s="45" t="s">
        <v>170</v>
      </c>
      <c r="C165" s="22"/>
      <c r="D165" s="22"/>
      <c r="E165" s="22">
        <v>111175</v>
      </c>
      <c r="F165" s="22">
        <v>175541</v>
      </c>
      <c r="G165" s="63">
        <v>286716</v>
      </c>
      <c r="H165" s="63"/>
      <c r="I165" s="63"/>
      <c r="J165" s="63">
        <v>171.84307795698925</v>
      </c>
      <c r="K165" s="63">
        <v>271.33353494623651</v>
      </c>
      <c r="L165" s="63">
        <v>443.17661290322576</v>
      </c>
    </row>
    <row r="166" spans="1:12">
      <c r="A166" s="37">
        <v>51</v>
      </c>
      <c r="B166" s="30" t="s">
        <v>58</v>
      </c>
      <c r="C166" s="31">
        <v>1245</v>
      </c>
      <c r="D166" s="31">
        <v>0</v>
      </c>
      <c r="E166" s="52">
        <v>2782290</v>
      </c>
      <c r="F166" s="31">
        <v>408676</v>
      </c>
      <c r="G166" s="31">
        <v>3192211</v>
      </c>
      <c r="H166" s="32">
        <v>1.9243951612903223</v>
      </c>
      <c r="I166" s="32" t="s">
        <v>203</v>
      </c>
      <c r="J166" s="32">
        <v>4300.582661290322</v>
      </c>
      <c r="K166" s="32">
        <v>631.6900537634408</v>
      </c>
      <c r="L166" s="32">
        <v>4934.1971102150537</v>
      </c>
    </row>
    <row r="167" spans="1:12">
      <c r="A167" s="45"/>
      <c r="B167" s="45" t="s">
        <v>171</v>
      </c>
      <c r="C167" s="22">
        <v>1245</v>
      </c>
      <c r="D167" s="22">
        <v>0</v>
      </c>
      <c r="E167" s="22">
        <v>2782290</v>
      </c>
      <c r="F167" s="22">
        <v>408676</v>
      </c>
      <c r="G167" s="63">
        <v>3192211</v>
      </c>
      <c r="H167" s="63">
        <v>1.9243951612903223</v>
      </c>
      <c r="I167" s="63"/>
      <c r="J167" s="63">
        <v>4300.582661290322</v>
      </c>
      <c r="K167" s="63">
        <v>631.6900537634408</v>
      </c>
      <c r="L167" s="63">
        <v>4934.1971102150537</v>
      </c>
    </row>
    <row r="168" spans="1:12">
      <c r="A168" s="37">
        <v>52</v>
      </c>
      <c r="B168" s="30" t="s">
        <v>59</v>
      </c>
      <c r="C168" s="31">
        <v>857443</v>
      </c>
      <c r="D168" s="31">
        <v>0</v>
      </c>
      <c r="E168" s="31">
        <v>1091416</v>
      </c>
      <c r="F168" s="31">
        <v>1480549</v>
      </c>
      <c r="G168" s="31">
        <v>3429408</v>
      </c>
      <c r="H168" s="32">
        <v>1325.3487231182794</v>
      </c>
      <c r="I168" s="32" t="s">
        <v>203</v>
      </c>
      <c r="J168" s="32">
        <v>1687.0005376344086</v>
      </c>
      <c r="K168" s="32">
        <v>2288.4829973118276</v>
      </c>
      <c r="L168" s="32">
        <v>5300.8322580645154</v>
      </c>
    </row>
    <row r="169" spans="1:12">
      <c r="A169" s="45"/>
      <c r="B169" s="45" t="s">
        <v>172</v>
      </c>
      <c r="C169" s="22">
        <v>857443</v>
      </c>
      <c r="D169" s="22"/>
      <c r="E169" s="22">
        <v>917553</v>
      </c>
      <c r="F169" s="22">
        <v>1311133</v>
      </c>
      <c r="G169" s="63">
        <v>3086129</v>
      </c>
      <c r="H169" s="63">
        <v>1325.3487231182794</v>
      </c>
      <c r="I169" s="63"/>
      <c r="J169" s="63">
        <v>1418.2606854838709</v>
      </c>
      <c r="K169" s="63">
        <v>2026.6168682795699</v>
      </c>
      <c r="L169" s="63">
        <v>4770.22627688172</v>
      </c>
    </row>
    <row r="170" spans="1:12">
      <c r="A170" s="45"/>
      <c r="B170" s="45" t="s">
        <v>173</v>
      </c>
      <c r="C170" s="22"/>
      <c r="D170" s="22"/>
      <c r="E170" s="22">
        <v>173863</v>
      </c>
      <c r="F170" s="22">
        <v>133702</v>
      </c>
      <c r="G170" s="63">
        <v>307565</v>
      </c>
      <c r="H170" s="63"/>
      <c r="I170" s="63"/>
      <c r="J170" s="63">
        <v>268.73985215053762</v>
      </c>
      <c r="K170" s="63">
        <v>206.6630376344086</v>
      </c>
      <c r="L170" s="63">
        <v>475.40288978494618</v>
      </c>
    </row>
    <row r="171" spans="1:12">
      <c r="A171" s="45"/>
      <c r="B171" s="45" t="s">
        <v>174</v>
      </c>
      <c r="C171" s="22"/>
      <c r="D171" s="22"/>
      <c r="E171" s="22"/>
      <c r="F171" s="22">
        <v>35714</v>
      </c>
      <c r="G171" s="63">
        <v>35714</v>
      </c>
      <c r="H171" s="63"/>
      <c r="I171" s="63"/>
      <c r="J171" s="63"/>
      <c r="K171" s="63">
        <v>55.203091397849455</v>
      </c>
      <c r="L171" s="63">
        <v>55.203091397849455</v>
      </c>
    </row>
    <row r="172" spans="1:12">
      <c r="A172" s="37">
        <v>53</v>
      </c>
      <c r="B172" s="30" t="s">
        <v>60</v>
      </c>
      <c r="C172" s="31">
        <v>602581</v>
      </c>
      <c r="D172" s="31"/>
      <c r="E172" s="31">
        <v>1491836</v>
      </c>
      <c r="F172" s="31">
        <v>954482</v>
      </c>
      <c r="G172" s="31">
        <v>3048899</v>
      </c>
      <c r="H172" s="32">
        <v>931.40880376344069</v>
      </c>
      <c r="I172" s="32" t="s">
        <v>203</v>
      </c>
      <c r="J172" s="32">
        <v>2305.9293010752685</v>
      </c>
      <c r="K172" s="32">
        <v>1475.3418010752689</v>
      </c>
      <c r="L172" s="32">
        <v>4712.6799059139776</v>
      </c>
    </row>
    <row r="173" spans="1:12">
      <c r="A173" s="45"/>
      <c r="B173" s="45" t="s">
        <v>184</v>
      </c>
      <c r="C173" s="22">
        <v>602581</v>
      </c>
      <c r="D173" s="22"/>
      <c r="E173" s="22">
        <v>1491836</v>
      </c>
      <c r="F173" s="22">
        <v>954482</v>
      </c>
      <c r="G173" s="63">
        <v>3048899</v>
      </c>
      <c r="H173" s="63">
        <v>931.40880376344069</v>
      </c>
      <c r="I173" s="63"/>
      <c r="J173" s="63">
        <v>2305.9293010752685</v>
      </c>
      <c r="K173" s="63">
        <v>1475.3418010752689</v>
      </c>
      <c r="L173" s="63">
        <v>4712.6799059139776</v>
      </c>
    </row>
    <row r="174" spans="1:12">
      <c r="A174" s="37">
        <v>54</v>
      </c>
      <c r="B174" s="30" t="s">
        <v>61</v>
      </c>
      <c r="C174" s="31">
        <v>142304</v>
      </c>
      <c r="D174" s="31">
        <v>0</v>
      </c>
      <c r="E174" s="31">
        <v>1571852.38</v>
      </c>
      <c r="F174" s="31">
        <v>732358.88300000003</v>
      </c>
      <c r="G174" s="31">
        <v>2446515.2629999998</v>
      </c>
      <c r="H174" s="32">
        <v>219.95913978494625</v>
      </c>
      <c r="I174" s="32" t="s">
        <v>203</v>
      </c>
      <c r="J174" s="32">
        <v>2429.6105336021501</v>
      </c>
      <c r="K174" s="32">
        <v>1132.00633797043</v>
      </c>
      <c r="L174" s="32">
        <v>3781.5760113575261</v>
      </c>
    </row>
    <row r="175" spans="1:12">
      <c r="A175" s="45"/>
      <c r="B175" s="45" t="s">
        <v>185</v>
      </c>
      <c r="C175" s="22"/>
      <c r="D175" s="22"/>
      <c r="E175" s="22">
        <v>198221</v>
      </c>
      <c r="F175" s="22">
        <v>87964.883000000031</v>
      </c>
      <c r="G175" s="63">
        <v>286185.88300000003</v>
      </c>
      <c r="H175" s="63"/>
      <c r="I175" s="63"/>
      <c r="J175" s="63">
        <v>306.3899865591398</v>
      </c>
      <c r="K175" s="63">
        <v>135.96722506720434</v>
      </c>
      <c r="L175" s="63">
        <v>442.35721162634411</v>
      </c>
    </row>
    <row r="176" spans="1:12">
      <c r="A176" s="45"/>
      <c r="B176" s="45" t="s">
        <v>186</v>
      </c>
      <c r="C176" s="22"/>
      <c r="D176" s="22"/>
      <c r="E176" s="22">
        <v>114808.38</v>
      </c>
      <c r="F176" s="22">
        <v>128420</v>
      </c>
      <c r="G176" s="63">
        <v>243228.38</v>
      </c>
      <c r="H176" s="63"/>
      <c r="I176" s="63"/>
      <c r="J176" s="63">
        <v>177.45918951612902</v>
      </c>
      <c r="K176" s="63">
        <v>198.49865591397847</v>
      </c>
      <c r="L176" s="63">
        <v>375.95784543010745</v>
      </c>
    </row>
    <row r="177" spans="1:12">
      <c r="A177" s="45"/>
      <c r="B177" s="45" t="s">
        <v>187</v>
      </c>
      <c r="C177" s="22"/>
      <c r="D177" s="22"/>
      <c r="E177" s="22">
        <v>15968</v>
      </c>
      <c r="F177" s="22">
        <v>5777</v>
      </c>
      <c r="G177" s="63">
        <v>21745</v>
      </c>
      <c r="H177" s="63"/>
      <c r="I177" s="63"/>
      <c r="J177" s="63">
        <v>24.681720430107525</v>
      </c>
      <c r="K177" s="63">
        <v>8.9295026881720414</v>
      </c>
      <c r="L177" s="63">
        <v>33.611223118279568</v>
      </c>
    </row>
    <row r="178" spans="1:12">
      <c r="A178" s="45"/>
      <c r="B178" s="45" t="s">
        <v>188</v>
      </c>
      <c r="C178" s="22"/>
      <c r="D178" s="22"/>
      <c r="E178" s="22">
        <v>112407</v>
      </c>
      <c r="F178" s="22">
        <v>1233</v>
      </c>
      <c r="G178" s="63">
        <v>113640</v>
      </c>
      <c r="H178" s="63"/>
      <c r="I178" s="63"/>
      <c r="J178" s="63">
        <v>173.74737903225807</v>
      </c>
      <c r="K178" s="63">
        <v>1.9058467741935483</v>
      </c>
      <c r="L178" s="63">
        <v>175.65322580645162</v>
      </c>
    </row>
    <row r="179" spans="1:12">
      <c r="A179" s="45"/>
      <c r="B179" s="45" t="s">
        <v>189</v>
      </c>
      <c r="C179" s="22"/>
      <c r="D179" s="22"/>
      <c r="E179" s="22"/>
      <c r="F179" s="22"/>
      <c r="G179" s="63">
        <v>0</v>
      </c>
      <c r="H179" s="63"/>
      <c r="I179" s="63"/>
      <c r="J179" s="63"/>
      <c r="K179" s="63"/>
      <c r="L179" s="63">
        <v>0</v>
      </c>
    </row>
    <row r="180" spans="1:12">
      <c r="A180" s="45"/>
      <c r="B180" s="45" t="s">
        <v>190</v>
      </c>
      <c r="C180" s="22"/>
      <c r="D180" s="22"/>
      <c r="E180" s="22">
        <v>337372</v>
      </c>
      <c r="F180" s="22"/>
      <c r="G180" s="63">
        <v>337372</v>
      </c>
      <c r="H180" s="63"/>
      <c r="I180" s="63"/>
      <c r="J180" s="63">
        <v>521.47553763440851</v>
      </c>
      <c r="K180" s="63"/>
      <c r="L180" s="63">
        <v>521.47553763440851</v>
      </c>
    </row>
    <row r="181" spans="1:12">
      <c r="A181" s="45"/>
      <c r="B181" s="45" t="s">
        <v>191</v>
      </c>
      <c r="C181" s="22">
        <v>142304</v>
      </c>
      <c r="D181" s="22"/>
      <c r="E181" s="22">
        <v>81389</v>
      </c>
      <c r="F181" s="22">
        <v>14360</v>
      </c>
      <c r="G181" s="63">
        <v>238053</v>
      </c>
      <c r="H181" s="63">
        <v>219.95913978494625</v>
      </c>
      <c r="I181" s="63"/>
      <c r="J181" s="63">
        <v>125.80288978494622</v>
      </c>
      <c r="K181" s="63">
        <v>22.196236559139784</v>
      </c>
      <c r="L181" s="63">
        <v>367.95826612903221</v>
      </c>
    </row>
    <row r="182" spans="1:12">
      <c r="A182" s="45"/>
      <c r="B182" s="45" t="s">
        <v>192</v>
      </c>
      <c r="C182" s="22"/>
      <c r="D182" s="22"/>
      <c r="E182" s="22">
        <v>579650</v>
      </c>
      <c r="F182" s="22">
        <v>494604</v>
      </c>
      <c r="G182" s="63">
        <v>1074254</v>
      </c>
      <c r="H182" s="63"/>
      <c r="I182" s="63"/>
      <c r="J182" s="63">
        <v>895.96438172043008</v>
      </c>
      <c r="K182" s="63">
        <v>764.50887096774181</v>
      </c>
      <c r="L182" s="63">
        <v>1660.4732526881719</v>
      </c>
    </row>
    <row r="183" spans="1:12">
      <c r="A183" s="45"/>
      <c r="B183" s="45" t="s">
        <v>198</v>
      </c>
      <c r="C183" s="22"/>
      <c r="D183" s="22"/>
      <c r="E183" s="22">
        <v>132037</v>
      </c>
      <c r="F183" s="22"/>
      <c r="G183" s="63">
        <v>132037</v>
      </c>
      <c r="H183" s="63"/>
      <c r="I183" s="63"/>
      <c r="J183" s="63">
        <v>204.08944892473116</v>
      </c>
      <c r="K183" s="63"/>
      <c r="L183" s="63">
        <v>204.08944892473116</v>
      </c>
    </row>
    <row r="184" spans="1:12">
      <c r="A184" s="36">
        <v>55</v>
      </c>
      <c r="B184" s="54" t="s">
        <v>62</v>
      </c>
      <c r="C184" s="55">
        <v>0</v>
      </c>
      <c r="D184" s="55">
        <v>56160</v>
      </c>
      <c r="E184" s="55">
        <v>2339703</v>
      </c>
      <c r="F184" s="55">
        <v>499258</v>
      </c>
      <c r="G184" s="25">
        <v>2895121</v>
      </c>
      <c r="H184" s="26" t="s">
        <v>203</v>
      </c>
      <c r="I184" s="26">
        <v>86.806451612903217</v>
      </c>
      <c r="J184" s="26">
        <v>3616.4764112903226</v>
      </c>
      <c r="K184" s="26">
        <v>771.70255376344073</v>
      </c>
      <c r="L184" s="26">
        <v>4474.9854166666664</v>
      </c>
    </row>
    <row r="185" spans="1:12">
      <c r="A185" s="45"/>
      <c r="B185" s="45" t="s">
        <v>175</v>
      </c>
      <c r="C185" s="22"/>
      <c r="D185" s="22"/>
      <c r="E185" s="22">
        <v>699492</v>
      </c>
      <c r="F185" s="22">
        <v>224263</v>
      </c>
      <c r="G185" s="63">
        <v>923755</v>
      </c>
      <c r="H185" s="63"/>
      <c r="I185" s="63"/>
      <c r="J185" s="63">
        <v>1081.2040322580644</v>
      </c>
      <c r="K185" s="63">
        <v>346.6430779569892</v>
      </c>
      <c r="L185" s="63">
        <v>1427.8471102150536</v>
      </c>
    </row>
    <row r="186" spans="1:12">
      <c r="A186" s="45"/>
      <c r="B186" s="45" t="s">
        <v>176</v>
      </c>
      <c r="C186" s="22"/>
      <c r="D186" s="22"/>
      <c r="E186" s="22">
        <v>553288</v>
      </c>
      <c r="F186" s="22">
        <v>31626</v>
      </c>
      <c r="G186" s="63">
        <v>584914</v>
      </c>
      <c r="H186" s="63"/>
      <c r="I186" s="63"/>
      <c r="J186" s="63">
        <v>855.21666666666658</v>
      </c>
      <c r="K186" s="63">
        <v>48.884274193548386</v>
      </c>
      <c r="L186" s="63">
        <v>904.10094086021502</v>
      </c>
    </row>
    <row r="187" spans="1:12">
      <c r="A187" s="45"/>
      <c r="B187" s="45" t="s">
        <v>177</v>
      </c>
      <c r="C187" s="22"/>
      <c r="D187" s="22">
        <v>56160</v>
      </c>
      <c r="E187" s="22">
        <v>324414</v>
      </c>
      <c r="F187" s="22">
        <v>101626</v>
      </c>
      <c r="G187" s="63">
        <v>482200</v>
      </c>
      <c r="H187" s="63"/>
      <c r="I187" s="63">
        <v>86.806451612903217</v>
      </c>
      <c r="J187" s="63">
        <v>501.44637096774193</v>
      </c>
      <c r="K187" s="63">
        <v>157.08319892473116</v>
      </c>
      <c r="L187" s="63">
        <v>745.33602150537627</v>
      </c>
    </row>
    <row r="188" spans="1:12">
      <c r="A188" s="45"/>
      <c r="B188" s="45" t="s">
        <v>179</v>
      </c>
      <c r="C188" s="22"/>
      <c r="D188" s="22"/>
      <c r="E188" s="22">
        <v>179591</v>
      </c>
      <c r="F188" s="22">
        <v>19311</v>
      </c>
      <c r="G188" s="63">
        <v>198902</v>
      </c>
      <c r="H188" s="63"/>
      <c r="I188" s="63"/>
      <c r="J188" s="63">
        <v>277.59361559139779</v>
      </c>
      <c r="K188" s="63">
        <v>29.84899193548387</v>
      </c>
      <c r="L188" s="63">
        <v>307.44260752688166</v>
      </c>
    </row>
    <row r="189" spans="1:12">
      <c r="A189" s="45"/>
      <c r="B189" s="45" t="s">
        <v>178</v>
      </c>
      <c r="C189" s="22"/>
      <c r="D189" s="22"/>
      <c r="E189" s="22"/>
      <c r="F189" s="22">
        <v>7723</v>
      </c>
      <c r="G189" s="63">
        <v>7723</v>
      </c>
      <c r="H189" s="63"/>
      <c r="I189" s="63"/>
      <c r="J189" s="63"/>
      <c r="K189" s="63">
        <v>11.937432795698925</v>
      </c>
      <c r="L189" s="63">
        <v>11.937432795698925</v>
      </c>
    </row>
    <row r="190" spans="1:12" ht="30">
      <c r="A190" s="45"/>
      <c r="B190" s="48" t="s">
        <v>180</v>
      </c>
      <c r="C190" s="22"/>
      <c r="D190" s="22"/>
      <c r="E190" s="22">
        <v>107425</v>
      </c>
      <c r="F190" s="22"/>
      <c r="G190" s="63">
        <v>107425</v>
      </c>
      <c r="H190" s="63"/>
      <c r="I190" s="63"/>
      <c r="J190" s="63">
        <v>166.0467069892473</v>
      </c>
      <c r="K190" s="63"/>
      <c r="L190" s="63">
        <v>166.0467069892473</v>
      </c>
    </row>
    <row r="191" spans="1:12">
      <c r="A191" s="45"/>
      <c r="B191" s="45" t="s">
        <v>181</v>
      </c>
      <c r="C191" s="22"/>
      <c r="D191" s="22"/>
      <c r="E191" s="22">
        <v>442356</v>
      </c>
      <c r="F191" s="22">
        <v>106958</v>
      </c>
      <c r="G191" s="63">
        <v>549314</v>
      </c>
      <c r="H191" s="63"/>
      <c r="I191" s="63"/>
      <c r="J191" s="63">
        <v>683.7491935483871</v>
      </c>
      <c r="K191" s="63">
        <v>165.32486559139784</v>
      </c>
      <c r="L191" s="63">
        <v>849.07405913978494</v>
      </c>
    </row>
    <row r="192" spans="1:12">
      <c r="A192" s="45"/>
      <c r="B192" s="45" t="s">
        <v>182</v>
      </c>
      <c r="C192" s="22"/>
      <c r="D192" s="22"/>
      <c r="E192" s="22">
        <v>11869</v>
      </c>
      <c r="F192" s="22"/>
      <c r="G192" s="63">
        <v>11869</v>
      </c>
      <c r="H192" s="63"/>
      <c r="I192" s="63"/>
      <c r="J192" s="63">
        <v>18.345900537634407</v>
      </c>
      <c r="K192" s="63"/>
      <c r="L192" s="63">
        <v>18.345900537634407</v>
      </c>
    </row>
    <row r="193" spans="1:12">
      <c r="A193" s="45"/>
      <c r="B193" s="45" t="s">
        <v>183</v>
      </c>
      <c r="C193" s="22"/>
      <c r="D193" s="22"/>
      <c r="E193" s="22">
        <v>21268</v>
      </c>
      <c r="F193" s="22">
        <v>7751</v>
      </c>
      <c r="G193" s="63">
        <v>29019</v>
      </c>
      <c r="H193" s="63"/>
      <c r="I193" s="63"/>
      <c r="J193" s="63">
        <v>32.87392473118279</v>
      </c>
      <c r="K193" s="63">
        <v>11.980712365591398</v>
      </c>
      <c r="L193" s="63">
        <v>44.854637096774184</v>
      </c>
    </row>
    <row r="194" spans="1:12">
      <c r="A194" s="38">
        <v>56</v>
      </c>
      <c r="B194" s="27" t="s">
        <v>63</v>
      </c>
      <c r="C194" s="28">
        <v>94464</v>
      </c>
      <c r="D194" s="28">
        <v>965</v>
      </c>
      <c r="E194" s="28">
        <v>2250842</v>
      </c>
      <c r="F194" s="28">
        <v>2019363</v>
      </c>
      <c r="G194" s="28">
        <v>4365634</v>
      </c>
      <c r="H194" s="29">
        <v>146.01290322580644</v>
      </c>
      <c r="I194" s="29">
        <v>1.4915994623655913</v>
      </c>
      <c r="J194" s="29">
        <v>3479.1240591397845</v>
      </c>
      <c r="K194" s="29">
        <v>3121.3272177419353</v>
      </c>
      <c r="L194" s="29">
        <v>6747.955779569892</v>
      </c>
    </row>
    <row r="195" spans="1:12">
      <c r="A195" s="40"/>
      <c r="B195" s="14" t="s">
        <v>193</v>
      </c>
      <c r="C195" s="15"/>
      <c r="D195" s="15">
        <v>965</v>
      </c>
      <c r="E195" s="15">
        <v>1555177</v>
      </c>
      <c r="F195" s="15">
        <v>1345011</v>
      </c>
      <c r="G195" s="15">
        <v>2901153</v>
      </c>
      <c r="H195" s="16"/>
      <c r="I195" s="16">
        <v>1.4915994623655913</v>
      </c>
      <c r="J195" s="16">
        <v>2403.8354166666663</v>
      </c>
      <c r="K195" s="16">
        <v>2078.9820564516126</v>
      </c>
      <c r="L195" s="16">
        <v>4484.3090725806451</v>
      </c>
    </row>
    <row r="196" spans="1:12">
      <c r="A196" s="40"/>
      <c r="B196" s="14" t="s">
        <v>194</v>
      </c>
      <c r="C196" s="15">
        <v>94464</v>
      </c>
      <c r="D196" s="15"/>
      <c r="E196" s="15">
        <v>695665</v>
      </c>
      <c r="F196" s="15">
        <v>674352</v>
      </c>
      <c r="G196" s="15">
        <v>1464481</v>
      </c>
      <c r="H196" s="16">
        <v>146.01290322580644</v>
      </c>
      <c r="I196" s="16"/>
      <c r="J196" s="16">
        <v>1075.2886424731182</v>
      </c>
      <c r="K196" s="16">
        <v>1042.3451612903225</v>
      </c>
      <c r="L196" s="16">
        <v>2263.6467069892469</v>
      </c>
    </row>
    <row r="197" spans="1:12">
      <c r="A197" s="56">
        <v>57</v>
      </c>
      <c r="B197" s="57" t="s">
        <v>64</v>
      </c>
      <c r="C197" s="58">
        <v>363081</v>
      </c>
      <c r="D197" s="58">
        <v>0</v>
      </c>
      <c r="E197" s="58">
        <v>437609</v>
      </c>
      <c r="F197" s="58">
        <v>484365</v>
      </c>
      <c r="G197" s="58">
        <v>1285055</v>
      </c>
      <c r="H197" s="43">
        <v>561.21391129032247</v>
      </c>
      <c r="I197" s="43" t="s">
        <v>203</v>
      </c>
      <c r="J197" s="43">
        <v>676.41176075268811</v>
      </c>
      <c r="K197" s="43">
        <v>748.68245967741927</v>
      </c>
      <c r="L197" s="43">
        <v>1986.3081317204299</v>
      </c>
    </row>
    <row r="198" spans="1:12">
      <c r="A198" s="39"/>
      <c r="B198" s="13" t="s">
        <v>195</v>
      </c>
      <c r="C198" s="8">
        <v>363081</v>
      </c>
      <c r="D198" s="8"/>
      <c r="E198" s="8">
        <v>48136.99</v>
      </c>
      <c r="F198" s="8">
        <v>58123.799999999996</v>
      </c>
      <c r="G198" s="8">
        <v>469341.79</v>
      </c>
      <c r="H198" s="9">
        <v>561.21391129032247</v>
      </c>
      <c r="I198" s="9"/>
      <c r="J198" s="9">
        <v>74.405293682795701</v>
      </c>
      <c r="K198" s="9">
        <v>89.841895161290296</v>
      </c>
      <c r="L198" s="9">
        <v>725.46110013440841</v>
      </c>
    </row>
    <row r="199" spans="1:12">
      <c r="A199" s="64"/>
      <c r="B199" s="13" t="s">
        <v>202</v>
      </c>
      <c r="C199" s="65"/>
      <c r="D199" s="65"/>
      <c r="E199" s="65">
        <v>389472.01</v>
      </c>
      <c r="F199" s="65">
        <v>426241.2</v>
      </c>
      <c r="G199" s="8">
        <v>815713.21</v>
      </c>
      <c r="H199" s="66"/>
      <c r="I199" s="66"/>
      <c r="J199" s="66">
        <v>602.00646706989244</v>
      </c>
      <c r="K199" s="66">
        <v>658.84056451612901</v>
      </c>
      <c r="L199" s="9">
        <v>1260.8470315860213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1815733</v>
      </c>
      <c r="F200" s="19">
        <v>1019801</v>
      </c>
      <c r="G200" s="19">
        <v>2835534</v>
      </c>
      <c r="H200" s="20" t="s">
        <v>203</v>
      </c>
      <c r="I200" s="20" t="s">
        <v>203</v>
      </c>
      <c r="J200" s="20">
        <v>2806.5765456989247</v>
      </c>
      <c r="K200" s="20">
        <v>1576.3053091397846</v>
      </c>
      <c r="L200" s="20">
        <v>4382.8818548387098</v>
      </c>
    </row>
    <row r="201" spans="1:12">
      <c r="A201" s="34"/>
      <c r="B201" s="21" t="s">
        <v>196</v>
      </c>
      <c r="C201" s="22"/>
      <c r="D201" s="22">
        <v>0</v>
      </c>
      <c r="E201" s="22">
        <v>1815733</v>
      </c>
      <c r="F201" s="22">
        <v>1019801</v>
      </c>
      <c r="G201" s="22">
        <v>2835534</v>
      </c>
      <c r="H201" s="23"/>
      <c r="I201" s="23" t="s">
        <v>203</v>
      </c>
      <c r="J201" s="23">
        <v>2806.5765456989247</v>
      </c>
      <c r="K201" s="23">
        <v>1576.3053091397846</v>
      </c>
      <c r="L201" s="23">
        <v>4382.8818548387098</v>
      </c>
    </row>
    <row r="202" spans="1:12">
      <c r="B202" s="59" t="s">
        <v>66</v>
      </c>
      <c r="C202" s="60">
        <f t="shared" ref="C202:E202" si="0">C7+C9+C14+C16+C19+C24+C30+C32+C34+C41+C43+C47+C49+C51+C58+C60+C62+C64+C68+C70+C73+C76+C78+C81+C83+C90+C97+C99+C102+C104+C106+C108+C110+C112+C115+C117+C119+C127+C129+C131+C134+C136+C143+C147+C149+C151+C160+C162+C164+C166+C168+C172+C174+C184+C194+C197+C200</f>
        <v>15902084</v>
      </c>
      <c r="D202" s="60">
        <f t="shared" si="0"/>
        <v>2992280</v>
      </c>
      <c r="E202" s="60">
        <f t="shared" si="0"/>
        <v>99996737.683999985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46605606.5009</v>
      </c>
      <c r="G202" s="61">
        <f>C202+D202+E202+F202</f>
        <v>165496708.18489999</v>
      </c>
      <c r="H202" s="62">
        <f t="shared" ref="H202:K202" si="1">H7+H9+H14+H16+H19+H24+H30+H32+H34+H41+H43+H47+H49+H51+H58+H60+H62+H64+H68+H70+H73+H76+H78+H81+H83+H90+H97+H99+H102+H104+H106+H108+H110+H112+H115+H117+H119+H127+H129+H131+H134+H136+H143+H147+H149+H151+H160+H162+H164+H166+H168+H172+H174+H184+H194+H197+H200</f>
        <v>24579.834139784951</v>
      </c>
      <c r="I202" s="62">
        <f t="shared" si="1"/>
        <v>4625.1639784946237</v>
      </c>
      <c r="J202" s="62">
        <f t="shared" si="1"/>
        <v>154564.84991478501</v>
      </c>
      <c r="K202" s="62">
        <f t="shared" si="1"/>
        <v>72038.235854885774</v>
      </c>
      <c r="L202" s="62">
        <f>H202+I202+J202+K202</f>
        <v>255808.08388795034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C205" sqref="C205:G21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81" t="s">
        <v>9</v>
      </c>
      <c r="H6" s="81" t="s">
        <v>5</v>
      </c>
      <c r="I6" s="81" t="s">
        <v>6</v>
      </c>
      <c r="J6" s="81" t="s">
        <v>7</v>
      </c>
      <c r="K6" s="81" t="s">
        <v>8</v>
      </c>
      <c r="L6" s="81" t="s">
        <v>9</v>
      </c>
    </row>
    <row r="7" spans="1:13" s="2" customFormat="1">
      <c r="A7" s="33">
        <v>1</v>
      </c>
      <c r="B7" s="18" t="s">
        <v>10</v>
      </c>
      <c r="C7" s="19">
        <v>600080</v>
      </c>
      <c r="D7" s="19">
        <v>64024</v>
      </c>
      <c r="E7" s="19">
        <v>1500899</v>
      </c>
      <c r="F7" s="19">
        <v>382311</v>
      </c>
      <c r="G7" s="19">
        <f t="shared" ref="G7" si="0">SUM(C7:F7)</f>
        <v>2547314</v>
      </c>
      <c r="H7" s="20">
        <v>927.54301075268802</v>
      </c>
      <c r="I7" s="20">
        <v>98.961827956989239</v>
      </c>
      <c r="J7" s="20">
        <v>2319.9379704301073</v>
      </c>
      <c r="K7" s="20">
        <v>590.9377016129032</v>
      </c>
      <c r="L7" s="20">
        <f>H7+I7+J7+K7</f>
        <v>3937.3805107526878</v>
      </c>
    </row>
    <row r="8" spans="1:13" s="2" customFormat="1">
      <c r="A8" s="34"/>
      <c r="B8" s="35" t="s">
        <v>70</v>
      </c>
      <c r="C8" s="22">
        <v>600080</v>
      </c>
      <c r="D8" s="22">
        <v>64024</v>
      </c>
      <c r="E8" s="22">
        <v>1500899</v>
      </c>
      <c r="F8" s="22">
        <v>382311</v>
      </c>
      <c r="G8" s="22">
        <f t="shared" ref="G8:L8" si="1">G7</f>
        <v>2547314</v>
      </c>
      <c r="H8" s="22">
        <v>927.54301075268802</v>
      </c>
      <c r="I8" s="22"/>
      <c r="J8" s="22">
        <v>2319.9379704301073</v>
      </c>
      <c r="K8" s="22">
        <v>590.9377016129032</v>
      </c>
      <c r="L8" s="22">
        <f t="shared" si="1"/>
        <v>3937.3805107526878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229766</v>
      </c>
      <c r="F9" s="25">
        <v>399203</v>
      </c>
      <c r="G9" s="25">
        <f t="shared" ref="G9" si="2">SUM(C9:F9)</f>
        <v>628969</v>
      </c>
      <c r="H9" s="26" t="s">
        <v>203</v>
      </c>
      <c r="I9" s="26" t="s">
        <v>203</v>
      </c>
      <c r="J9" s="26">
        <v>355.14905913978492</v>
      </c>
      <c r="K9" s="26">
        <v>617.04764784946235</v>
      </c>
      <c r="L9" s="26">
        <f>H9+I9+J9+K9</f>
        <v>972.19670698924733</v>
      </c>
    </row>
    <row r="10" spans="1:13" s="2" customFormat="1">
      <c r="A10" s="35"/>
      <c r="B10" s="35" t="s">
        <v>71</v>
      </c>
      <c r="C10" s="22"/>
      <c r="D10" s="22"/>
      <c r="E10" s="22">
        <v>12637.13</v>
      </c>
      <c r="F10" s="22">
        <v>199601.5</v>
      </c>
      <c r="G10" s="22">
        <f>E10+F10</f>
        <v>212238.63</v>
      </c>
      <c r="H10" s="22"/>
      <c r="I10" s="22"/>
      <c r="J10" s="22">
        <v>19.53319825268817</v>
      </c>
      <c r="K10" s="22">
        <v>308.52382392473118</v>
      </c>
      <c r="L10" s="22">
        <f t="shared" ref="L10:L13" si="3">H10+I10+J10+K10</f>
        <v>328.05702217741936</v>
      </c>
    </row>
    <row r="11" spans="1:13" s="2" customFormat="1">
      <c r="A11" s="35"/>
      <c r="B11" s="35" t="s">
        <v>72</v>
      </c>
      <c r="C11" s="22"/>
      <c r="D11" s="22"/>
      <c r="E11" s="22">
        <v>133264.28</v>
      </c>
      <c r="F11" s="22">
        <v>195609.47</v>
      </c>
      <c r="G11" s="22">
        <f t="shared" ref="G11:G13" si="4">E11+F11</f>
        <v>328873.75</v>
      </c>
      <c r="H11" s="22"/>
      <c r="I11" s="22"/>
      <c r="J11" s="22">
        <v>205.98645430107527</v>
      </c>
      <c r="K11" s="22">
        <v>302.35334744623651</v>
      </c>
      <c r="L11" s="22">
        <f t="shared" si="3"/>
        <v>508.33980174731175</v>
      </c>
    </row>
    <row r="12" spans="1:13" s="2" customFormat="1">
      <c r="A12" s="35"/>
      <c r="B12" s="35" t="s">
        <v>73</v>
      </c>
      <c r="C12" s="22"/>
      <c r="D12" s="22"/>
      <c r="E12" s="22">
        <v>25274.26</v>
      </c>
      <c r="F12" s="22">
        <v>3992.03</v>
      </c>
      <c r="G12" s="22">
        <f t="shared" si="4"/>
        <v>29266.289999999997</v>
      </c>
      <c r="H12" s="22"/>
      <c r="I12" s="22"/>
      <c r="J12" s="22">
        <v>39.066396505376339</v>
      </c>
      <c r="K12" s="22">
        <v>6.1704764784946242</v>
      </c>
      <c r="L12" s="22">
        <f t="shared" si="3"/>
        <v>45.236872983870967</v>
      </c>
    </row>
    <row r="13" spans="1:13" s="2" customFormat="1">
      <c r="A13" s="17"/>
      <c r="B13" s="17" t="s">
        <v>113</v>
      </c>
      <c r="C13" s="22"/>
      <c r="D13" s="22"/>
      <c r="E13" s="22">
        <v>58590.33</v>
      </c>
      <c r="F13" s="22"/>
      <c r="G13" s="22">
        <f t="shared" si="4"/>
        <v>58590.33</v>
      </c>
      <c r="H13" s="22"/>
      <c r="I13" s="22"/>
      <c r="J13" s="22">
        <v>90.563010080645157</v>
      </c>
      <c r="K13" s="22"/>
      <c r="L13" s="22">
        <f t="shared" si="3"/>
        <v>90.563010080645157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1104802</v>
      </c>
      <c r="F14" s="31">
        <v>1214993</v>
      </c>
      <c r="G14" s="31">
        <f t="shared" ref="G14" si="5">SUM(C14:F14)</f>
        <v>2319795</v>
      </c>
      <c r="H14" s="32" t="s">
        <v>203</v>
      </c>
      <c r="I14" s="32" t="s">
        <v>203</v>
      </c>
      <c r="J14" s="32">
        <v>1707.6912634408602</v>
      </c>
      <c r="K14" s="32">
        <v>1878.0133736559139</v>
      </c>
      <c r="L14" s="32">
        <f>H14+I14+J14+K14</f>
        <v>3585.7046370967741</v>
      </c>
    </row>
    <row r="15" spans="1:13" s="2" customFormat="1">
      <c r="A15" s="35"/>
      <c r="B15" s="35" t="s">
        <v>74</v>
      </c>
      <c r="C15" s="22"/>
      <c r="D15" s="22"/>
      <c r="E15" s="22">
        <v>1104802</v>
      </c>
      <c r="F15" s="22">
        <v>1214993</v>
      </c>
      <c r="G15" s="22">
        <f>F15+E15</f>
        <v>2319795</v>
      </c>
      <c r="H15" s="22"/>
      <c r="I15" s="22"/>
      <c r="J15" s="22">
        <v>1707.6912634408602</v>
      </c>
      <c r="K15" s="22">
        <v>1878.0133736559139</v>
      </c>
      <c r="L15" s="22">
        <f>H15+I15+J15+K15</f>
        <v>3585.7046370967741</v>
      </c>
    </row>
    <row r="16" spans="1:13" s="2" customFormat="1">
      <c r="A16" s="37">
        <v>4</v>
      </c>
      <c r="B16" s="30" t="s">
        <v>13</v>
      </c>
      <c r="C16" s="31">
        <v>405274</v>
      </c>
      <c r="D16" s="31">
        <v>0</v>
      </c>
      <c r="E16" s="31">
        <v>1107738</v>
      </c>
      <c r="F16" s="31">
        <v>428846</v>
      </c>
      <c r="G16" s="31">
        <f t="shared" ref="G16:G17" si="6">SUM(C16:F16)</f>
        <v>1941858</v>
      </c>
      <c r="H16" s="32">
        <v>626.43158602150538</v>
      </c>
      <c r="I16" s="32" t="s">
        <v>203</v>
      </c>
      <c r="J16" s="32">
        <v>1712.2294354838709</v>
      </c>
      <c r="K16" s="32">
        <v>662.86680107526877</v>
      </c>
      <c r="L16" s="32">
        <f t="shared" ref="L16:L17" si="7">H16+I16+J16+K16</f>
        <v>3001.5278225806451</v>
      </c>
    </row>
    <row r="17" spans="1:12" s="2" customFormat="1">
      <c r="A17" s="35"/>
      <c r="B17" s="35" t="s">
        <v>80</v>
      </c>
      <c r="C17" s="22">
        <v>405274</v>
      </c>
      <c r="D17" s="22"/>
      <c r="E17" s="22">
        <v>91942.254000000001</v>
      </c>
      <c r="F17" s="22">
        <v>70759.59</v>
      </c>
      <c r="G17" s="22">
        <f t="shared" si="6"/>
        <v>567975.84400000004</v>
      </c>
      <c r="H17" s="22">
        <v>626.43158602150538</v>
      </c>
      <c r="I17" s="22"/>
      <c r="J17" s="22">
        <v>142.11504314516128</v>
      </c>
      <c r="K17" s="22">
        <v>109.37302217741934</v>
      </c>
      <c r="L17" s="22">
        <f t="shared" si="7"/>
        <v>877.91965134408599</v>
      </c>
    </row>
    <row r="18" spans="1:12" s="2" customFormat="1">
      <c r="A18" s="35"/>
      <c r="B18" s="35" t="s">
        <v>81</v>
      </c>
      <c r="C18" s="22"/>
      <c r="D18" s="22"/>
      <c r="E18" s="22">
        <v>1015795.746</v>
      </c>
      <c r="F18" s="22">
        <v>358086.41000000003</v>
      </c>
      <c r="G18" s="22">
        <f t="shared" ref="G18:G30" si="8">SUM(C18:F18)</f>
        <v>1373882.156</v>
      </c>
      <c r="H18" s="22"/>
      <c r="I18" s="22"/>
      <c r="J18" s="22">
        <v>1570.1143923387096</v>
      </c>
      <c r="K18" s="22">
        <v>553.49377889784944</v>
      </c>
      <c r="L18" s="22">
        <f>H18+I18+J18+K18</f>
        <v>2123.608171236559</v>
      </c>
    </row>
    <row r="19" spans="1:12" s="2" customFormat="1">
      <c r="A19" s="37">
        <v>5</v>
      </c>
      <c r="B19" s="30" t="s">
        <v>14</v>
      </c>
      <c r="C19" s="31">
        <v>258668</v>
      </c>
      <c r="D19" s="31">
        <v>186460</v>
      </c>
      <c r="E19" s="31">
        <v>4699536</v>
      </c>
      <c r="F19" s="31">
        <v>1754930</v>
      </c>
      <c r="G19" s="31">
        <f t="shared" si="8"/>
        <v>6899594</v>
      </c>
      <c r="H19" s="32">
        <v>399.82284946236558</v>
      </c>
      <c r="I19" s="32">
        <v>288.21102150537632</v>
      </c>
      <c r="J19" s="32">
        <v>7264.0677419354834</v>
      </c>
      <c r="K19" s="32">
        <v>2712.5934139784945</v>
      </c>
      <c r="L19" s="32">
        <f>H19+I19+J19+K19</f>
        <v>10664.69502688172</v>
      </c>
    </row>
    <row r="20" spans="1:12" s="2" customFormat="1">
      <c r="A20" s="35"/>
      <c r="B20" s="35" t="s">
        <v>78</v>
      </c>
      <c r="C20" s="22">
        <v>258668</v>
      </c>
      <c r="D20" s="22">
        <v>186460</v>
      </c>
      <c r="E20" s="22">
        <v>1503852</v>
      </c>
      <c r="F20" s="22">
        <v>105295</v>
      </c>
      <c r="G20" s="22">
        <f t="shared" si="8"/>
        <v>2054275</v>
      </c>
      <c r="H20" s="22">
        <v>399.82284946236558</v>
      </c>
      <c r="I20" s="22">
        <v>288.21102150537632</v>
      </c>
      <c r="J20" s="22">
        <v>2324.5024193548384</v>
      </c>
      <c r="K20" s="22">
        <v>162.75436827956989</v>
      </c>
      <c r="L20" s="22">
        <f t="shared" ref="L20:L23" si="9">H20+I20+J20+K20</f>
        <v>3175.2906586021504</v>
      </c>
    </row>
    <row r="21" spans="1:12" s="2" customFormat="1">
      <c r="A21" s="35"/>
      <c r="B21" s="35" t="s">
        <v>79</v>
      </c>
      <c r="C21" s="22"/>
      <c r="D21" s="22"/>
      <c r="E21" s="22">
        <v>1362865</v>
      </c>
      <c r="F21" s="22">
        <v>912564</v>
      </c>
      <c r="G21" s="22">
        <f t="shared" si="8"/>
        <v>2275429</v>
      </c>
      <c r="H21" s="22"/>
      <c r="I21" s="22"/>
      <c r="J21" s="22">
        <v>2106.5789650537636</v>
      </c>
      <c r="K21" s="22">
        <v>1410.5491935483869</v>
      </c>
      <c r="L21" s="22">
        <f t="shared" si="9"/>
        <v>3517.1281586021505</v>
      </c>
    </row>
    <row r="22" spans="1:12" s="2" customFormat="1">
      <c r="A22" s="35"/>
      <c r="B22" s="35" t="s">
        <v>75</v>
      </c>
      <c r="C22" s="22"/>
      <c r="D22" s="22"/>
      <c r="E22" s="22">
        <v>1550847</v>
      </c>
      <c r="F22" s="22">
        <v>473831</v>
      </c>
      <c r="G22" s="22">
        <f t="shared" si="8"/>
        <v>2024678</v>
      </c>
      <c r="H22" s="22"/>
      <c r="I22" s="22"/>
      <c r="J22" s="22">
        <v>2397.1425403225803</v>
      </c>
      <c r="K22" s="22">
        <v>732.40006720430108</v>
      </c>
      <c r="L22" s="22">
        <f t="shared" si="9"/>
        <v>3129.5426075268815</v>
      </c>
    </row>
    <row r="23" spans="1:12" s="2" customFormat="1">
      <c r="A23" s="35"/>
      <c r="B23" s="35" t="s">
        <v>76</v>
      </c>
      <c r="C23" s="22"/>
      <c r="D23" s="22"/>
      <c r="E23" s="22">
        <v>281972</v>
      </c>
      <c r="F23" s="22">
        <v>263240</v>
      </c>
      <c r="G23" s="22">
        <f t="shared" si="8"/>
        <v>545212</v>
      </c>
      <c r="H23" s="22"/>
      <c r="I23" s="22"/>
      <c r="J23" s="22">
        <v>435.84381720430105</v>
      </c>
      <c r="K23" s="22">
        <v>406.88978494623655</v>
      </c>
      <c r="L23" s="22">
        <f t="shared" si="9"/>
        <v>842.73360215053754</v>
      </c>
    </row>
    <row r="24" spans="1:12" s="2" customFormat="1" ht="15.75" customHeight="1">
      <c r="A24" s="37">
        <v>6</v>
      </c>
      <c r="B24" s="30" t="s">
        <v>15</v>
      </c>
      <c r="C24" s="31">
        <v>8610</v>
      </c>
      <c r="D24" s="31">
        <v>0</v>
      </c>
      <c r="E24" s="31">
        <v>850706</v>
      </c>
      <c r="F24" s="31">
        <v>810749</v>
      </c>
      <c r="G24" s="31">
        <f t="shared" si="8"/>
        <v>1670065</v>
      </c>
      <c r="H24" s="32">
        <v>13.308467741935482</v>
      </c>
      <c r="I24" s="32" t="s">
        <v>203</v>
      </c>
      <c r="J24" s="32">
        <v>1314.9353494623656</v>
      </c>
      <c r="K24" s="32">
        <v>1253.1738575268814</v>
      </c>
      <c r="L24" s="32">
        <f>H24+I24+J24+K24</f>
        <v>2581.4176747311822</v>
      </c>
    </row>
    <row r="25" spans="1:12" s="2" customFormat="1">
      <c r="A25" s="35"/>
      <c r="B25" s="35" t="s">
        <v>83</v>
      </c>
      <c r="C25" s="22">
        <v>8610</v>
      </c>
      <c r="D25" s="22"/>
      <c r="E25" s="22">
        <v>39983.182000000001</v>
      </c>
      <c r="F25" s="22">
        <v>56752.430000000008</v>
      </c>
      <c r="G25" s="22">
        <f t="shared" si="8"/>
        <v>105345.61200000001</v>
      </c>
      <c r="H25" s="22">
        <v>13.308467741935482</v>
      </c>
      <c r="I25" s="22"/>
      <c r="J25" s="22">
        <v>61.801961424731182</v>
      </c>
      <c r="K25" s="22">
        <v>87.722170026881727</v>
      </c>
      <c r="L25" s="22">
        <f t="shared" ref="L25:L29" si="10">H25+I25+J25+K25</f>
        <v>162.83259919354839</v>
      </c>
    </row>
    <row r="26" spans="1:12" s="2" customFormat="1">
      <c r="A26" s="35"/>
      <c r="B26" s="35" t="s">
        <v>82</v>
      </c>
      <c r="C26" s="22"/>
      <c r="D26" s="22"/>
      <c r="E26" s="22">
        <v>286687.92200000002</v>
      </c>
      <c r="F26" s="22">
        <v>217280.73200000002</v>
      </c>
      <c r="G26" s="22">
        <f t="shared" si="8"/>
        <v>503968.65400000004</v>
      </c>
      <c r="H26" s="22"/>
      <c r="I26" s="22"/>
      <c r="J26" s="22">
        <v>443.13321276881726</v>
      </c>
      <c r="K26" s="22">
        <v>335.8505938172043</v>
      </c>
      <c r="L26" s="22">
        <f t="shared" si="10"/>
        <v>778.9838065860215</v>
      </c>
    </row>
    <row r="27" spans="1:12" s="2" customFormat="1">
      <c r="A27" s="35"/>
      <c r="B27" s="35" t="s">
        <v>84</v>
      </c>
      <c r="C27" s="22"/>
      <c r="D27" s="22"/>
      <c r="E27" s="22">
        <v>47639.536</v>
      </c>
      <c r="F27" s="22">
        <v>27565.466</v>
      </c>
      <c r="G27" s="22">
        <f t="shared" si="8"/>
        <v>75205.002000000008</v>
      </c>
      <c r="H27" s="22"/>
      <c r="I27" s="22"/>
      <c r="J27" s="22">
        <v>73.636379569892455</v>
      </c>
      <c r="K27" s="22">
        <v>42.607911155913975</v>
      </c>
      <c r="L27" s="22">
        <f t="shared" si="10"/>
        <v>116.24429072580642</v>
      </c>
    </row>
    <row r="28" spans="1:12" s="2" customFormat="1">
      <c r="A28" s="35"/>
      <c r="B28" s="35" t="s">
        <v>85</v>
      </c>
      <c r="C28" s="22"/>
      <c r="D28" s="22"/>
      <c r="E28" s="22">
        <v>14462.002</v>
      </c>
      <c r="F28" s="22">
        <v>19457.975999999999</v>
      </c>
      <c r="G28" s="22">
        <f t="shared" si="8"/>
        <v>33919.978000000003</v>
      </c>
      <c r="H28" s="22"/>
      <c r="I28" s="22"/>
      <c r="J28" s="22">
        <v>22.353900940860218</v>
      </c>
      <c r="K28" s="22">
        <v>30.076172580645157</v>
      </c>
      <c r="L28" s="22">
        <f t="shared" si="10"/>
        <v>52.430073521505378</v>
      </c>
    </row>
    <row r="29" spans="1:12" s="2" customFormat="1">
      <c r="A29" s="35"/>
      <c r="B29" s="35" t="s">
        <v>86</v>
      </c>
      <c r="C29" s="22"/>
      <c r="D29" s="22"/>
      <c r="E29" s="22">
        <v>461933.35799999995</v>
      </c>
      <c r="F29" s="22">
        <v>489692.39599999995</v>
      </c>
      <c r="G29" s="22">
        <f t="shared" si="8"/>
        <v>951625.75399999996</v>
      </c>
      <c r="H29" s="22"/>
      <c r="I29" s="22"/>
      <c r="J29" s="22">
        <v>714.00989475806432</v>
      </c>
      <c r="K29" s="22">
        <v>756.91700994623636</v>
      </c>
      <c r="L29" s="22">
        <f t="shared" si="10"/>
        <v>1470.9269047043008</v>
      </c>
    </row>
    <row r="30" spans="1:12" s="2" customFormat="1">
      <c r="A30" s="37">
        <v>8</v>
      </c>
      <c r="B30" s="30" t="s">
        <v>16</v>
      </c>
      <c r="C30" s="31">
        <v>794756</v>
      </c>
      <c r="D30" s="31">
        <v>0</v>
      </c>
      <c r="E30" s="31">
        <v>1736985</v>
      </c>
      <c r="F30" s="31">
        <v>1460699</v>
      </c>
      <c r="G30" s="31">
        <f t="shared" si="8"/>
        <v>3992440</v>
      </c>
      <c r="H30" s="32">
        <v>1228.4534946236558</v>
      </c>
      <c r="I30" s="32" t="s">
        <v>203</v>
      </c>
      <c r="J30" s="32">
        <v>2684.8558467741932</v>
      </c>
      <c r="K30" s="32">
        <v>2257.8008736559141</v>
      </c>
      <c r="L30" s="32">
        <f>H30+I30+J30+K30</f>
        <v>6171.1102150537627</v>
      </c>
    </row>
    <row r="31" spans="1:12" s="2" customFormat="1">
      <c r="A31" s="35"/>
      <c r="B31" s="35" t="s">
        <v>87</v>
      </c>
      <c r="C31" s="22">
        <v>794756</v>
      </c>
      <c r="D31" s="22">
        <v>0</v>
      </c>
      <c r="E31" s="22">
        <v>1736985</v>
      </c>
      <c r="F31" s="22">
        <v>1460699</v>
      </c>
      <c r="G31" s="22">
        <f t="shared" ref="G31:L31" si="11">G30</f>
        <v>3992440</v>
      </c>
      <c r="H31" s="22">
        <v>1228.4534946236558</v>
      </c>
      <c r="I31" s="22"/>
      <c r="J31" s="22">
        <v>2684.8558467741932</v>
      </c>
      <c r="K31" s="22">
        <v>2257.8008736559141</v>
      </c>
      <c r="L31" s="22">
        <f t="shared" si="11"/>
        <v>6171.1102150537627</v>
      </c>
    </row>
    <row r="32" spans="1:12" s="2" customFormat="1" ht="14.25" customHeight="1">
      <c r="A32" s="37">
        <v>9</v>
      </c>
      <c r="B32" s="30" t="s">
        <v>17</v>
      </c>
      <c r="C32" s="31">
        <v>0</v>
      </c>
      <c r="D32" s="31">
        <v>0</v>
      </c>
      <c r="E32" s="31">
        <v>1532802</v>
      </c>
      <c r="F32" s="31">
        <v>488301</v>
      </c>
      <c r="G32" s="31">
        <f t="shared" ref="G32" si="12">SUM(C32:F32)</f>
        <v>2021103</v>
      </c>
      <c r="H32" s="32" t="s">
        <v>203</v>
      </c>
      <c r="I32" s="32" t="s">
        <v>203</v>
      </c>
      <c r="J32" s="32">
        <v>2369.2504032258062</v>
      </c>
      <c r="K32" s="32">
        <v>754.76633064516125</v>
      </c>
      <c r="L32" s="32">
        <f>H32+I32+J32+K32</f>
        <v>3124.0167338709675</v>
      </c>
    </row>
    <row r="33" spans="1:12" s="2" customFormat="1">
      <c r="A33" s="35"/>
      <c r="B33" s="35" t="s">
        <v>88</v>
      </c>
      <c r="C33" s="22"/>
      <c r="D33" s="22"/>
      <c r="E33" s="22">
        <v>1532802</v>
      </c>
      <c r="F33" s="22">
        <v>488301</v>
      </c>
      <c r="G33" s="22">
        <f>G32</f>
        <v>2021103</v>
      </c>
      <c r="H33" s="22"/>
      <c r="I33" s="22"/>
      <c r="J33" s="22">
        <v>2369.2504032258062</v>
      </c>
      <c r="K33" s="22">
        <v>754.76633064516125</v>
      </c>
      <c r="L33" s="22">
        <f>K33+J33</f>
        <v>3124.0167338709675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1170792</v>
      </c>
      <c r="F34" s="31">
        <v>673442</v>
      </c>
      <c r="G34" s="31">
        <f>SUM(C34:F34)</f>
        <v>1844234</v>
      </c>
      <c r="H34" s="32" t="s">
        <v>203</v>
      </c>
      <c r="I34" s="32" t="s">
        <v>203</v>
      </c>
      <c r="J34" s="32">
        <v>1809.691935483871</v>
      </c>
      <c r="K34" s="32">
        <v>1040.938575268817</v>
      </c>
      <c r="L34" s="32">
        <f>H34+I34+J34+K34</f>
        <v>2850.6305107526878</v>
      </c>
    </row>
    <row r="35" spans="1:12" s="2" customFormat="1">
      <c r="A35" s="35"/>
      <c r="B35" s="35" t="s">
        <v>93</v>
      </c>
      <c r="C35" s="22"/>
      <c r="D35" s="22"/>
      <c r="E35" s="22">
        <v>1170792</v>
      </c>
      <c r="F35" s="22">
        <v>673442</v>
      </c>
      <c r="G35" s="22">
        <f>SUM(C35:F35)</f>
        <v>1844234</v>
      </c>
      <c r="H35" s="22"/>
      <c r="I35" s="22"/>
      <c r="J35" s="22">
        <v>1809.691935483871</v>
      </c>
      <c r="K35" s="22">
        <v>1040.938575268817</v>
      </c>
      <c r="L35" s="22">
        <f>H35+I35+J35+K35</f>
        <v>2850.6305107526878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f t="shared" ref="G36:G40" si="13">SUM(C36:F36)</f>
        <v>0</v>
      </c>
      <c r="H36" s="22"/>
      <c r="I36" s="22"/>
      <c r="J36" s="71" t="s">
        <v>203</v>
      </c>
      <c r="K36" s="73" t="s">
        <v>203</v>
      </c>
      <c r="L36" s="22">
        <f>H36+I36+J36+K36</f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f t="shared" si="13"/>
        <v>0</v>
      </c>
      <c r="H37" s="22"/>
      <c r="I37" s="22"/>
      <c r="J37" s="73" t="s">
        <v>203</v>
      </c>
      <c r="K37" s="73" t="s">
        <v>203</v>
      </c>
      <c r="L37" s="22">
        <f t="shared" ref="L37:L40" si="14">H37+I37+J37+K37</f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f t="shared" si="13"/>
        <v>0</v>
      </c>
      <c r="H38" s="22"/>
      <c r="I38" s="22"/>
      <c r="J38" s="73" t="s">
        <v>203</v>
      </c>
      <c r="K38" s="73" t="s">
        <v>203</v>
      </c>
      <c r="L38" s="22">
        <f t="shared" si="14"/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f t="shared" si="13"/>
        <v>0</v>
      </c>
      <c r="H39" s="22"/>
      <c r="I39" s="22"/>
      <c r="J39" s="73" t="s">
        <v>203</v>
      </c>
      <c r="K39" s="73" t="s">
        <v>203</v>
      </c>
      <c r="L39" s="22">
        <f t="shared" si="14"/>
        <v>0</v>
      </c>
    </row>
    <row r="40" spans="1:12" s="2" customFormat="1">
      <c r="A40" s="35"/>
      <c r="B40" s="35" t="s">
        <v>77</v>
      </c>
      <c r="C40" s="22"/>
      <c r="D40" s="22"/>
      <c r="E40" s="22">
        <v>11708</v>
      </c>
      <c r="F40" s="22">
        <v>0</v>
      </c>
      <c r="G40" s="22">
        <f t="shared" si="13"/>
        <v>11708</v>
      </c>
      <c r="H40" s="22"/>
      <c r="I40" s="22"/>
      <c r="J40" s="73">
        <v>18.097043010752685</v>
      </c>
      <c r="K40" s="73" t="s">
        <v>203</v>
      </c>
      <c r="L40" s="22">
        <f t="shared" si="14"/>
        <v>18.097043010752685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231625</v>
      </c>
      <c r="E41" s="31">
        <v>723160</v>
      </c>
      <c r="F41" s="31">
        <v>1124063</v>
      </c>
      <c r="G41" s="31">
        <f t="shared" ref="G41" si="15">SUM(C41:F41)</f>
        <v>2078848</v>
      </c>
      <c r="H41" s="32" t="s">
        <v>203</v>
      </c>
      <c r="I41" s="32">
        <v>358.02251344086017</v>
      </c>
      <c r="J41" s="32">
        <v>1117.7876344086021</v>
      </c>
      <c r="K41" s="32">
        <v>1737.4629704301074</v>
      </c>
      <c r="L41" s="32">
        <f>H41+I41+J41+K41</f>
        <v>3213.2731182795696</v>
      </c>
    </row>
    <row r="42" spans="1:12" s="2" customFormat="1">
      <c r="A42" s="35"/>
      <c r="B42" s="35" t="s">
        <v>94</v>
      </c>
      <c r="C42" s="22">
        <v>0</v>
      </c>
      <c r="D42" s="22">
        <v>231625</v>
      </c>
      <c r="E42" s="22">
        <v>723160</v>
      </c>
      <c r="F42" s="22">
        <v>1124063</v>
      </c>
      <c r="G42" s="22">
        <f>C42+D42+E42+F42</f>
        <v>2078848</v>
      </c>
      <c r="H42" s="22"/>
      <c r="I42" s="22">
        <v>358.02251344086017</v>
      </c>
      <c r="J42" s="22">
        <v>1117.7876344086021</v>
      </c>
      <c r="K42" s="22">
        <v>1737.4629704301074</v>
      </c>
      <c r="L42" s="22">
        <f>H42+I42+J42+K42</f>
        <v>3213.2731182795696</v>
      </c>
    </row>
    <row r="43" spans="1:12" s="2" customFormat="1">
      <c r="A43" s="37">
        <v>12</v>
      </c>
      <c r="B43" s="30" t="s">
        <v>20</v>
      </c>
      <c r="C43" s="41">
        <v>7774233</v>
      </c>
      <c r="D43" s="41">
        <v>1607259</v>
      </c>
      <c r="E43" s="41">
        <v>21936090</v>
      </c>
      <c r="F43" s="41">
        <v>3666827</v>
      </c>
      <c r="G43" s="31">
        <f t="shared" ref="G43:G49" si="16">SUM(C43:F43)</f>
        <v>34984409</v>
      </c>
      <c r="H43" s="42">
        <v>12016.623588709677</v>
      </c>
      <c r="I43" s="42">
        <v>2484.3385080645162</v>
      </c>
      <c r="J43" s="32">
        <v>33906.590725806447</v>
      </c>
      <c r="K43" s="32">
        <v>5667.8105510752684</v>
      </c>
      <c r="L43" s="32">
        <f>H43+I43+J43+K43</f>
        <v>54075.363373655913</v>
      </c>
    </row>
    <row r="44" spans="1:12" s="10" customFormat="1" ht="16.5" customHeight="1">
      <c r="A44" s="17"/>
      <c r="B44" s="17" t="s">
        <v>95</v>
      </c>
      <c r="C44" s="22">
        <v>7774233</v>
      </c>
      <c r="D44" s="22">
        <v>1607259</v>
      </c>
      <c r="E44" s="22">
        <v>21597341</v>
      </c>
      <c r="F44" s="22">
        <v>3503317</v>
      </c>
      <c r="G44" s="22">
        <f>G43-G45-G46</f>
        <v>34482150</v>
      </c>
      <c r="H44" s="22">
        <v>12016.623588709677</v>
      </c>
      <c r="I44" s="22">
        <v>2484.3385080645162</v>
      </c>
      <c r="J44" s="22">
        <v>33382.986760752683</v>
      </c>
      <c r="K44" s="22">
        <v>5415.0733198924727</v>
      </c>
      <c r="L44" s="22">
        <f t="shared" ref="L44:L75" si="17">H44+I44+J44+K44</f>
        <v>53299.022177419349</v>
      </c>
    </row>
    <row r="45" spans="1:12" s="2" customFormat="1">
      <c r="A45" s="17"/>
      <c r="B45" s="17" t="s">
        <v>96</v>
      </c>
      <c r="C45" s="22"/>
      <c r="D45" s="22"/>
      <c r="E45" s="69">
        <v>338749</v>
      </c>
      <c r="F45" s="69">
        <v>163510</v>
      </c>
      <c r="G45" s="22">
        <f t="shared" si="16"/>
        <v>502259</v>
      </c>
      <c r="H45" s="22"/>
      <c r="I45" s="22"/>
      <c r="J45" s="22">
        <v>523.60396505376343</v>
      </c>
      <c r="K45" s="22">
        <v>252.73723118279568</v>
      </c>
      <c r="L45" s="22">
        <f t="shared" si="17"/>
        <v>776.34119623655909</v>
      </c>
    </row>
    <row r="46" spans="1:12" s="2" customFormat="1">
      <c r="A46" s="17"/>
      <c r="B46" s="17" t="s">
        <v>97</v>
      </c>
      <c r="C46" s="22"/>
      <c r="D46" s="22"/>
      <c r="E46" s="22"/>
      <c r="F46" s="22"/>
      <c r="G46" s="22">
        <f t="shared" si="16"/>
        <v>0</v>
      </c>
      <c r="H46" s="73"/>
      <c r="I46" s="73"/>
      <c r="J46" s="73"/>
      <c r="K46" s="73"/>
      <c r="L46" s="73">
        <f t="shared" si="17"/>
        <v>0</v>
      </c>
    </row>
    <row r="47" spans="1:12" s="2" customFormat="1">
      <c r="A47" s="37">
        <v>13</v>
      </c>
      <c r="B47" s="30" t="s">
        <v>212</v>
      </c>
      <c r="C47" s="79">
        <v>0</v>
      </c>
      <c r="D47" s="79">
        <v>0</v>
      </c>
      <c r="E47" s="79">
        <v>0</v>
      </c>
      <c r="F47" s="79">
        <v>88659</v>
      </c>
      <c r="G47" s="79">
        <f t="shared" si="16"/>
        <v>88659</v>
      </c>
      <c r="H47" s="80" t="s">
        <v>203</v>
      </c>
      <c r="I47" s="80" t="s">
        <v>203</v>
      </c>
      <c r="J47" s="80" t="s">
        <v>203</v>
      </c>
      <c r="K47" s="80">
        <v>137.04012096774193</v>
      </c>
      <c r="L47" s="80">
        <f>H47+I47+J47+K47</f>
        <v>137.04012096774193</v>
      </c>
    </row>
    <row r="48" spans="1:12" s="2" customFormat="1">
      <c r="A48" s="17"/>
      <c r="B48" s="17" t="s">
        <v>213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s="2" customFormat="1">
      <c r="A49" s="37">
        <v>14</v>
      </c>
      <c r="B49" s="30" t="s">
        <v>21</v>
      </c>
      <c r="C49" s="41">
        <v>0</v>
      </c>
      <c r="D49" s="41">
        <v>0</v>
      </c>
      <c r="E49" s="41">
        <v>737629</v>
      </c>
      <c r="F49" s="41">
        <v>575523</v>
      </c>
      <c r="G49" s="31">
        <f t="shared" si="16"/>
        <v>1313152</v>
      </c>
      <c r="H49" s="42" t="s">
        <v>203</v>
      </c>
      <c r="I49" s="42" t="s">
        <v>203</v>
      </c>
      <c r="J49" s="32">
        <v>1140.1523521505376</v>
      </c>
      <c r="K49" s="32">
        <v>889.58528225806435</v>
      </c>
      <c r="L49" s="32">
        <f>H49+I49+J49+K49</f>
        <v>2029.7376344086019</v>
      </c>
    </row>
    <row r="50" spans="1:12" s="2" customFormat="1">
      <c r="A50" s="17"/>
      <c r="B50" s="17" t="s">
        <v>98</v>
      </c>
      <c r="C50" s="22"/>
      <c r="D50" s="22"/>
      <c r="E50" s="22">
        <v>737629</v>
      </c>
      <c r="F50" s="22">
        <v>575523</v>
      </c>
      <c r="G50" s="22">
        <f t="shared" ref="G50" si="18">G49</f>
        <v>1313152</v>
      </c>
      <c r="H50" s="22"/>
      <c r="I50" s="22"/>
      <c r="J50" s="22">
        <v>1140.1523521505376</v>
      </c>
      <c r="K50" s="22">
        <v>889.58528225806435</v>
      </c>
      <c r="L50" s="22">
        <f t="shared" si="17"/>
        <v>2029.7376344086019</v>
      </c>
    </row>
    <row r="51" spans="1:12" s="2" customFormat="1" ht="14.25" customHeight="1">
      <c r="A51" s="37">
        <v>15</v>
      </c>
      <c r="B51" s="30" t="s">
        <v>22</v>
      </c>
      <c r="C51" s="31">
        <v>0</v>
      </c>
      <c r="D51" s="31">
        <v>0</v>
      </c>
      <c r="E51" s="31">
        <v>1745222</v>
      </c>
      <c r="F51" s="31">
        <v>341694</v>
      </c>
      <c r="G51" s="31">
        <f t="shared" ref="G51" si="19">SUM(C51:F51)</f>
        <v>2086916</v>
      </c>
      <c r="H51" s="32" t="s">
        <v>203</v>
      </c>
      <c r="I51" s="32" t="s">
        <v>203</v>
      </c>
      <c r="J51" s="32">
        <v>2697.5877688172041</v>
      </c>
      <c r="K51" s="32">
        <v>528.15604838709669</v>
      </c>
      <c r="L51" s="32">
        <f>H51+I51+J51+K51</f>
        <v>3225.7438172043007</v>
      </c>
    </row>
    <row r="52" spans="1:12" s="2" customFormat="1">
      <c r="A52" s="17"/>
      <c r="B52" s="17" t="s">
        <v>102</v>
      </c>
      <c r="C52" s="22"/>
      <c r="D52" s="22"/>
      <c r="E52" s="22">
        <v>698088</v>
      </c>
      <c r="F52" s="22">
        <v>10251</v>
      </c>
      <c r="G52" s="22">
        <f>SUM(C52:F52)</f>
        <v>708339</v>
      </c>
      <c r="H52" s="22"/>
      <c r="I52" s="22"/>
      <c r="J52" s="22">
        <v>1079.0338709677419</v>
      </c>
      <c r="K52" s="22">
        <v>15.844959677419352</v>
      </c>
      <c r="L52" s="22">
        <f t="shared" si="17"/>
        <v>1094.8788306451613</v>
      </c>
    </row>
    <row r="53" spans="1:12" s="2" customFormat="1">
      <c r="A53" s="17"/>
      <c r="B53" s="17" t="s">
        <v>99</v>
      </c>
      <c r="C53" s="22"/>
      <c r="D53" s="22"/>
      <c r="E53" s="22">
        <v>174522</v>
      </c>
      <c r="F53" s="22">
        <v>239186</v>
      </c>
      <c r="G53" s="22">
        <f t="shared" ref="G53:G57" si="20">SUM(C53:F53)</f>
        <v>413708</v>
      </c>
      <c r="H53" s="22"/>
      <c r="I53" s="22"/>
      <c r="J53" s="22">
        <v>270</v>
      </c>
      <c r="K53" s="22">
        <v>369.31108870967739</v>
      </c>
      <c r="L53" s="22">
        <f t="shared" si="17"/>
        <v>639.31108870967739</v>
      </c>
    </row>
    <row r="54" spans="1:12" s="2" customFormat="1">
      <c r="A54" s="17"/>
      <c r="B54" s="17" t="s">
        <v>103</v>
      </c>
      <c r="C54" s="22"/>
      <c r="D54" s="22"/>
      <c r="E54" s="22">
        <v>139618</v>
      </c>
      <c r="F54" s="22">
        <v>92257</v>
      </c>
      <c r="G54" s="22">
        <f t="shared" si="20"/>
        <v>231875</v>
      </c>
      <c r="H54" s="22"/>
      <c r="I54" s="22"/>
      <c r="J54" s="22">
        <v>216</v>
      </c>
      <c r="K54" s="22">
        <v>143</v>
      </c>
      <c r="L54" s="22">
        <f t="shared" si="17"/>
        <v>359</v>
      </c>
    </row>
    <row r="55" spans="1:12" s="2" customFormat="1">
      <c r="A55" s="17"/>
      <c r="B55" s="17" t="s">
        <v>100</v>
      </c>
      <c r="C55" s="22"/>
      <c r="D55" s="22"/>
      <c r="E55" s="22">
        <v>523567</v>
      </c>
      <c r="F55" s="22">
        <v>0</v>
      </c>
      <c r="G55" s="22">
        <f t="shared" si="20"/>
        <v>523567</v>
      </c>
      <c r="H55" s="22"/>
      <c r="I55" s="22"/>
      <c r="J55" s="22">
        <v>809</v>
      </c>
      <c r="K55" s="22">
        <v>0</v>
      </c>
      <c r="L55" s="22">
        <f t="shared" si="17"/>
        <v>809</v>
      </c>
    </row>
    <row r="56" spans="1:12" s="2" customFormat="1">
      <c r="A56" s="17"/>
      <c r="B56" s="17" t="s">
        <v>104</v>
      </c>
      <c r="C56" s="22"/>
      <c r="D56" s="22"/>
      <c r="E56" s="22">
        <v>87261</v>
      </c>
      <c r="F56" s="22">
        <v>0</v>
      </c>
      <c r="G56" s="22">
        <f t="shared" si="20"/>
        <v>87261</v>
      </c>
      <c r="H56" s="22"/>
      <c r="I56" s="22"/>
      <c r="J56" s="22">
        <v>135</v>
      </c>
      <c r="K56" s="22">
        <v>0</v>
      </c>
      <c r="L56" s="22">
        <f t="shared" si="17"/>
        <v>135</v>
      </c>
    </row>
    <row r="57" spans="1:12" s="2" customFormat="1">
      <c r="A57" s="17"/>
      <c r="B57" s="17" t="s">
        <v>101</v>
      </c>
      <c r="C57" s="22"/>
      <c r="D57" s="22"/>
      <c r="E57" s="22">
        <v>122166</v>
      </c>
      <c r="F57" s="22">
        <v>0</v>
      </c>
      <c r="G57" s="22">
        <f t="shared" si="20"/>
        <v>122166</v>
      </c>
      <c r="H57" s="22"/>
      <c r="I57" s="22"/>
      <c r="J57" s="22">
        <v>189</v>
      </c>
      <c r="K57" s="22">
        <v>0</v>
      </c>
      <c r="L57" s="22">
        <f t="shared" si="17"/>
        <v>189</v>
      </c>
    </row>
    <row r="58" spans="1:12" s="2" customFormat="1">
      <c r="A58" s="36">
        <v>16</v>
      </c>
      <c r="B58" s="24" t="s">
        <v>23</v>
      </c>
      <c r="C58" s="25">
        <v>0</v>
      </c>
      <c r="D58" s="25">
        <v>0</v>
      </c>
      <c r="E58" s="25">
        <v>135574</v>
      </c>
      <c r="F58" s="25">
        <v>320583</v>
      </c>
      <c r="G58" s="25">
        <f t="shared" ref="G58" si="21">SUM(C58:F58)</f>
        <v>456157</v>
      </c>
      <c r="H58" s="26" t="s">
        <v>203</v>
      </c>
      <c r="I58" s="26" t="s">
        <v>203</v>
      </c>
      <c r="J58" s="26">
        <v>209.55658602150535</v>
      </c>
      <c r="K58" s="26">
        <v>495.52479838709672</v>
      </c>
      <c r="L58" s="44">
        <f>H58+I58+J58+K58</f>
        <v>705.08138440860205</v>
      </c>
    </row>
    <row r="59" spans="1:12" s="2" customFormat="1">
      <c r="A59" s="17"/>
      <c r="B59" s="17" t="s">
        <v>105</v>
      </c>
      <c r="C59" s="22"/>
      <c r="D59" s="22"/>
      <c r="E59" s="22">
        <v>135574</v>
      </c>
      <c r="F59" s="22">
        <v>320583</v>
      </c>
      <c r="G59" s="22">
        <f>G58</f>
        <v>456157</v>
      </c>
      <c r="H59" s="22"/>
      <c r="I59" s="22"/>
      <c r="J59" s="22">
        <v>209.55658602150535</v>
      </c>
      <c r="K59" s="22">
        <v>495.52479838709672</v>
      </c>
      <c r="L59" s="22">
        <f t="shared" si="17"/>
        <v>705.08138440860205</v>
      </c>
    </row>
    <row r="60" spans="1:12" s="2" customFormat="1">
      <c r="A60" s="37">
        <v>17</v>
      </c>
      <c r="B60" s="30" t="s">
        <v>24</v>
      </c>
      <c r="C60" s="31">
        <v>0</v>
      </c>
      <c r="D60" s="31">
        <v>0</v>
      </c>
      <c r="E60" s="31">
        <v>651158</v>
      </c>
      <c r="F60" s="31">
        <v>294213</v>
      </c>
      <c r="G60" s="31">
        <f t="shared" ref="G60" si="22">SUM(C60:F60)</f>
        <v>945371</v>
      </c>
      <c r="H60" s="32" t="s">
        <v>203</v>
      </c>
      <c r="I60" s="32" t="s">
        <v>203</v>
      </c>
      <c r="J60" s="32">
        <v>1006.4942204301075</v>
      </c>
      <c r="K60" s="32">
        <v>454.76471774193544</v>
      </c>
      <c r="L60" s="32">
        <f>H60+I60+J60+K60</f>
        <v>1461.2589381720429</v>
      </c>
    </row>
    <row r="61" spans="1:12" s="2" customFormat="1">
      <c r="A61" s="17"/>
      <c r="B61" s="35" t="s">
        <v>106</v>
      </c>
      <c r="C61" s="22"/>
      <c r="D61" s="22"/>
      <c r="E61" s="22">
        <v>651158</v>
      </c>
      <c r="F61" s="22">
        <v>294213</v>
      </c>
      <c r="G61" s="22">
        <f>G60</f>
        <v>945371</v>
      </c>
      <c r="H61" s="22"/>
      <c r="I61" s="22"/>
      <c r="J61" s="22">
        <v>1006.4942204301075</v>
      </c>
      <c r="K61" s="22">
        <v>454.76471774193544</v>
      </c>
      <c r="L61" s="22">
        <f t="shared" si="17"/>
        <v>1461.2589381720429</v>
      </c>
    </row>
    <row r="62" spans="1:12" s="2" customFormat="1" ht="15" customHeight="1">
      <c r="A62" s="37">
        <v>18</v>
      </c>
      <c r="B62" s="30" t="s">
        <v>25</v>
      </c>
      <c r="C62" s="31">
        <v>0</v>
      </c>
      <c r="D62" s="31">
        <v>0</v>
      </c>
      <c r="E62" s="31">
        <v>681334</v>
      </c>
      <c r="F62" s="31">
        <v>552917</v>
      </c>
      <c r="G62" s="31">
        <f t="shared" ref="G62" si="23">SUM(C62:F62)</f>
        <v>1234251</v>
      </c>
      <c r="H62" s="32" t="s">
        <v>203</v>
      </c>
      <c r="I62" s="32" t="s">
        <v>203</v>
      </c>
      <c r="J62" s="32">
        <v>1053.1372311827956</v>
      </c>
      <c r="K62" s="32">
        <v>854.64321236559124</v>
      </c>
      <c r="L62" s="32">
        <f>H62+I62+J62+K62</f>
        <v>1907.7804435483868</v>
      </c>
    </row>
    <row r="63" spans="1:12" s="2" customFormat="1">
      <c r="A63" s="17"/>
      <c r="B63" s="17" t="s">
        <v>107</v>
      </c>
      <c r="C63" s="22"/>
      <c r="D63" s="22"/>
      <c r="E63" s="22">
        <v>681334</v>
      </c>
      <c r="F63" s="22">
        <v>552917</v>
      </c>
      <c r="G63" s="22">
        <f>G62</f>
        <v>1234251</v>
      </c>
      <c r="H63" s="22"/>
      <c r="I63" s="22"/>
      <c r="J63" s="22">
        <v>1053.1372311827956</v>
      </c>
      <c r="K63" s="22">
        <v>854.64321236559124</v>
      </c>
      <c r="L63" s="22">
        <f t="shared" si="17"/>
        <v>1907.7804435483868</v>
      </c>
    </row>
    <row r="64" spans="1:12" s="2" customFormat="1">
      <c r="A64" s="37">
        <v>19</v>
      </c>
      <c r="B64" s="30" t="s">
        <v>26</v>
      </c>
      <c r="C64" s="31">
        <v>0</v>
      </c>
      <c r="D64" s="31">
        <v>0</v>
      </c>
      <c r="E64" s="31">
        <v>2353250</v>
      </c>
      <c r="F64" s="31">
        <v>1236259</v>
      </c>
      <c r="G64" s="31">
        <f t="shared" ref="G64" si="24">SUM(C64:F64)</f>
        <v>3589509</v>
      </c>
      <c r="H64" s="32" t="s">
        <v>203</v>
      </c>
      <c r="I64" s="32" t="s">
        <v>203</v>
      </c>
      <c r="J64" s="32">
        <v>3637.4159946236555</v>
      </c>
      <c r="K64" s="32">
        <v>1910.8842069892471</v>
      </c>
      <c r="L64" s="32">
        <f>H64+I64+J64+K64</f>
        <v>5548.300201612903</v>
      </c>
    </row>
    <row r="65" spans="1:13" s="2" customFormat="1">
      <c r="A65" s="45"/>
      <c r="B65" s="45" t="s">
        <v>108</v>
      </c>
      <c r="C65" s="22"/>
      <c r="D65" s="22"/>
      <c r="E65" s="22">
        <v>453707</v>
      </c>
      <c r="F65" s="22">
        <v>238351</v>
      </c>
      <c r="G65" s="63">
        <f>SUM(C65:F65)</f>
        <v>692058</v>
      </c>
      <c r="H65" s="63"/>
      <c r="I65" s="63"/>
      <c r="J65" s="63">
        <v>701.29442204301074</v>
      </c>
      <c r="K65" s="63">
        <v>368.41888440860214</v>
      </c>
      <c r="L65" s="63">
        <f t="shared" si="17"/>
        <v>1069.7133064516129</v>
      </c>
    </row>
    <row r="66" spans="1:13">
      <c r="A66" s="45"/>
      <c r="B66" s="45" t="s">
        <v>109</v>
      </c>
      <c r="C66" s="22"/>
      <c r="D66" s="22"/>
      <c r="E66" s="22">
        <v>990718</v>
      </c>
      <c r="F66" s="22">
        <v>520465</v>
      </c>
      <c r="G66" s="63">
        <f t="shared" ref="G66:G67" si="25">SUM(C66:F66)</f>
        <v>1511183</v>
      </c>
      <c r="H66" s="63"/>
      <c r="I66" s="63"/>
      <c r="J66" s="63">
        <v>1531.3517473118277</v>
      </c>
      <c r="K66" s="63">
        <v>804.48219086021493</v>
      </c>
      <c r="L66" s="63">
        <f t="shared" si="17"/>
        <v>2335.8339381720425</v>
      </c>
      <c r="M66" s="2"/>
    </row>
    <row r="67" spans="1:13">
      <c r="A67" s="45"/>
      <c r="B67" s="45" t="s">
        <v>110</v>
      </c>
      <c r="C67" s="22"/>
      <c r="D67" s="22"/>
      <c r="E67" s="22">
        <v>908825</v>
      </c>
      <c r="F67" s="22">
        <v>477443</v>
      </c>
      <c r="G67" s="63">
        <f t="shared" si="25"/>
        <v>1386268</v>
      </c>
      <c r="H67" s="63"/>
      <c r="I67" s="63"/>
      <c r="J67" s="63">
        <v>1404.7698252688172</v>
      </c>
      <c r="K67" s="63">
        <v>737.98313172043004</v>
      </c>
      <c r="L67" s="63">
        <f t="shared" si="17"/>
        <v>2142.7529569892472</v>
      </c>
      <c r="M67" s="2"/>
    </row>
    <row r="68" spans="1:13" ht="31.5" customHeight="1">
      <c r="A68" s="37">
        <v>20</v>
      </c>
      <c r="B68" s="30" t="s">
        <v>27</v>
      </c>
      <c r="C68" s="31">
        <v>191481</v>
      </c>
      <c r="D68" s="31">
        <v>9299</v>
      </c>
      <c r="E68" s="31">
        <v>516164</v>
      </c>
      <c r="F68" s="31">
        <v>634484</v>
      </c>
      <c r="G68" s="31">
        <f t="shared" ref="G68" si="26">SUM(C68:F68)</f>
        <v>1351428</v>
      </c>
      <c r="H68" s="32">
        <v>295.97197580645161</v>
      </c>
      <c r="I68" s="32">
        <v>14.373454301075267</v>
      </c>
      <c r="J68" s="32">
        <v>797.83413978494616</v>
      </c>
      <c r="K68" s="32">
        <v>980.7212365591397</v>
      </c>
      <c r="L68" s="32">
        <f>H68+I68+J68+K68</f>
        <v>2088.9008064516129</v>
      </c>
      <c r="M68" s="2"/>
    </row>
    <row r="69" spans="1:13">
      <c r="A69" s="45"/>
      <c r="B69" s="45" t="s">
        <v>111</v>
      </c>
      <c r="C69" s="22">
        <v>191481</v>
      </c>
      <c r="D69" s="22">
        <v>9299</v>
      </c>
      <c r="E69" s="22">
        <v>516164</v>
      </c>
      <c r="F69" s="22">
        <v>634484</v>
      </c>
      <c r="G69" s="22">
        <f t="shared" ref="G69" si="27">G68</f>
        <v>1351428</v>
      </c>
      <c r="H69" s="22">
        <v>295.97197580645161</v>
      </c>
      <c r="I69" s="22">
        <v>14.373454301075267</v>
      </c>
      <c r="J69" s="22">
        <v>797.83413978494616</v>
      </c>
      <c r="K69" s="22">
        <v>980.7212365591397</v>
      </c>
      <c r="L69" s="22">
        <f t="shared" si="17"/>
        <v>2088.9008064516129</v>
      </c>
    </row>
    <row r="70" spans="1:13">
      <c r="A70" s="37">
        <v>21</v>
      </c>
      <c r="B70" s="30" t="s">
        <v>28</v>
      </c>
      <c r="C70" s="31">
        <v>0</v>
      </c>
      <c r="D70" s="31">
        <v>0</v>
      </c>
      <c r="E70" s="31">
        <v>5265401</v>
      </c>
      <c r="F70" s="31">
        <v>3048084</v>
      </c>
      <c r="G70" s="31">
        <f t="shared" ref="G70" si="28">SUM(C70:F70)</f>
        <v>8313485</v>
      </c>
      <c r="H70" s="32" t="s">
        <v>203</v>
      </c>
      <c r="I70" s="32" t="s">
        <v>203</v>
      </c>
      <c r="J70" s="32">
        <v>8138.7246639784944</v>
      </c>
      <c r="K70" s="32">
        <v>4711.4201612903216</v>
      </c>
      <c r="L70" s="32">
        <f>H70+I70+J70+K70</f>
        <v>12850.144825268817</v>
      </c>
    </row>
    <row r="71" spans="1:13">
      <c r="A71" s="45"/>
      <c r="B71" s="45" t="s">
        <v>112</v>
      </c>
      <c r="C71" s="22"/>
      <c r="D71" s="22"/>
      <c r="E71" s="22">
        <v>5265401</v>
      </c>
      <c r="F71" s="22">
        <v>3035891.6639999999</v>
      </c>
      <c r="G71" s="63">
        <f>F71+E71</f>
        <v>8301292.6639999999</v>
      </c>
      <c r="H71" s="63"/>
      <c r="I71" s="63"/>
      <c r="J71" s="63">
        <v>8138.7246639784944</v>
      </c>
      <c r="K71" s="63">
        <v>4711.4201612903216</v>
      </c>
      <c r="L71" s="63">
        <f t="shared" si="17"/>
        <v>12850.144825268817</v>
      </c>
    </row>
    <row r="72" spans="1:13">
      <c r="A72" s="45"/>
      <c r="B72" s="45" t="s">
        <v>210</v>
      </c>
      <c r="C72" s="22"/>
      <c r="D72" s="22"/>
      <c r="E72" s="22"/>
      <c r="F72" s="22">
        <v>12192.336000000001</v>
      </c>
      <c r="G72" s="63">
        <f>F72+E72</f>
        <v>12192.336000000001</v>
      </c>
      <c r="H72" s="63"/>
      <c r="I72" s="63"/>
      <c r="J72" s="63"/>
      <c r="K72" s="63"/>
      <c r="L72" s="63"/>
    </row>
    <row r="73" spans="1:13">
      <c r="A73" s="37">
        <v>22</v>
      </c>
      <c r="B73" s="30" t="s">
        <v>29</v>
      </c>
      <c r="C73" s="31">
        <v>0</v>
      </c>
      <c r="D73" s="31">
        <v>385524</v>
      </c>
      <c r="E73" s="31">
        <v>495026</v>
      </c>
      <c r="F73" s="31">
        <v>298026</v>
      </c>
      <c r="G73" s="31">
        <f t="shared" ref="G73" si="29">SUM(C73:F73)</f>
        <v>1178576</v>
      </c>
      <c r="H73" s="32" t="s">
        <v>203</v>
      </c>
      <c r="I73" s="32">
        <v>595.90403225806438</v>
      </c>
      <c r="J73" s="32">
        <v>765.1611559139784</v>
      </c>
      <c r="K73" s="32">
        <v>460.65846774193545</v>
      </c>
      <c r="L73" s="32">
        <f>H73+I73+J73+K73</f>
        <v>1821.7236559139783</v>
      </c>
    </row>
    <row r="74" spans="1:13">
      <c r="A74" s="45"/>
      <c r="B74" s="45" t="s">
        <v>114</v>
      </c>
      <c r="C74" s="22"/>
      <c r="D74" s="22"/>
      <c r="E74" s="22">
        <v>495026</v>
      </c>
      <c r="F74" s="22">
        <v>131131.44</v>
      </c>
      <c r="G74" s="63">
        <f>E74+F74</f>
        <v>626157.43999999994</v>
      </c>
      <c r="H74" s="63"/>
      <c r="I74" s="63"/>
      <c r="J74" s="63">
        <v>765.1611559139784</v>
      </c>
      <c r="K74" s="63">
        <v>202.68972580645161</v>
      </c>
      <c r="L74" s="63">
        <f t="shared" si="17"/>
        <v>967.85088172043004</v>
      </c>
    </row>
    <row r="75" spans="1:13">
      <c r="A75" s="45"/>
      <c r="B75" s="45" t="s">
        <v>112</v>
      </c>
      <c r="C75" s="22"/>
      <c r="D75" s="22"/>
      <c r="E75" s="22">
        <v>0</v>
      </c>
      <c r="F75" s="22">
        <v>166894.56000000003</v>
      </c>
      <c r="G75" s="63">
        <f>E75+F75</f>
        <v>166894.56000000003</v>
      </c>
      <c r="H75" s="63"/>
      <c r="I75" s="63"/>
      <c r="J75" s="63"/>
      <c r="K75" s="63">
        <v>257.96874193548393</v>
      </c>
      <c r="L75" s="63">
        <f t="shared" si="17"/>
        <v>257.96874193548393</v>
      </c>
    </row>
    <row r="76" spans="1:13">
      <c r="A76" s="36">
        <v>23</v>
      </c>
      <c r="B76" s="24" t="s">
        <v>30</v>
      </c>
      <c r="C76" s="25">
        <v>62021</v>
      </c>
      <c r="D76" s="25">
        <v>0</v>
      </c>
      <c r="E76" s="25">
        <v>2266721</v>
      </c>
      <c r="F76" s="25">
        <v>745999</v>
      </c>
      <c r="G76" s="25">
        <f t="shared" ref="G76" si="30">SUM(C76:F76)</f>
        <v>3074741</v>
      </c>
      <c r="H76" s="26">
        <v>95.865793010752682</v>
      </c>
      <c r="I76" s="26" t="s">
        <v>203</v>
      </c>
      <c r="J76" s="26">
        <v>3503.668212365591</v>
      </c>
      <c r="K76" s="26">
        <v>1153.0898521505376</v>
      </c>
      <c r="L76" s="26">
        <f>H76+I76+J76+K76</f>
        <v>4752.6238575268817</v>
      </c>
    </row>
    <row r="77" spans="1:13">
      <c r="A77" s="45"/>
      <c r="B77" s="45" t="s">
        <v>115</v>
      </c>
      <c r="C77" s="22">
        <v>62021</v>
      </c>
      <c r="D77" s="22">
        <v>0</v>
      </c>
      <c r="E77" s="22">
        <v>2266721</v>
      </c>
      <c r="F77" s="22">
        <v>745999</v>
      </c>
      <c r="G77" s="63">
        <f>F77+E77+C77</f>
        <v>3074741</v>
      </c>
      <c r="H77" s="63">
        <v>95.865793010752682</v>
      </c>
      <c r="I77" s="63"/>
      <c r="J77" s="63">
        <v>3503.668212365591</v>
      </c>
      <c r="K77" s="63">
        <v>1153.0898521505376</v>
      </c>
      <c r="L77" s="63">
        <f t="shared" ref="L77" si="31">L76</f>
        <v>4752.6238575268817</v>
      </c>
    </row>
    <row r="78" spans="1:13">
      <c r="A78" s="37">
        <v>24</v>
      </c>
      <c r="B78" s="30" t="s">
        <v>31</v>
      </c>
      <c r="C78" s="31">
        <v>788280</v>
      </c>
      <c r="D78" s="31">
        <v>440392</v>
      </c>
      <c r="E78" s="31">
        <v>1273</v>
      </c>
      <c r="F78" s="31">
        <v>452271</v>
      </c>
      <c r="G78" s="31">
        <f t="shared" ref="G78" si="32">SUM(C78:F78)</f>
        <v>1682216</v>
      </c>
      <c r="H78" s="32">
        <v>1218.4435483870966</v>
      </c>
      <c r="I78" s="32">
        <v>680.71344086021497</v>
      </c>
      <c r="J78" s="32">
        <v>1.9676747311827956</v>
      </c>
      <c r="K78" s="32">
        <v>699.07479838709673</v>
      </c>
      <c r="L78" s="32">
        <f>H78+I78+J78+K78</f>
        <v>2600.199462365591</v>
      </c>
    </row>
    <row r="79" spans="1:13">
      <c r="A79" s="45"/>
      <c r="B79" s="45" t="s">
        <v>116</v>
      </c>
      <c r="C79" s="22">
        <v>788280</v>
      </c>
      <c r="D79" s="22">
        <v>440392</v>
      </c>
      <c r="E79" s="22">
        <v>229.14</v>
      </c>
      <c r="F79" s="22">
        <v>38895.305999999997</v>
      </c>
      <c r="G79" s="63">
        <f>C79+D79+E79+F79</f>
        <v>1267796.446</v>
      </c>
      <c r="H79" s="63">
        <v>1218.4435483870966</v>
      </c>
      <c r="I79" s="63">
        <v>680.71344086021497</v>
      </c>
      <c r="J79" s="63">
        <v>0.35418145161290321</v>
      </c>
      <c r="K79" s="63">
        <v>60.120432661290316</v>
      </c>
      <c r="L79" s="63">
        <f t="shared" ref="L79:L80" si="33">SUM(H79:K79)</f>
        <v>1959.631603360215</v>
      </c>
    </row>
    <row r="80" spans="1:13">
      <c r="A80" s="45"/>
      <c r="B80" s="45" t="s">
        <v>117</v>
      </c>
      <c r="C80" s="22"/>
      <c r="D80" s="22"/>
      <c r="E80" s="22">
        <v>1043.8599999999999</v>
      </c>
      <c r="F80" s="22">
        <v>413375.69400000002</v>
      </c>
      <c r="G80" s="63">
        <f>C80+D80+E80+F80</f>
        <v>414419.554</v>
      </c>
      <c r="H80" s="63"/>
      <c r="I80" s="63"/>
      <c r="J80" s="63">
        <v>1.6134932795698922</v>
      </c>
      <c r="K80" s="63">
        <v>638.9543657258065</v>
      </c>
      <c r="L80" s="63">
        <f t="shared" si="33"/>
        <v>640.56785900537636</v>
      </c>
    </row>
    <row r="81" spans="1:12">
      <c r="A81" s="37">
        <v>25</v>
      </c>
      <c r="B81" s="30" t="s">
        <v>32</v>
      </c>
      <c r="C81" s="31">
        <v>0</v>
      </c>
      <c r="D81" s="31">
        <v>0</v>
      </c>
      <c r="E81" s="31">
        <v>132346</v>
      </c>
      <c r="F81" s="31">
        <v>175539</v>
      </c>
      <c r="G81" s="31">
        <f t="shared" ref="G81" si="34">SUM(C81:F81)</f>
        <v>307885</v>
      </c>
      <c r="H81" s="32" t="s">
        <v>203</v>
      </c>
      <c r="I81" s="32" t="s">
        <v>203</v>
      </c>
      <c r="J81" s="32">
        <v>204.56706989247309</v>
      </c>
      <c r="K81" s="32">
        <v>271.33044354838705</v>
      </c>
      <c r="L81" s="32">
        <f>H81+I81+J81+K81</f>
        <v>475.89751344086017</v>
      </c>
    </row>
    <row r="82" spans="1:12">
      <c r="A82" s="45"/>
      <c r="B82" s="45" t="s">
        <v>118</v>
      </c>
      <c r="C82" s="22"/>
      <c r="D82" s="22"/>
      <c r="E82" s="22">
        <v>132346</v>
      </c>
      <c r="F82" s="22">
        <v>175539</v>
      </c>
      <c r="G82" s="22">
        <f>SUM(C82:F82)</f>
        <v>307885</v>
      </c>
      <c r="H82" s="63"/>
      <c r="I82" s="63"/>
      <c r="J82" s="63">
        <v>204.56706989247309</v>
      </c>
      <c r="K82" s="63">
        <v>271.33044354838705</v>
      </c>
      <c r="L82" s="63">
        <f>H82+I82+J82+K82</f>
        <v>475.89751344086017</v>
      </c>
    </row>
    <row r="83" spans="1:12">
      <c r="A83" s="37">
        <v>26</v>
      </c>
      <c r="B83" s="30" t="s">
        <v>33</v>
      </c>
      <c r="C83" s="31">
        <v>295087</v>
      </c>
      <c r="D83" s="31">
        <v>0</v>
      </c>
      <c r="E83" s="31">
        <v>1547072</v>
      </c>
      <c r="F83" s="31">
        <v>575562</v>
      </c>
      <c r="G83" s="31">
        <f t="shared" ref="G83:G90" si="35">SUM(C83:F83)</f>
        <v>2417721</v>
      </c>
      <c r="H83" s="32">
        <v>456.11565860215052</v>
      </c>
      <c r="I83" s="32" t="s">
        <v>203</v>
      </c>
      <c r="J83" s="32">
        <v>2391.3075268817202</v>
      </c>
      <c r="K83" s="32">
        <v>889.64556451612896</v>
      </c>
      <c r="L83" s="32">
        <f>H83+I83+J83+K83</f>
        <v>3737.0687499999999</v>
      </c>
    </row>
    <row r="84" spans="1:12">
      <c r="A84" s="45"/>
      <c r="B84" s="45" t="s">
        <v>119</v>
      </c>
      <c r="C84" s="22">
        <v>295087</v>
      </c>
      <c r="D84" s="22"/>
      <c r="E84" s="22">
        <v>283114</v>
      </c>
      <c r="F84" s="22">
        <v>294688</v>
      </c>
      <c r="G84" s="63">
        <f t="shared" si="35"/>
        <v>872889</v>
      </c>
      <c r="H84" s="63">
        <v>456.11565860215052</v>
      </c>
      <c r="I84" s="63"/>
      <c r="J84" s="63">
        <v>437.60900537634404</v>
      </c>
      <c r="K84" s="63">
        <v>455.49892473118274</v>
      </c>
      <c r="L84" s="63">
        <f t="shared" ref="L84:L88" si="36">H84+I84+J84+K84</f>
        <v>1349.2235887096774</v>
      </c>
    </row>
    <row r="85" spans="1:12">
      <c r="A85" s="45"/>
      <c r="B85" s="45" t="s">
        <v>120</v>
      </c>
      <c r="C85" s="22"/>
      <c r="D85" s="22"/>
      <c r="E85" s="22">
        <v>901943</v>
      </c>
      <c r="F85" s="22">
        <v>280874</v>
      </c>
      <c r="G85" s="63">
        <f t="shared" si="35"/>
        <v>1182817</v>
      </c>
      <c r="H85" s="63"/>
      <c r="I85" s="63"/>
      <c r="J85" s="63">
        <v>1394.1323252688171</v>
      </c>
      <c r="K85" s="63">
        <v>434.14663978494616</v>
      </c>
      <c r="L85" s="63">
        <f t="shared" si="36"/>
        <v>1828.2789650537634</v>
      </c>
    </row>
    <row r="86" spans="1:12">
      <c r="A86" s="45"/>
      <c r="B86" s="45" t="s">
        <v>122</v>
      </c>
      <c r="C86" s="22"/>
      <c r="D86" s="22"/>
      <c r="E86" s="22">
        <v>18565</v>
      </c>
      <c r="F86" s="22"/>
      <c r="G86" s="63">
        <f t="shared" si="35"/>
        <v>18565</v>
      </c>
      <c r="H86" s="63"/>
      <c r="I86" s="63"/>
      <c r="J86" s="63">
        <v>28.695900537634408</v>
      </c>
      <c r="K86" s="63"/>
      <c r="L86" s="63">
        <f t="shared" si="36"/>
        <v>28.695900537634408</v>
      </c>
    </row>
    <row r="87" spans="1:12">
      <c r="A87" s="45"/>
      <c r="B87" s="45" t="s">
        <v>121</v>
      </c>
      <c r="C87" s="22"/>
      <c r="D87" s="22"/>
      <c r="E87" s="22">
        <v>334168</v>
      </c>
      <c r="F87" s="22"/>
      <c r="G87" s="63">
        <f t="shared" si="35"/>
        <v>334168</v>
      </c>
      <c r="H87" s="63"/>
      <c r="I87" s="63"/>
      <c r="J87" s="63">
        <v>516.52311827956987</v>
      </c>
      <c r="K87" s="63"/>
      <c r="L87" s="63">
        <f t="shared" si="36"/>
        <v>516.52311827956987</v>
      </c>
    </row>
    <row r="88" spans="1:12">
      <c r="A88" s="45"/>
      <c r="B88" s="45" t="s">
        <v>123</v>
      </c>
      <c r="C88" s="22"/>
      <c r="D88" s="22"/>
      <c r="E88" s="22">
        <v>7735</v>
      </c>
      <c r="F88" s="22"/>
      <c r="G88" s="63">
        <f t="shared" si="35"/>
        <v>7735</v>
      </c>
      <c r="H88" s="63"/>
      <c r="I88" s="63"/>
      <c r="J88" s="63">
        <v>11.955981182795698</v>
      </c>
      <c r="K88" s="63"/>
      <c r="L88" s="63">
        <f t="shared" si="36"/>
        <v>11.955981182795698</v>
      </c>
    </row>
    <row r="89" spans="1:12">
      <c r="A89" s="45"/>
      <c r="B89" s="45" t="s">
        <v>206</v>
      </c>
      <c r="C89" s="22"/>
      <c r="D89" s="22"/>
      <c r="E89" s="22">
        <v>1547</v>
      </c>
      <c r="F89" s="22"/>
      <c r="G89" s="63"/>
      <c r="H89" s="63"/>
      <c r="I89" s="63"/>
      <c r="J89" s="63">
        <v>2.3911962365591393</v>
      </c>
      <c r="K89" s="63"/>
      <c r="L89" s="63">
        <f>H89+I89+J89+K89</f>
        <v>2.3911962365591393</v>
      </c>
    </row>
    <row r="90" spans="1:12">
      <c r="A90" s="37">
        <v>27</v>
      </c>
      <c r="B90" s="30" t="s">
        <v>34</v>
      </c>
      <c r="C90" s="31">
        <v>0</v>
      </c>
      <c r="D90" s="31">
        <v>0</v>
      </c>
      <c r="E90" s="31">
        <v>1350608</v>
      </c>
      <c r="F90" s="31">
        <v>734225.9</v>
      </c>
      <c r="G90" s="31">
        <f t="shared" si="35"/>
        <v>2084833.9</v>
      </c>
      <c r="H90" s="32" t="s">
        <v>203</v>
      </c>
      <c r="I90" s="32" t="s">
        <v>203</v>
      </c>
      <c r="J90" s="32">
        <v>2087.6333333333332</v>
      </c>
      <c r="K90" s="32">
        <v>1134.8921841397848</v>
      </c>
      <c r="L90" s="32">
        <f>H90+I90+J90+K90</f>
        <v>3222.5255174731183</v>
      </c>
    </row>
    <row r="91" spans="1:12">
      <c r="A91" s="45"/>
      <c r="B91" s="45" t="s">
        <v>124</v>
      </c>
      <c r="C91" s="22"/>
      <c r="D91" s="22"/>
      <c r="E91" s="22">
        <v>678276</v>
      </c>
      <c r="F91" s="22">
        <v>477393.9</v>
      </c>
      <c r="G91" s="63">
        <f>SUM(C91:F91)</f>
        <v>1155669.8999999999</v>
      </c>
      <c r="H91" s="63"/>
      <c r="I91" s="63"/>
      <c r="J91" s="63">
        <v>1048.4104838709677</v>
      </c>
      <c r="K91" s="63">
        <v>737.90723790322579</v>
      </c>
      <c r="L91" s="63">
        <f t="shared" ref="L91:L96" si="37">H91+I91+J91+K91</f>
        <v>1786.3177217741936</v>
      </c>
    </row>
    <row r="92" spans="1:12">
      <c r="A92" s="45"/>
      <c r="B92" s="45" t="s">
        <v>127</v>
      </c>
      <c r="C92" s="22"/>
      <c r="D92" s="22"/>
      <c r="E92" s="22">
        <v>462583</v>
      </c>
      <c r="F92" s="22">
        <v>199709</v>
      </c>
      <c r="G92" s="63">
        <f t="shared" ref="G92:G96" si="38">SUM(C92:F92)</f>
        <v>662292</v>
      </c>
      <c r="H92" s="63"/>
      <c r="I92" s="63"/>
      <c r="J92" s="63">
        <v>715.01404569892463</v>
      </c>
      <c r="K92" s="63">
        <v>308.68998655913975</v>
      </c>
      <c r="L92" s="63">
        <f t="shared" si="37"/>
        <v>1023.7040322580644</v>
      </c>
    </row>
    <row r="93" spans="1:12">
      <c r="A93" s="45"/>
      <c r="B93" s="45" t="s">
        <v>125</v>
      </c>
      <c r="C93" s="22"/>
      <c r="D93" s="22"/>
      <c r="E93" s="22">
        <v>141544</v>
      </c>
      <c r="F93" s="22">
        <v>2056</v>
      </c>
      <c r="G93" s="63">
        <f t="shared" si="38"/>
        <v>143600</v>
      </c>
      <c r="H93" s="63"/>
      <c r="I93" s="63"/>
      <c r="J93" s="63">
        <v>218.78440860215053</v>
      </c>
      <c r="K93" s="63">
        <v>3.1779569892473116</v>
      </c>
      <c r="L93" s="63">
        <f t="shared" si="37"/>
        <v>221.96236559139786</v>
      </c>
    </row>
    <row r="94" spans="1:12">
      <c r="A94" s="45"/>
      <c r="B94" s="45" t="s">
        <v>126</v>
      </c>
      <c r="C94" s="22"/>
      <c r="D94" s="22"/>
      <c r="E94" s="22">
        <v>11750</v>
      </c>
      <c r="F94" s="22"/>
      <c r="G94" s="63">
        <f t="shared" si="38"/>
        <v>11750</v>
      </c>
      <c r="H94" s="63"/>
      <c r="I94" s="63"/>
      <c r="J94" s="63">
        <v>18.161962365591396</v>
      </c>
      <c r="K94" s="63"/>
      <c r="L94" s="63">
        <f t="shared" si="37"/>
        <v>18.161962365591396</v>
      </c>
    </row>
    <row r="95" spans="1:12">
      <c r="A95" s="45"/>
      <c r="B95" s="45" t="s">
        <v>128</v>
      </c>
      <c r="C95" s="22"/>
      <c r="D95" s="22"/>
      <c r="E95" s="22">
        <v>20799</v>
      </c>
      <c r="F95" s="22">
        <v>29883</v>
      </c>
      <c r="G95" s="63">
        <f t="shared" si="38"/>
        <v>50682</v>
      </c>
      <c r="H95" s="63"/>
      <c r="I95" s="63"/>
      <c r="J95" s="63">
        <v>32.14899193548387</v>
      </c>
      <c r="K95" s="63">
        <v>46.190120967741933</v>
      </c>
      <c r="L95" s="63">
        <f t="shared" si="37"/>
        <v>78.339112903225811</v>
      </c>
    </row>
    <row r="96" spans="1:12">
      <c r="A96" s="45"/>
      <c r="B96" s="45" t="s">
        <v>129</v>
      </c>
      <c r="C96" s="22"/>
      <c r="D96" s="22"/>
      <c r="E96" s="22">
        <v>35656</v>
      </c>
      <c r="F96" s="22">
        <v>25184</v>
      </c>
      <c r="G96" s="63">
        <f t="shared" si="38"/>
        <v>60840</v>
      </c>
      <c r="H96" s="63"/>
      <c r="I96" s="63"/>
      <c r="J96" s="63">
        <v>55.11344086021505</v>
      </c>
      <c r="K96" s="63">
        <v>38.92688172043011</v>
      </c>
      <c r="L96" s="63">
        <f t="shared" si="37"/>
        <v>94.040322580645153</v>
      </c>
    </row>
    <row r="97" spans="1:12">
      <c r="A97" s="37">
        <v>28</v>
      </c>
      <c r="B97" s="30" t="s">
        <v>35</v>
      </c>
      <c r="C97" s="31">
        <v>10537</v>
      </c>
      <c r="D97" s="31">
        <v>0</v>
      </c>
      <c r="E97" s="31">
        <v>550089</v>
      </c>
      <c r="F97" s="31">
        <v>530315</v>
      </c>
      <c r="G97" s="31">
        <f t="shared" ref="G97" si="39">SUM(C97:F97)</f>
        <v>1090941</v>
      </c>
      <c r="H97" s="32">
        <v>16.287029569892471</v>
      </c>
      <c r="I97" s="32" t="s">
        <v>203</v>
      </c>
      <c r="J97" s="32">
        <v>850.27197580645156</v>
      </c>
      <c r="K97" s="32">
        <v>819.70732526881704</v>
      </c>
      <c r="L97" s="32">
        <f>H97+I97+J97+K97</f>
        <v>1686.2663306451611</v>
      </c>
    </row>
    <row r="98" spans="1:12">
      <c r="A98" s="45"/>
      <c r="B98" s="45" t="s">
        <v>130</v>
      </c>
      <c r="C98" s="22">
        <v>10537</v>
      </c>
      <c r="D98" s="22">
        <v>0</v>
      </c>
      <c r="E98" s="22">
        <v>550089</v>
      </c>
      <c r="F98" s="22">
        <v>530315</v>
      </c>
      <c r="G98" s="63">
        <f>C98+D98+E98+F98</f>
        <v>1090941</v>
      </c>
      <c r="H98" s="63">
        <v>16.287029569892471</v>
      </c>
      <c r="I98" s="63"/>
      <c r="J98" s="63">
        <v>850.27197580645156</v>
      </c>
      <c r="K98" s="63">
        <v>819.70732526881704</v>
      </c>
      <c r="L98" s="63">
        <f>H98+I98+J98+K98</f>
        <v>1686.2663306451611</v>
      </c>
    </row>
    <row r="99" spans="1:12">
      <c r="A99" s="37">
        <v>29</v>
      </c>
      <c r="B99" s="30" t="s">
        <v>36</v>
      </c>
      <c r="C99" s="31">
        <v>465869</v>
      </c>
      <c r="D99" s="31">
        <v>0</v>
      </c>
      <c r="E99" s="31">
        <v>1204295</v>
      </c>
      <c r="F99" s="31">
        <v>583594</v>
      </c>
      <c r="G99" s="31">
        <f t="shared" ref="G99:G102" si="40">SUM(C99:F99)</f>
        <v>2253758</v>
      </c>
      <c r="H99" s="32">
        <v>720.09321236559128</v>
      </c>
      <c r="I99" s="32" t="s">
        <v>203</v>
      </c>
      <c r="J99" s="32">
        <v>1861.4774865591396</v>
      </c>
      <c r="K99" s="32">
        <v>902.06061827956978</v>
      </c>
      <c r="L99" s="32">
        <f>H99+I99+J99+K99</f>
        <v>3483.631317204301</v>
      </c>
    </row>
    <row r="100" spans="1:12">
      <c r="A100" s="45"/>
      <c r="B100" s="45" t="s">
        <v>131</v>
      </c>
      <c r="C100" s="22">
        <v>465869</v>
      </c>
      <c r="D100" s="22"/>
      <c r="E100" s="22">
        <v>1128424</v>
      </c>
      <c r="F100" s="22">
        <v>583594</v>
      </c>
      <c r="G100" s="63">
        <f>SUM(C100:F100)</f>
        <v>2177887</v>
      </c>
      <c r="H100" s="63">
        <v>720.09321236559128</v>
      </c>
      <c r="I100" s="63"/>
      <c r="J100" s="63">
        <v>1744.20376344086</v>
      </c>
      <c r="K100" s="63">
        <v>902.06061827956978</v>
      </c>
      <c r="L100" s="63">
        <f t="shared" ref="L100:L114" si="41">H100+I100+J100+K100</f>
        <v>3366.357594086021</v>
      </c>
    </row>
    <row r="101" spans="1:12">
      <c r="A101" s="45"/>
      <c r="B101" s="45" t="s">
        <v>97</v>
      </c>
      <c r="C101" s="22"/>
      <c r="D101" s="22"/>
      <c r="E101" s="22">
        <v>75871</v>
      </c>
      <c r="F101" s="22"/>
      <c r="G101" s="63">
        <f t="shared" si="40"/>
        <v>75871</v>
      </c>
      <c r="H101" s="63"/>
      <c r="I101" s="63"/>
      <c r="J101" s="63">
        <v>117.27372311827956</v>
      </c>
      <c r="K101" s="63"/>
      <c r="L101" s="63">
        <f t="shared" si="41"/>
        <v>117.27372311827956</v>
      </c>
    </row>
    <row r="102" spans="1:12">
      <c r="A102" s="37">
        <v>30</v>
      </c>
      <c r="B102" s="30" t="s">
        <v>37</v>
      </c>
      <c r="C102" s="31">
        <v>0</v>
      </c>
      <c r="D102" s="31">
        <v>0</v>
      </c>
      <c r="E102" s="31">
        <v>2949659</v>
      </c>
      <c r="F102" s="31">
        <v>1302721</v>
      </c>
      <c r="G102" s="31">
        <f t="shared" si="40"/>
        <v>4252380</v>
      </c>
      <c r="H102" s="32" t="s">
        <v>203</v>
      </c>
      <c r="I102" s="32" t="s">
        <v>203</v>
      </c>
      <c r="J102" s="32">
        <v>4559.2847446236556</v>
      </c>
      <c r="K102" s="32">
        <v>2013.6144489247308</v>
      </c>
      <c r="L102" s="32">
        <f>H102+I102+J102+K102</f>
        <v>6572.8991935483864</v>
      </c>
    </row>
    <row r="103" spans="1:12">
      <c r="A103" s="45"/>
      <c r="B103" s="45" t="s">
        <v>132</v>
      </c>
      <c r="C103" s="22"/>
      <c r="D103" s="22"/>
      <c r="E103" s="22">
        <v>2949659</v>
      </c>
      <c r="F103" s="22">
        <v>1302721</v>
      </c>
      <c r="G103" s="22">
        <f t="shared" ref="G103" si="42">G102</f>
        <v>4252380</v>
      </c>
      <c r="H103" s="63"/>
      <c r="I103" s="63"/>
      <c r="J103" s="63">
        <v>4559.2847446236556</v>
      </c>
      <c r="K103" s="63">
        <v>2013.6144489247308</v>
      </c>
      <c r="L103" s="63">
        <f t="shared" si="41"/>
        <v>6572.8991935483864</v>
      </c>
    </row>
    <row r="104" spans="1:12">
      <c r="A104" s="37">
        <v>31</v>
      </c>
      <c r="B104" s="30" t="s">
        <v>38</v>
      </c>
      <c r="C104" s="31">
        <v>0</v>
      </c>
      <c r="D104" s="31">
        <v>0</v>
      </c>
      <c r="E104" s="31">
        <v>665148</v>
      </c>
      <c r="F104" s="46">
        <v>563663</v>
      </c>
      <c r="G104" s="31">
        <f t="shared" ref="G104" si="43">SUM(C104:F104)</f>
        <v>1228811</v>
      </c>
      <c r="H104" s="32" t="s">
        <v>203</v>
      </c>
      <c r="I104" s="32" t="s">
        <v>203</v>
      </c>
      <c r="J104" s="32">
        <v>1028.1185483870968</v>
      </c>
      <c r="K104" s="32">
        <v>871.2532930107526</v>
      </c>
      <c r="L104" s="32">
        <f t="shared" si="41"/>
        <v>1899.3718413978495</v>
      </c>
    </row>
    <row r="105" spans="1:12">
      <c r="A105" s="45"/>
      <c r="B105" s="45" t="s">
        <v>133</v>
      </c>
      <c r="C105" s="22"/>
      <c r="D105" s="22"/>
      <c r="E105" s="22">
        <v>665148</v>
      </c>
      <c r="F105" s="22">
        <v>563663</v>
      </c>
      <c r="G105" s="63">
        <f>E105+F105</f>
        <v>1228811</v>
      </c>
      <c r="H105" s="63"/>
      <c r="I105" s="63"/>
      <c r="J105" s="63">
        <v>1028.1185483870968</v>
      </c>
      <c r="K105" s="63">
        <v>871.2532930107526</v>
      </c>
      <c r="L105" s="63">
        <f t="shared" si="41"/>
        <v>1899.3718413978495</v>
      </c>
    </row>
    <row r="106" spans="1:12">
      <c r="A106" s="36">
        <v>32</v>
      </c>
      <c r="B106" s="24" t="s">
        <v>39</v>
      </c>
      <c r="C106" s="25">
        <v>553736</v>
      </c>
      <c r="D106" s="25">
        <v>76038</v>
      </c>
      <c r="E106" s="25">
        <v>3931870</v>
      </c>
      <c r="F106" s="25">
        <v>1433859</v>
      </c>
      <c r="G106" s="25">
        <f t="shared" ref="G106" si="44">SUM(C106:F106)</f>
        <v>5995503</v>
      </c>
      <c r="H106" s="26">
        <v>855.90913978494621</v>
      </c>
      <c r="I106" s="26">
        <v>117.53185483870968</v>
      </c>
      <c r="J106" s="26">
        <v>6077.4872311827949</v>
      </c>
      <c r="K106" s="26">
        <v>2216.3143145161289</v>
      </c>
      <c r="L106" s="26">
        <f t="shared" si="41"/>
        <v>9267.2425403225789</v>
      </c>
    </row>
    <row r="107" spans="1:12">
      <c r="A107" s="45"/>
      <c r="B107" s="45" t="s">
        <v>134</v>
      </c>
      <c r="C107" s="22">
        <v>553736</v>
      </c>
      <c r="D107" s="22">
        <v>76038</v>
      </c>
      <c r="E107" s="22">
        <v>3931870</v>
      </c>
      <c r="F107" s="22">
        <v>1433859</v>
      </c>
      <c r="G107" s="63">
        <f>C107+D107+E107+F107</f>
        <v>5995503</v>
      </c>
      <c r="H107" s="63">
        <v>855.90913978494621</v>
      </c>
      <c r="I107" s="63"/>
      <c r="J107" s="63">
        <v>6077.4872311827949</v>
      </c>
      <c r="K107" s="63">
        <v>2216.3143145161289</v>
      </c>
      <c r="L107" s="63">
        <f t="shared" si="41"/>
        <v>9149.7106854838694</v>
      </c>
    </row>
    <row r="108" spans="1:12">
      <c r="A108" s="37">
        <v>33</v>
      </c>
      <c r="B108" s="30" t="s">
        <v>40</v>
      </c>
      <c r="C108" s="31">
        <v>0</v>
      </c>
      <c r="D108" s="31">
        <v>0</v>
      </c>
      <c r="E108" s="31">
        <v>427482</v>
      </c>
      <c r="F108" s="47">
        <v>74724</v>
      </c>
      <c r="G108" s="31">
        <f t="shared" ref="G108:G110" si="45">SUM(C108:F108)</f>
        <v>502206</v>
      </c>
      <c r="H108" s="32" t="s">
        <v>203</v>
      </c>
      <c r="I108" s="32" t="s">
        <v>203</v>
      </c>
      <c r="J108" s="32">
        <v>660.75846774193553</v>
      </c>
      <c r="K108" s="32">
        <v>115.5008064516129</v>
      </c>
      <c r="L108" s="32">
        <f t="shared" si="41"/>
        <v>776.25927419354844</v>
      </c>
    </row>
    <row r="109" spans="1:12" ht="30">
      <c r="A109" s="45"/>
      <c r="B109" s="48" t="s">
        <v>135</v>
      </c>
      <c r="C109" s="22"/>
      <c r="D109" s="22"/>
      <c r="E109" s="22">
        <v>427482</v>
      </c>
      <c r="F109" s="22">
        <v>74724</v>
      </c>
      <c r="G109" s="63">
        <f t="shared" si="45"/>
        <v>502206</v>
      </c>
      <c r="H109" s="63"/>
      <c r="I109" s="63"/>
      <c r="J109" s="63">
        <v>660.75846774193553</v>
      </c>
      <c r="K109" s="63">
        <v>115.5008064516129</v>
      </c>
      <c r="L109" s="63">
        <f t="shared" si="41"/>
        <v>776.25927419354844</v>
      </c>
    </row>
    <row r="110" spans="1:12">
      <c r="A110" s="36">
        <v>34</v>
      </c>
      <c r="B110" s="24" t="s">
        <v>41</v>
      </c>
      <c r="C110" s="25">
        <v>176815</v>
      </c>
      <c r="D110" s="25">
        <v>0</v>
      </c>
      <c r="E110" s="25">
        <v>115840</v>
      </c>
      <c r="F110" s="25">
        <v>112127</v>
      </c>
      <c r="G110" s="25">
        <f t="shared" si="45"/>
        <v>404782</v>
      </c>
      <c r="H110" s="26">
        <v>273.30275537634407</v>
      </c>
      <c r="I110" s="26" t="s">
        <v>203</v>
      </c>
      <c r="J110" s="26">
        <v>179.05376344086019</v>
      </c>
      <c r="K110" s="26">
        <v>173.31458333333333</v>
      </c>
      <c r="L110" s="26">
        <f t="shared" si="41"/>
        <v>625.67110215053754</v>
      </c>
    </row>
    <row r="111" spans="1:12">
      <c r="A111" s="45"/>
      <c r="B111" s="45" t="s">
        <v>136</v>
      </c>
      <c r="C111" s="22">
        <v>176815</v>
      </c>
      <c r="D111" s="22"/>
      <c r="E111" s="22">
        <v>115840</v>
      </c>
      <c r="F111" s="22">
        <v>112127</v>
      </c>
      <c r="G111" s="63">
        <f t="shared" ref="G111" si="46">G110</f>
        <v>404782</v>
      </c>
      <c r="H111" s="63">
        <v>273.30275537634407</v>
      </c>
      <c r="I111" s="63"/>
      <c r="J111" s="63">
        <v>179.05376344086019</v>
      </c>
      <c r="K111" s="63">
        <v>173.31458333333333</v>
      </c>
      <c r="L111" s="63">
        <f t="shared" si="41"/>
        <v>625.67110215053754</v>
      </c>
    </row>
    <row r="112" spans="1:12">
      <c r="A112" s="37">
        <v>35</v>
      </c>
      <c r="B112" s="30" t="s">
        <v>42</v>
      </c>
      <c r="C112" s="31">
        <v>0</v>
      </c>
      <c r="D112" s="31">
        <v>0</v>
      </c>
      <c r="E112" s="31">
        <v>227295</v>
      </c>
      <c r="F112" s="31">
        <v>54087</v>
      </c>
      <c r="G112" s="31">
        <f t="shared" ref="G112:G117" si="47">SUM(C112:F112)</f>
        <v>281382</v>
      </c>
      <c r="H112" s="32" t="s">
        <v>203</v>
      </c>
      <c r="I112" s="32" t="s">
        <v>203</v>
      </c>
      <c r="J112" s="32">
        <v>351.32963709677415</v>
      </c>
      <c r="K112" s="32">
        <v>83.602217741935476</v>
      </c>
      <c r="L112" s="32">
        <f t="shared" si="41"/>
        <v>434.93185483870963</v>
      </c>
    </row>
    <row r="113" spans="1:12" ht="30">
      <c r="A113" s="45"/>
      <c r="B113" s="48" t="s">
        <v>138</v>
      </c>
      <c r="C113" s="22"/>
      <c r="D113" s="22"/>
      <c r="E113" s="22">
        <v>54550.799999999996</v>
      </c>
      <c r="F113" s="22">
        <v>3299.3069999999998</v>
      </c>
      <c r="G113" s="63">
        <f t="shared" si="47"/>
        <v>57850.106999999996</v>
      </c>
      <c r="H113" s="63"/>
      <c r="I113" s="63"/>
      <c r="J113" s="63">
        <v>84.319112903225786</v>
      </c>
      <c r="K113" s="63">
        <v>5.0997352822580631</v>
      </c>
      <c r="L113" s="63">
        <f t="shared" si="41"/>
        <v>89.418848185483853</v>
      </c>
    </row>
    <row r="114" spans="1:12">
      <c r="A114" s="45"/>
      <c r="B114" s="45" t="s">
        <v>137</v>
      </c>
      <c r="C114" s="22"/>
      <c r="D114" s="22"/>
      <c r="E114" s="22">
        <v>172744.2</v>
      </c>
      <c r="F114" s="22">
        <v>50787.692999999999</v>
      </c>
      <c r="G114" s="63">
        <f t="shared" si="47"/>
        <v>223531.89300000001</v>
      </c>
      <c r="H114" s="63"/>
      <c r="I114" s="63"/>
      <c r="J114" s="63">
        <v>267.01052419354835</v>
      </c>
      <c r="K114" s="63">
        <v>78.50248245967741</v>
      </c>
      <c r="L114" s="63">
        <f t="shared" si="41"/>
        <v>345.51300665322577</v>
      </c>
    </row>
    <row r="115" spans="1:12" ht="30" customHeight="1">
      <c r="A115" s="37">
        <v>36</v>
      </c>
      <c r="B115" s="30" t="s">
        <v>43</v>
      </c>
      <c r="C115" s="31">
        <v>0</v>
      </c>
      <c r="D115" s="31">
        <v>194642</v>
      </c>
      <c r="E115" s="31">
        <v>673976</v>
      </c>
      <c r="F115" s="31">
        <v>697405</v>
      </c>
      <c r="G115" s="31">
        <f t="shared" si="47"/>
        <v>1566023</v>
      </c>
      <c r="H115" s="32" t="s">
        <v>203</v>
      </c>
      <c r="I115" s="32">
        <v>300.85793010752684</v>
      </c>
      <c r="J115" s="32">
        <v>1041.7639784946236</v>
      </c>
      <c r="K115" s="32">
        <v>1077.9781586021504</v>
      </c>
      <c r="L115" s="32">
        <f>H115+I115+J115+K115</f>
        <v>2420.600067204301</v>
      </c>
    </row>
    <row r="116" spans="1:12">
      <c r="A116" s="45"/>
      <c r="B116" s="45" t="s">
        <v>139</v>
      </c>
      <c r="C116" s="22"/>
      <c r="D116" s="22">
        <v>194642</v>
      </c>
      <c r="E116" s="22">
        <v>673976</v>
      </c>
      <c r="F116" s="22">
        <v>697405</v>
      </c>
      <c r="G116" s="63">
        <f t="shared" si="47"/>
        <v>1566023</v>
      </c>
      <c r="H116" s="63"/>
      <c r="I116" s="63">
        <v>300.85793010752684</v>
      </c>
      <c r="J116" s="63">
        <v>1041.7639784946236</v>
      </c>
      <c r="K116" s="63">
        <v>1077.9781586021504</v>
      </c>
      <c r="L116" s="63">
        <f>H116+I116+J116+K116</f>
        <v>2420.600067204301</v>
      </c>
    </row>
    <row r="117" spans="1:12">
      <c r="A117" s="37">
        <v>37</v>
      </c>
      <c r="B117" s="30" t="s">
        <v>44</v>
      </c>
      <c r="C117" s="31">
        <v>0</v>
      </c>
      <c r="D117" s="31">
        <v>0</v>
      </c>
      <c r="E117" s="31">
        <v>447232</v>
      </c>
      <c r="F117" s="31">
        <v>474176</v>
      </c>
      <c r="G117" s="31">
        <f t="shared" si="47"/>
        <v>921408</v>
      </c>
      <c r="H117" s="32" t="s">
        <v>203</v>
      </c>
      <c r="I117" s="32" t="s">
        <v>203</v>
      </c>
      <c r="J117" s="32">
        <v>691.28602150537631</v>
      </c>
      <c r="K117" s="32">
        <v>732.93333333333328</v>
      </c>
      <c r="L117" s="32">
        <f>H117+I117+J117+K117</f>
        <v>1424.2193548387095</v>
      </c>
    </row>
    <row r="118" spans="1:12">
      <c r="A118" s="45"/>
      <c r="B118" s="45" t="s">
        <v>140</v>
      </c>
      <c r="C118" s="22"/>
      <c r="D118" s="22"/>
      <c r="E118" s="22">
        <v>447232</v>
      </c>
      <c r="F118" s="22">
        <v>474176</v>
      </c>
      <c r="G118" s="63">
        <f>SUM(C118:F118)</f>
        <v>921408</v>
      </c>
      <c r="H118" s="63"/>
      <c r="I118" s="63"/>
      <c r="J118" s="63">
        <v>691.28602150537631</v>
      </c>
      <c r="K118" s="63">
        <v>732.93333333333328</v>
      </c>
      <c r="L118" s="63">
        <f>SUM(H118:K118)</f>
        <v>1424.2193548387095</v>
      </c>
    </row>
    <row r="119" spans="1:12">
      <c r="A119" s="37">
        <v>38</v>
      </c>
      <c r="B119" s="30" t="s">
        <v>45</v>
      </c>
      <c r="C119" s="31">
        <v>0</v>
      </c>
      <c r="D119" s="31">
        <v>0</v>
      </c>
      <c r="E119" s="31">
        <v>749714</v>
      </c>
      <c r="F119" s="31">
        <v>252214</v>
      </c>
      <c r="G119" s="31">
        <f t="shared" ref="G119:G129" si="48">SUM(C119:F119)</f>
        <v>1001928</v>
      </c>
      <c r="H119" s="32" t="s">
        <v>203</v>
      </c>
      <c r="I119" s="32" t="s">
        <v>203</v>
      </c>
      <c r="J119" s="32">
        <v>1158.8321236559138</v>
      </c>
      <c r="K119" s="32">
        <v>389.84690860215051</v>
      </c>
      <c r="L119" s="32">
        <f>H119+I119+J119+K119</f>
        <v>1548.6790322580644</v>
      </c>
    </row>
    <row r="120" spans="1:12">
      <c r="A120" s="45"/>
      <c r="B120" s="45" t="s">
        <v>146</v>
      </c>
      <c r="C120" s="22">
        <v>0</v>
      </c>
      <c r="D120" s="22"/>
      <c r="E120" s="22">
        <v>220341</v>
      </c>
      <c r="F120" s="22">
        <v>65576</v>
      </c>
      <c r="G120" s="63">
        <f>SUM(C120:F120)</f>
        <v>285917</v>
      </c>
      <c r="H120" s="63" t="s">
        <v>203</v>
      </c>
      <c r="I120" s="63"/>
      <c r="J120" s="63">
        <v>340.58084677419356</v>
      </c>
      <c r="K120" s="63">
        <v>101.36075268817204</v>
      </c>
      <c r="L120" s="63">
        <f t="shared" ref="L120:L126" si="49">H120+I120+J120+K120</f>
        <v>441.94159946236562</v>
      </c>
    </row>
    <row r="121" spans="1:12">
      <c r="A121" s="45"/>
      <c r="B121" s="45" t="s">
        <v>141</v>
      </c>
      <c r="C121" s="22"/>
      <c r="D121" s="22"/>
      <c r="E121" s="22">
        <v>71823</v>
      </c>
      <c r="F121" s="22"/>
      <c r="G121" s="63">
        <f t="shared" si="48"/>
        <v>71823</v>
      </c>
      <c r="H121" s="63"/>
      <c r="I121" s="63"/>
      <c r="J121" s="63">
        <v>111.01673387096773</v>
      </c>
      <c r="K121" s="63"/>
      <c r="L121" s="63">
        <f t="shared" si="49"/>
        <v>111.01673387096773</v>
      </c>
    </row>
    <row r="122" spans="1:12">
      <c r="A122" s="45"/>
      <c r="B122" s="45" t="s">
        <v>142</v>
      </c>
      <c r="C122" s="22"/>
      <c r="D122" s="22"/>
      <c r="E122" s="22">
        <v>10796</v>
      </c>
      <c r="F122" s="22"/>
      <c r="G122" s="63">
        <f t="shared" si="48"/>
        <v>10796</v>
      </c>
      <c r="H122" s="63"/>
      <c r="I122" s="63"/>
      <c r="J122" s="63">
        <v>16.68736559139785</v>
      </c>
      <c r="K122" s="63"/>
      <c r="L122" s="63">
        <f t="shared" si="49"/>
        <v>16.68736559139785</v>
      </c>
    </row>
    <row r="123" spans="1:12">
      <c r="A123" s="45"/>
      <c r="B123" s="45" t="s">
        <v>143</v>
      </c>
      <c r="C123" s="22"/>
      <c r="D123" s="22"/>
      <c r="E123" s="22">
        <v>27140</v>
      </c>
      <c r="F123" s="22">
        <v>20707</v>
      </c>
      <c r="G123" s="63">
        <f t="shared" si="48"/>
        <v>47847</v>
      </c>
      <c r="H123" s="63"/>
      <c r="I123" s="63"/>
      <c r="J123" s="63">
        <v>41.950268817204297</v>
      </c>
      <c r="K123" s="63">
        <v>32.006787634408603</v>
      </c>
      <c r="L123" s="63">
        <f t="shared" si="49"/>
        <v>73.9570564516129</v>
      </c>
    </row>
    <row r="124" spans="1:12">
      <c r="A124" s="45"/>
      <c r="B124" s="45" t="s">
        <v>144</v>
      </c>
      <c r="C124" s="22"/>
      <c r="D124" s="22"/>
      <c r="E124" s="22">
        <v>22940</v>
      </c>
      <c r="F124" s="22">
        <v>31527</v>
      </c>
      <c r="G124" s="63">
        <f t="shared" si="48"/>
        <v>54467</v>
      </c>
      <c r="H124" s="63"/>
      <c r="I124" s="63"/>
      <c r="J124" s="63">
        <v>35.458333333333329</v>
      </c>
      <c r="K124" s="63">
        <v>48.731249999999996</v>
      </c>
      <c r="L124" s="63">
        <f t="shared" si="49"/>
        <v>84.189583333333331</v>
      </c>
    </row>
    <row r="125" spans="1:12">
      <c r="A125" s="45"/>
      <c r="B125" s="45" t="s">
        <v>145</v>
      </c>
      <c r="C125" s="22"/>
      <c r="D125" s="22"/>
      <c r="E125" s="22">
        <v>44308</v>
      </c>
      <c r="F125" s="22">
        <v>81843</v>
      </c>
      <c r="G125" s="63">
        <f t="shared" si="48"/>
        <v>126151</v>
      </c>
      <c r="H125" s="63"/>
      <c r="I125" s="63"/>
      <c r="J125" s="63">
        <v>68.486827956989245</v>
      </c>
      <c r="K125" s="63">
        <v>126.50463709677418</v>
      </c>
      <c r="L125" s="63">
        <f t="shared" si="49"/>
        <v>194.99146505376342</v>
      </c>
    </row>
    <row r="126" spans="1:12">
      <c r="A126" s="45"/>
      <c r="B126" s="45" t="s">
        <v>147</v>
      </c>
      <c r="C126" s="22"/>
      <c r="D126" s="22"/>
      <c r="E126" s="22">
        <v>352366</v>
      </c>
      <c r="F126" s="22">
        <v>52561</v>
      </c>
      <c r="G126" s="63">
        <f t="shared" si="48"/>
        <v>404927</v>
      </c>
      <c r="H126" s="63"/>
      <c r="I126" s="63"/>
      <c r="J126" s="63">
        <v>544.65174731182788</v>
      </c>
      <c r="K126" s="63">
        <v>81.243481182795691</v>
      </c>
      <c r="L126" s="63">
        <f t="shared" si="49"/>
        <v>625.89522849462355</v>
      </c>
    </row>
    <row r="127" spans="1:12">
      <c r="A127" s="37">
        <v>39</v>
      </c>
      <c r="B127" s="49" t="s">
        <v>46</v>
      </c>
      <c r="C127" s="50">
        <v>0</v>
      </c>
      <c r="D127" s="50">
        <v>0</v>
      </c>
      <c r="E127" s="50">
        <v>589313</v>
      </c>
      <c r="F127" s="50">
        <v>113605</v>
      </c>
      <c r="G127" s="31">
        <f t="shared" si="48"/>
        <v>702918</v>
      </c>
      <c r="H127" s="51" t="s">
        <v>203</v>
      </c>
      <c r="I127" s="51" t="s">
        <v>203</v>
      </c>
      <c r="J127" s="32">
        <v>910.90047043010748</v>
      </c>
      <c r="K127" s="32">
        <v>175.59912634408599</v>
      </c>
      <c r="L127" s="32">
        <f>H127+I127+J127+K127</f>
        <v>1086.4995967741934</v>
      </c>
    </row>
    <row r="128" spans="1:12" ht="30">
      <c r="A128" s="45"/>
      <c r="B128" s="48" t="s">
        <v>148</v>
      </c>
      <c r="C128" s="22"/>
      <c r="D128" s="22"/>
      <c r="E128" s="22">
        <v>589313</v>
      </c>
      <c r="F128" s="22">
        <v>113605</v>
      </c>
      <c r="G128" s="63">
        <f t="shared" si="48"/>
        <v>702918</v>
      </c>
      <c r="H128" s="63"/>
      <c r="I128" s="63"/>
      <c r="J128" s="63">
        <v>910.90047043010748</v>
      </c>
      <c r="K128" s="63">
        <v>175.59912634408599</v>
      </c>
      <c r="L128" s="63">
        <f>SUM(H128:K128)</f>
        <v>1086.4995967741934</v>
      </c>
    </row>
    <row r="129" spans="1:12">
      <c r="A129" s="37">
        <v>40</v>
      </c>
      <c r="B129" s="30" t="s">
        <v>47</v>
      </c>
      <c r="C129" s="31">
        <v>143717</v>
      </c>
      <c r="D129" s="31">
        <v>0</v>
      </c>
      <c r="E129" s="31">
        <v>3082897</v>
      </c>
      <c r="F129" s="31">
        <v>2007337</v>
      </c>
      <c r="G129" s="31">
        <f t="shared" si="48"/>
        <v>5233951</v>
      </c>
      <c r="H129" s="32">
        <v>222.14321236559138</v>
      </c>
      <c r="I129" s="32" t="s">
        <v>203</v>
      </c>
      <c r="J129" s="32">
        <v>4765.2305779569888</v>
      </c>
      <c r="K129" s="32">
        <v>3102.738642473118</v>
      </c>
      <c r="L129" s="32">
        <f>H129+I129+J129+K129</f>
        <v>8090.1124327956986</v>
      </c>
    </row>
    <row r="130" spans="1:12">
      <c r="A130" s="45"/>
      <c r="B130" s="45" t="s">
        <v>149</v>
      </c>
      <c r="C130" s="22">
        <v>143717</v>
      </c>
      <c r="D130" s="22">
        <v>0</v>
      </c>
      <c r="E130" s="22">
        <v>3082897</v>
      </c>
      <c r="F130" s="22">
        <v>2007337</v>
      </c>
      <c r="G130" s="63">
        <f>C130+D130+E130+F130</f>
        <v>5233951</v>
      </c>
      <c r="H130" s="63">
        <v>222.14321236559138</v>
      </c>
      <c r="I130" s="63"/>
      <c r="J130" s="63">
        <v>4765.2305779569888</v>
      </c>
      <c r="K130" s="63">
        <v>3102.738642473118</v>
      </c>
      <c r="L130" s="63">
        <f>H130+I130+J130+K130</f>
        <v>8090.1124327956986</v>
      </c>
    </row>
    <row r="131" spans="1:12">
      <c r="A131" s="37">
        <v>41</v>
      </c>
      <c r="B131" s="30" t="s">
        <v>48</v>
      </c>
      <c r="C131" s="31">
        <v>805162</v>
      </c>
      <c r="D131" s="31">
        <v>0</v>
      </c>
      <c r="E131" s="31">
        <v>8364103</v>
      </c>
      <c r="F131" s="31">
        <v>2446146</v>
      </c>
      <c r="G131" s="31">
        <f t="shared" ref="G131" si="50">SUM(C131:F131)</f>
        <v>11615411</v>
      </c>
      <c r="H131" s="32">
        <v>1244.5380376344085</v>
      </c>
      <c r="I131" s="32" t="s">
        <v>203</v>
      </c>
      <c r="J131" s="32">
        <v>12928.38501344086</v>
      </c>
      <c r="K131" s="32">
        <v>3781.0052419354834</v>
      </c>
      <c r="L131" s="32">
        <f>H131+I131+J131+K131</f>
        <v>17953.928293010751</v>
      </c>
    </row>
    <row r="132" spans="1:12">
      <c r="A132" s="45"/>
      <c r="B132" s="45" t="s">
        <v>150</v>
      </c>
      <c r="C132" s="22">
        <v>805162</v>
      </c>
      <c r="D132" s="22"/>
      <c r="E132" s="22">
        <v>3429282.23</v>
      </c>
      <c r="F132" s="22">
        <v>807228.18</v>
      </c>
      <c r="G132" s="63">
        <f>SUM(C132:F132)</f>
        <v>5041672.41</v>
      </c>
      <c r="H132" s="63">
        <v>1244.5380376344085</v>
      </c>
      <c r="I132" s="63"/>
      <c r="J132" s="63">
        <v>5300.6378555107522</v>
      </c>
      <c r="K132" s="63">
        <v>1247.7317298387097</v>
      </c>
      <c r="L132" s="63">
        <f>SUM(H132:K132)</f>
        <v>7792.9076229838702</v>
      </c>
    </row>
    <row r="133" spans="1:12">
      <c r="A133" s="45"/>
      <c r="B133" s="45" t="s">
        <v>151</v>
      </c>
      <c r="C133" s="22"/>
      <c r="D133" s="22"/>
      <c r="E133" s="22">
        <v>4934820.7699999996</v>
      </c>
      <c r="F133" s="22">
        <v>1638917.82</v>
      </c>
      <c r="G133" s="63">
        <f>SUM(C133:F133)</f>
        <v>6573738.5899999999</v>
      </c>
      <c r="H133" s="63"/>
      <c r="I133" s="63"/>
      <c r="J133" s="63">
        <v>7627.7471579301064</v>
      </c>
      <c r="K133" s="63">
        <v>2533.2735120967741</v>
      </c>
      <c r="L133" s="63">
        <f>SUM(H133:K133)</f>
        <v>10161.020670026881</v>
      </c>
    </row>
    <row r="134" spans="1:12">
      <c r="A134" s="37">
        <v>42</v>
      </c>
      <c r="B134" s="30" t="s">
        <v>49</v>
      </c>
      <c r="C134" s="31">
        <v>0</v>
      </c>
      <c r="D134" s="31">
        <v>0</v>
      </c>
      <c r="E134" s="31">
        <v>586259</v>
      </c>
      <c r="F134" s="31">
        <v>427447</v>
      </c>
      <c r="G134" s="31">
        <f t="shared" ref="G134" si="51">SUM(C134:F134)</f>
        <v>1013706</v>
      </c>
      <c r="H134" s="32" t="s">
        <v>203</v>
      </c>
      <c r="I134" s="32" t="s">
        <v>203</v>
      </c>
      <c r="J134" s="32">
        <v>906.17990591397847</v>
      </c>
      <c r="K134" s="32">
        <v>660.70436827956985</v>
      </c>
      <c r="L134" s="32">
        <f>H134+I134+J134+K134</f>
        <v>1566.8842741935482</v>
      </c>
    </row>
    <row r="135" spans="1:12">
      <c r="A135" s="45"/>
      <c r="B135" s="45" t="s">
        <v>152</v>
      </c>
      <c r="C135" s="22"/>
      <c r="D135" s="22"/>
      <c r="E135" s="22">
        <v>586259</v>
      </c>
      <c r="F135" s="22">
        <v>427447</v>
      </c>
      <c r="G135" s="63">
        <f>F135+E135</f>
        <v>1013706</v>
      </c>
      <c r="H135" s="63"/>
      <c r="I135" s="63"/>
      <c r="J135" s="63">
        <v>906.17990591397847</v>
      </c>
      <c r="K135" s="63">
        <v>660.70436827956985</v>
      </c>
      <c r="L135" s="63">
        <f>H135+I135+J135+K135</f>
        <v>1566.8842741935482</v>
      </c>
    </row>
    <row r="136" spans="1:12">
      <c r="A136" s="37">
        <v>43</v>
      </c>
      <c r="B136" s="30" t="s">
        <v>50</v>
      </c>
      <c r="C136" s="52">
        <v>463989</v>
      </c>
      <c r="D136" s="31"/>
      <c r="E136" s="52">
        <v>2111963</v>
      </c>
      <c r="F136" s="52">
        <v>1810002</v>
      </c>
      <c r="G136" s="31">
        <f>SUM(C136:F136)</f>
        <v>4385954</v>
      </c>
      <c r="H136" s="32">
        <v>717.18729838709669</v>
      </c>
      <c r="I136" s="32" t="s">
        <v>203</v>
      </c>
      <c r="J136" s="32">
        <v>3264.458938172043</v>
      </c>
      <c r="K136" s="32">
        <v>2797.7181451612901</v>
      </c>
      <c r="L136" s="32">
        <f>H136+I136+J136+K136</f>
        <v>6779.3643817204302</v>
      </c>
    </row>
    <row r="137" spans="1:12">
      <c r="A137" s="45"/>
      <c r="B137" s="45" t="s">
        <v>153</v>
      </c>
      <c r="C137" s="22">
        <v>463989</v>
      </c>
      <c r="D137" s="22"/>
      <c r="E137" s="22">
        <v>188809</v>
      </c>
      <c r="F137" s="22">
        <v>306976</v>
      </c>
      <c r="G137" s="63">
        <f t="shared" ref="G137:G142" si="52">SUM(C137:F137)</f>
        <v>959774</v>
      </c>
      <c r="H137" s="63">
        <v>717.18729838709669</v>
      </c>
      <c r="I137" s="63"/>
      <c r="J137" s="63">
        <v>291.84186827956989</v>
      </c>
      <c r="K137" s="63">
        <v>474.49247311827958</v>
      </c>
      <c r="L137" s="63">
        <f>SUM(H137:K137)</f>
        <v>1483.5216397849463</v>
      </c>
    </row>
    <row r="138" spans="1:12">
      <c r="A138" s="45"/>
      <c r="B138" s="45" t="s">
        <v>154</v>
      </c>
      <c r="C138" s="22"/>
      <c r="D138" s="22"/>
      <c r="E138" s="22">
        <v>908989</v>
      </c>
      <c r="F138" s="22">
        <v>861018</v>
      </c>
      <c r="G138" s="63">
        <f t="shared" si="52"/>
        <v>1770007</v>
      </c>
      <c r="H138" s="63"/>
      <c r="I138" s="63"/>
      <c r="J138" s="63">
        <v>1405.0233198924732</v>
      </c>
      <c r="K138" s="63">
        <v>1330.8745967741934</v>
      </c>
      <c r="L138" s="63">
        <f t="shared" ref="L138:L142" si="53">SUM(H138:K138)</f>
        <v>2735.8979166666668</v>
      </c>
    </row>
    <row r="139" spans="1:12">
      <c r="A139" s="45"/>
      <c r="B139" s="45" t="s">
        <v>155</v>
      </c>
      <c r="C139" s="22"/>
      <c r="D139" s="22"/>
      <c r="E139" s="22">
        <v>457240</v>
      </c>
      <c r="F139" s="22"/>
      <c r="G139" s="63">
        <f t="shared" si="52"/>
        <v>457240</v>
      </c>
      <c r="H139" s="63"/>
      <c r="I139" s="63"/>
      <c r="J139" s="63">
        <v>706.75537634408602</v>
      </c>
      <c r="K139" s="63"/>
      <c r="L139" s="63">
        <f t="shared" si="53"/>
        <v>706.75537634408602</v>
      </c>
    </row>
    <row r="140" spans="1:12">
      <c r="A140" s="45"/>
      <c r="B140" s="45" t="s">
        <v>199</v>
      </c>
      <c r="C140" s="22"/>
      <c r="D140" s="22"/>
      <c r="E140" s="22">
        <v>304756</v>
      </c>
      <c r="F140" s="22">
        <v>548250</v>
      </c>
      <c r="G140" s="63">
        <f t="shared" si="52"/>
        <v>853006</v>
      </c>
      <c r="H140" s="63"/>
      <c r="I140" s="63"/>
      <c r="J140" s="63">
        <v>471.06102150537629</v>
      </c>
      <c r="K140" s="63">
        <v>847.42943548387086</v>
      </c>
      <c r="L140" s="63">
        <f t="shared" si="53"/>
        <v>1318.4904569892471</v>
      </c>
    </row>
    <row r="141" spans="1:12">
      <c r="A141" s="45"/>
      <c r="B141" s="45" t="s">
        <v>200</v>
      </c>
      <c r="C141" s="22"/>
      <c r="D141" s="22"/>
      <c r="E141" s="22">
        <v>43929</v>
      </c>
      <c r="F141" s="22">
        <v>93758</v>
      </c>
      <c r="G141" s="63">
        <f t="shared" si="52"/>
        <v>137687</v>
      </c>
      <c r="H141" s="63"/>
      <c r="I141" s="63"/>
      <c r="J141" s="63">
        <v>67.90100806451612</v>
      </c>
      <c r="K141" s="63">
        <v>144.92163978494622</v>
      </c>
      <c r="L141" s="63">
        <f t="shared" si="53"/>
        <v>212.82264784946233</v>
      </c>
    </row>
    <row r="142" spans="1:12">
      <c r="A142" s="45"/>
      <c r="B142" s="45" t="s">
        <v>201</v>
      </c>
      <c r="C142" s="22"/>
      <c r="D142" s="22"/>
      <c r="E142" s="22">
        <v>208240</v>
      </c>
      <c r="F142" s="22"/>
      <c r="G142" s="63">
        <f t="shared" si="52"/>
        <v>208240</v>
      </c>
      <c r="H142" s="63"/>
      <c r="I142" s="63"/>
      <c r="J142" s="63">
        <v>321.87634408602145</v>
      </c>
      <c r="K142" s="63"/>
      <c r="L142" s="63">
        <f t="shared" si="53"/>
        <v>321.87634408602145</v>
      </c>
    </row>
    <row r="143" spans="1:12">
      <c r="A143" s="37">
        <v>44</v>
      </c>
      <c r="B143" s="30" t="s">
        <v>51</v>
      </c>
      <c r="C143" s="31">
        <v>1165613</v>
      </c>
      <c r="D143" s="31">
        <v>188102</v>
      </c>
      <c r="E143" s="52">
        <v>3987604</v>
      </c>
      <c r="F143" s="31">
        <v>973352</v>
      </c>
      <c r="G143" s="31">
        <f>SUM(C143:F143)</f>
        <v>6314671</v>
      </c>
      <c r="H143" s="32">
        <v>1801.6867607526879</v>
      </c>
      <c r="I143" s="32">
        <v>290.74905913978489</v>
      </c>
      <c r="J143" s="32">
        <v>6163.6352150537632</v>
      </c>
      <c r="K143" s="32">
        <v>1504.509139784946</v>
      </c>
      <c r="L143" s="32">
        <f>H143+I143+J143+K143</f>
        <v>9760.5801747311816</v>
      </c>
    </row>
    <row r="144" spans="1:12">
      <c r="A144" s="45"/>
      <c r="B144" s="45" t="s">
        <v>156</v>
      </c>
      <c r="C144" s="22">
        <v>1165613</v>
      </c>
      <c r="D144" s="22">
        <v>188102</v>
      </c>
      <c r="E144" s="22">
        <v>2392842</v>
      </c>
      <c r="F144" s="22">
        <v>751116</v>
      </c>
      <c r="G144" s="63">
        <f>C144+D144+E144+F144</f>
        <v>4497673</v>
      </c>
      <c r="H144" s="63">
        <v>1801.6867607526879</v>
      </c>
      <c r="I144" s="63">
        <v>290.74905913978489</v>
      </c>
      <c r="J144" s="63">
        <v>3698.6133064516125</v>
      </c>
      <c r="K144" s="63">
        <v>1160.999193548387</v>
      </c>
      <c r="L144" s="63">
        <f>H144+I144+J144+K144</f>
        <v>6952.0483198924721</v>
      </c>
    </row>
    <row r="145" spans="1:12">
      <c r="A145" s="45"/>
      <c r="B145" s="45" t="s">
        <v>157</v>
      </c>
      <c r="C145" s="22"/>
      <c r="D145" s="22"/>
      <c r="E145" s="22">
        <v>1551779</v>
      </c>
      <c r="F145" s="22">
        <v>204924</v>
      </c>
      <c r="G145" s="63">
        <f t="shared" ref="G145:G146" si="54">C145+D145+E145+F145</f>
        <v>1756703</v>
      </c>
      <c r="H145" s="63"/>
      <c r="I145" s="63"/>
      <c r="J145" s="63">
        <v>2398.5831317204302</v>
      </c>
      <c r="K145" s="63">
        <v>316.7508064516129</v>
      </c>
      <c r="L145" s="63">
        <f t="shared" ref="L145:L146" si="55">H145+I145+J145+K145</f>
        <v>2715.333938172043</v>
      </c>
    </row>
    <row r="146" spans="1:12">
      <c r="A146" s="45"/>
      <c r="B146" s="45" t="s">
        <v>197</v>
      </c>
      <c r="C146" s="22"/>
      <c r="D146" s="22"/>
      <c r="E146" s="22">
        <v>42983</v>
      </c>
      <c r="F146" s="22">
        <v>17312</v>
      </c>
      <c r="G146" s="63">
        <f t="shared" si="54"/>
        <v>60295</v>
      </c>
      <c r="H146" s="63"/>
      <c r="I146" s="63"/>
      <c r="J146" s="63">
        <v>66.438776881720429</v>
      </c>
      <c r="K146" s="63">
        <v>26.759139784946235</v>
      </c>
      <c r="L146" s="63">
        <f t="shared" si="55"/>
        <v>93.197916666666657</v>
      </c>
    </row>
    <row r="147" spans="1:12">
      <c r="A147" s="37">
        <v>45</v>
      </c>
      <c r="B147" s="30" t="s">
        <v>52</v>
      </c>
      <c r="C147" s="31">
        <v>0</v>
      </c>
      <c r="D147" s="31">
        <v>7680</v>
      </c>
      <c r="E147" s="53">
        <v>2788512</v>
      </c>
      <c r="F147" s="51">
        <v>2300648</v>
      </c>
      <c r="G147" s="31">
        <f t="shared" ref="G147" si="56">SUM(C147:F147)</f>
        <v>5096840</v>
      </c>
      <c r="H147" s="32" t="s">
        <v>203</v>
      </c>
      <c r="I147" s="32">
        <v>11.870967741935482</v>
      </c>
      <c r="J147" s="32">
        <v>4310.2</v>
      </c>
      <c r="K147" s="32">
        <v>3556.1091397849464</v>
      </c>
      <c r="L147" s="32">
        <f>H147+I147+J147+K147</f>
        <v>7878.1801075268813</v>
      </c>
    </row>
    <row r="148" spans="1:12">
      <c r="A148" s="45"/>
      <c r="B148" s="45" t="s">
        <v>158</v>
      </c>
      <c r="C148" s="22">
        <v>0</v>
      </c>
      <c r="D148" s="22">
        <v>7680</v>
      </c>
      <c r="E148" s="22">
        <v>2788512</v>
      </c>
      <c r="F148" s="22">
        <v>2300648</v>
      </c>
      <c r="G148" s="22">
        <f t="shared" ref="G148" si="57">G147</f>
        <v>5096840</v>
      </c>
      <c r="H148" s="63"/>
      <c r="I148" s="63">
        <v>11.870967741935482</v>
      </c>
      <c r="J148" s="63">
        <v>4310.2</v>
      </c>
      <c r="K148" s="63">
        <v>3556.1091397849464</v>
      </c>
      <c r="L148" s="63">
        <f t="shared" ref="L148:L159" si="58">H148+I148+J148+K148</f>
        <v>7878.1801075268813</v>
      </c>
    </row>
    <row r="149" spans="1:12">
      <c r="A149" s="37">
        <v>46</v>
      </c>
      <c r="B149" s="30" t="s">
        <v>53</v>
      </c>
      <c r="C149" s="31">
        <v>12897</v>
      </c>
      <c r="D149" s="31">
        <v>0</v>
      </c>
      <c r="E149" s="52">
        <v>1196188</v>
      </c>
      <c r="F149" s="31">
        <v>737887</v>
      </c>
      <c r="G149" s="31">
        <f t="shared" ref="G149:G160" si="59">SUM(C149:F149)</f>
        <v>1946972</v>
      </c>
      <c r="H149" s="32">
        <v>19.934879032258063</v>
      </c>
      <c r="I149" s="32" t="s">
        <v>203</v>
      </c>
      <c r="J149" s="32">
        <v>1848.946505376344</v>
      </c>
      <c r="K149" s="32">
        <v>1140.5511424731183</v>
      </c>
      <c r="L149" s="32">
        <f t="shared" si="58"/>
        <v>3009.4325268817202</v>
      </c>
    </row>
    <row r="150" spans="1:12">
      <c r="A150" s="45"/>
      <c r="B150" s="45" t="s">
        <v>159</v>
      </c>
      <c r="C150" s="22"/>
      <c r="D150" s="22"/>
      <c r="E150" s="22">
        <v>1196188</v>
      </c>
      <c r="F150" s="22">
        <v>737887</v>
      </c>
      <c r="G150" s="63">
        <f t="shared" si="59"/>
        <v>1934075</v>
      </c>
      <c r="H150" s="63"/>
      <c r="I150" s="63"/>
      <c r="J150" s="63">
        <v>1848.946505376344</v>
      </c>
      <c r="K150" s="63">
        <v>1140.5511424731183</v>
      </c>
      <c r="L150" s="63">
        <f t="shared" si="58"/>
        <v>2989.4976478494623</v>
      </c>
    </row>
    <row r="151" spans="1:12">
      <c r="A151" s="37">
        <v>47</v>
      </c>
      <c r="B151" s="30" t="s">
        <v>54</v>
      </c>
      <c r="C151" s="31">
        <v>83176</v>
      </c>
      <c r="D151" s="31">
        <v>0</v>
      </c>
      <c r="E151" s="31">
        <v>2776638.1270000008</v>
      </c>
      <c r="F151" s="31">
        <v>907367.11800000002</v>
      </c>
      <c r="G151" s="31">
        <f t="shared" si="59"/>
        <v>3767181.245000001</v>
      </c>
      <c r="H151" s="32">
        <v>128.56505376344086</v>
      </c>
      <c r="I151" s="32" t="s">
        <v>203</v>
      </c>
      <c r="J151" s="32">
        <v>4291.8465672715065</v>
      </c>
      <c r="K151" s="32">
        <v>1402.5163786290323</v>
      </c>
      <c r="L151" s="32">
        <f t="shared" si="58"/>
        <v>5822.9279996639798</v>
      </c>
    </row>
    <row r="152" spans="1:12">
      <c r="A152" s="45"/>
      <c r="B152" s="45" t="s">
        <v>160</v>
      </c>
      <c r="C152" s="22">
        <v>83176</v>
      </c>
      <c r="D152" s="22"/>
      <c r="E152" s="22">
        <v>180481.47825500005</v>
      </c>
      <c r="F152" s="22">
        <v>107976.68704199999</v>
      </c>
      <c r="G152" s="63">
        <f t="shared" si="59"/>
        <v>371634.16529700009</v>
      </c>
      <c r="H152" s="63">
        <v>128.56505376344086</v>
      </c>
      <c r="I152" s="63"/>
      <c r="J152" s="63">
        <v>278.97002687264791</v>
      </c>
      <c r="K152" s="63">
        <v>166.89944905685479</v>
      </c>
      <c r="L152" s="63">
        <f t="shared" si="58"/>
        <v>574.43452969294356</v>
      </c>
    </row>
    <row r="153" spans="1:12">
      <c r="A153" s="45"/>
      <c r="B153" s="45" t="s">
        <v>163</v>
      </c>
      <c r="C153" s="22"/>
      <c r="D153" s="22"/>
      <c r="E153" s="22">
        <v>72192.591302000015</v>
      </c>
      <c r="F153" s="22"/>
      <c r="G153" s="63">
        <f t="shared" si="59"/>
        <v>72192.591302000015</v>
      </c>
      <c r="H153" s="63"/>
      <c r="I153" s="63"/>
      <c r="J153" s="63">
        <v>111.58801074905915</v>
      </c>
      <c r="K153" s="63"/>
      <c r="L153" s="63">
        <f t="shared" si="58"/>
        <v>111.58801074905915</v>
      </c>
    </row>
    <row r="154" spans="1:12">
      <c r="A154" s="45"/>
      <c r="B154" s="45" t="s">
        <v>164</v>
      </c>
      <c r="C154" s="22"/>
      <c r="D154" s="22"/>
      <c r="E154" s="22">
        <v>222131.05016000007</v>
      </c>
      <c r="F154" s="22">
        <v>38109.418956000001</v>
      </c>
      <c r="G154" s="63">
        <f t="shared" si="59"/>
        <v>260240.46911600008</v>
      </c>
      <c r="H154" s="63"/>
      <c r="I154" s="63"/>
      <c r="J154" s="63">
        <v>343.34772538172052</v>
      </c>
      <c r="K154" s="63">
        <v>58.905687902419352</v>
      </c>
      <c r="L154" s="63">
        <f t="shared" si="58"/>
        <v>402.25341328413987</v>
      </c>
    </row>
    <row r="155" spans="1:12">
      <c r="A155" s="45"/>
      <c r="B155" s="45" t="s">
        <v>161</v>
      </c>
      <c r="C155" s="22"/>
      <c r="D155" s="22"/>
      <c r="E155" s="22">
        <v>932950.41067200038</v>
      </c>
      <c r="F155" s="22">
        <v>200528.13307800001</v>
      </c>
      <c r="G155" s="63">
        <f t="shared" si="59"/>
        <v>1133478.5437500004</v>
      </c>
      <c r="H155" s="63"/>
      <c r="I155" s="63"/>
      <c r="J155" s="63">
        <v>1442.0604466032264</v>
      </c>
      <c r="K155" s="63">
        <v>309.95611967701609</v>
      </c>
      <c r="L155" s="63">
        <f t="shared" si="58"/>
        <v>1752.0165662802424</v>
      </c>
    </row>
    <row r="156" spans="1:12">
      <c r="A156" s="45"/>
      <c r="B156" s="45" t="s">
        <v>167</v>
      </c>
      <c r="C156" s="22"/>
      <c r="D156" s="22"/>
      <c r="E156" s="22">
        <v>977376.62070400035</v>
      </c>
      <c r="F156" s="22">
        <v>368391.04990799993</v>
      </c>
      <c r="G156" s="63">
        <f t="shared" si="59"/>
        <v>1345767.6706120004</v>
      </c>
      <c r="H156" s="63"/>
      <c r="I156" s="63"/>
      <c r="J156" s="63">
        <v>1510.7299916795703</v>
      </c>
      <c r="K156" s="63">
        <v>569.42164972338696</v>
      </c>
      <c r="L156" s="63">
        <f t="shared" si="58"/>
        <v>2080.1516414029575</v>
      </c>
    </row>
    <row r="157" spans="1:12">
      <c r="A157" s="45"/>
      <c r="B157" s="45" t="s">
        <v>166</v>
      </c>
      <c r="C157" s="22"/>
      <c r="D157" s="22"/>
      <c r="E157" s="22">
        <v>155491.73511200005</v>
      </c>
      <c r="F157" s="22">
        <v>68052.533849999993</v>
      </c>
      <c r="G157" s="63">
        <f t="shared" si="59"/>
        <v>223544.26896200003</v>
      </c>
      <c r="H157" s="63"/>
      <c r="I157" s="63"/>
      <c r="J157" s="63">
        <v>240.34340776720435</v>
      </c>
      <c r="K157" s="63">
        <v>105.1887283971774</v>
      </c>
      <c r="L157" s="63">
        <f t="shared" si="58"/>
        <v>345.53213616438177</v>
      </c>
    </row>
    <row r="158" spans="1:12">
      <c r="A158" s="45"/>
      <c r="B158" s="45" t="s">
        <v>162</v>
      </c>
      <c r="C158" s="22"/>
      <c r="D158" s="22"/>
      <c r="E158" s="22">
        <v>141608.54447700002</v>
      </c>
      <c r="F158" s="22">
        <v>44460.988782</v>
      </c>
      <c r="G158" s="63">
        <f t="shared" si="59"/>
        <v>186069.53325900002</v>
      </c>
      <c r="H158" s="63"/>
      <c r="I158" s="63"/>
      <c r="J158" s="63">
        <v>218.8841749308468</v>
      </c>
      <c r="K158" s="63">
        <v>68.723302552822574</v>
      </c>
      <c r="L158" s="63">
        <f t="shared" si="58"/>
        <v>287.60747748366936</v>
      </c>
    </row>
    <row r="159" spans="1:12">
      <c r="A159" s="45"/>
      <c r="B159" s="45" t="s">
        <v>165</v>
      </c>
      <c r="C159" s="22"/>
      <c r="D159" s="22"/>
      <c r="E159" s="22">
        <v>94405.696318000031</v>
      </c>
      <c r="F159" s="22">
        <v>79848.306383999996</v>
      </c>
      <c r="G159" s="63">
        <f t="shared" si="59"/>
        <v>174254.00270200003</v>
      </c>
      <c r="H159" s="63"/>
      <c r="I159" s="63"/>
      <c r="J159" s="63">
        <v>145.92278328723123</v>
      </c>
      <c r="K159" s="63">
        <v>123.42144131935483</v>
      </c>
      <c r="L159" s="63">
        <f t="shared" si="58"/>
        <v>269.34422460658607</v>
      </c>
    </row>
    <row r="160" spans="1:12">
      <c r="A160" s="37">
        <v>48</v>
      </c>
      <c r="B160" s="30" t="s">
        <v>55</v>
      </c>
      <c r="C160" s="31">
        <v>370538</v>
      </c>
      <c r="D160" s="31">
        <v>0</v>
      </c>
      <c r="E160" s="52">
        <v>1232635</v>
      </c>
      <c r="F160" s="31">
        <v>428649</v>
      </c>
      <c r="G160" s="31">
        <f t="shared" si="59"/>
        <v>2031822</v>
      </c>
      <c r="H160" s="32">
        <v>572.74018817204296</v>
      </c>
      <c r="I160" s="32" t="s">
        <v>203</v>
      </c>
      <c r="J160" s="32">
        <v>1905.2825940860214</v>
      </c>
      <c r="K160" s="32">
        <v>662.56229838709669</v>
      </c>
      <c r="L160" s="32">
        <f>H160+I160+J160+K160</f>
        <v>3140.5850806451613</v>
      </c>
    </row>
    <row r="161" spans="1:12">
      <c r="A161" s="45"/>
      <c r="B161" s="45" t="s">
        <v>168</v>
      </c>
      <c r="C161" s="22">
        <v>370538</v>
      </c>
      <c r="D161" s="22">
        <v>0</v>
      </c>
      <c r="E161" s="22">
        <v>1232635</v>
      </c>
      <c r="F161" s="22">
        <v>428649</v>
      </c>
      <c r="G161" s="63">
        <f t="shared" ref="G161" si="60">G160*100%</f>
        <v>2031822</v>
      </c>
      <c r="H161" s="63">
        <v>572.74018817204296</v>
      </c>
      <c r="I161" s="63"/>
      <c r="J161" s="63">
        <v>1905.2825940860214</v>
      </c>
      <c r="K161" s="63">
        <v>662.56229838709669</v>
      </c>
      <c r="L161" s="63">
        <f>SUM(H161:K161)</f>
        <v>3140.5850806451613</v>
      </c>
    </row>
    <row r="162" spans="1:12">
      <c r="A162" s="37">
        <v>49</v>
      </c>
      <c r="B162" s="30" t="s">
        <v>56</v>
      </c>
      <c r="C162" s="31">
        <v>0</v>
      </c>
      <c r="D162" s="31">
        <v>8098</v>
      </c>
      <c r="E162" s="52">
        <v>1264805</v>
      </c>
      <c r="F162" s="31">
        <v>788850</v>
      </c>
      <c r="G162" s="31">
        <f t="shared" ref="G162" si="61">SUM(C162:F162)</f>
        <v>2061753</v>
      </c>
      <c r="H162" s="32" t="s">
        <v>203</v>
      </c>
      <c r="I162" s="32">
        <v>12.517069892473117</v>
      </c>
      <c r="J162" s="32">
        <v>1955.0077284946237</v>
      </c>
      <c r="K162" s="32">
        <v>1219.3245967741934</v>
      </c>
      <c r="L162" s="32">
        <f t="shared" ref="L162:L201" si="62">SUM(H162:K162)</f>
        <v>3186.84939516129</v>
      </c>
    </row>
    <row r="163" spans="1:12">
      <c r="A163" s="45"/>
      <c r="B163" s="45" t="s">
        <v>169</v>
      </c>
      <c r="C163" s="22"/>
      <c r="D163" s="22">
        <v>8098</v>
      </c>
      <c r="E163" s="22">
        <v>1264805</v>
      </c>
      <c r="F163" s="22">
        <v>788850</v>
      </c>
      <c r="G163" s="63">
        <f t="shared" ref="G163" si="63">G162*100%</f>
        <v>2061753</v>
      </c>
      <c r="H163" s="63"/>
      <c r="I163" s="63">
        <v>12.517069892473117</v>
      </c>
      <c r="J163" s="63">
        <v>1955.0077284946237</v>
      </c>
      <c r="K163" s="63">
        <v>1219.3245967741934</v>
      </c>
      <c r="L163" s="63">
        <f t="shared" si="62"/>
        <v>3186.84939516129</v>
      </c>
    </row>
    <row r="164" spans="1:12">
      <c r="A164" s="37">
        <v>50</v>
      </c>
      <c r="B164" s="30" t="s">
        <v>57</v>
      </c>
      <c r="C164" s="31">
        <v>0</v>
      </c>
      <c r="D164" s="31">
        <v>0</v>
      </c>
      <c r="E164" s="52">
        <v>110281</v>
      </c>
      <c r="F164" s="31">
        <v>180145</v>
      </c>
      <c r="G164" s="31">
        <f t="shared" ref="G164" si="64">SUM(C164:F164)</f>
        <v>290426</v>
      </c>
      <c r="H164" s="32" t="s">
        <v>203</v>
      </c>
      <c r="I164" s="32" t="s">
        <v>203</v>
      </c>
      <c r="J164" s="32">
        <v>170.46122311827955</v>
      </c>
      <c r="K164" s="32">
        <v>278.44993279569889</v>
      </c>
      <c r="L164" s="32">
        <f t="shared" si="62"/>
        <v>448.9111559139784</v>
      </c>
    </row>
    <row r="165" spans="1:12">
      <c r="A165" s="45"/>
      <c r="B165" s="45" t="s">
        <v>170</v>
      </c>
      <c r="C165" s="22"/>
      <c r="D165" s="22"/>
      <c r="E165" s="22">
        <v>110281</v>
      </c>
      <c r="F165" s="22">
        <v>180145</v>
      </c>
      <c r="G165" s="63">
        <f>G164</f>
        <v>290426</v>
      </c>
      <c r="H165" s="63"/>
      <c r="I165" s="63"/>
      <c r="J165" s="63">
        <v>170.46122311827955</v>
      </c>
      <c r="K165" s="63">
        <v>278.44993279569889</v>
      </c>
      <c r="L165" s="63">
        <f t="shared" si="62"/>
        <v>448.9111559139784</v>
      </c>
    </row>
    <row r="166" spans="1:12">
      <c r="A166" s="37">
        <v>51</v>
      </c>
      <c r="B166" s="30" t="s">
        <v>58</v>
      </c>
      <c r="C166" s="31">
        <v>1204</v>
      </c>
      <c r="D166" s="31">
        <v>0</v>
      </c>
      <c r="E166" s="52">
        <v>3082760</v>
      </c>
      <c r="F166" s="31">
        <v>480930</v>
      </c>
      <c r="G166" s="31">
        <f t="shared" ref="G166" si="65">SUM(C166:F166)</f>
        <v>3564894</v>
      </c>
      <c r="H166" s="32">
        <v>1.8610215053763439</v>
      </c>
      <c r="I166" s="32" t="s">
        <v>203</v>
      </c>
      <c r="J166" s="32">
        <v>4765.0188172042999</v>
      </c>
      <c r="K166" s="32">
        <v>743.37298387096769</v>
      </c>
      <c r="L166" s="32">
        <f t="shared" si="62"/>
        <v>5510.2528225806436</v>
      </c>
    </row>
    <row r="167" spans="1:12">
      <c r="A167" s="45"/>
      <c r="B167" s="45" t="s">
        <v>171</v>
      </c>
      <c r="C167" s="22">
        <v>1204</v>
      </c>
      <c r="D167" s="22">
        <v>0</v>
      </c>
      <c r="E167" s="22">
        <v>3082760</v>
      </c>
      <c r="F167" s="22">
        <v>480930</v>
      </c>
      <c r="G167" s="63">
        <f t="shared" ref="G167" si="66">G166*100%</f>
        <v>3564894</v>
      </c>
      <c r="H167" s="63">
        <v>1.8610215053763439</v>
      </c>
      <c r="I167" s="63"/>
      <c r="J167" s="63">
        <v>4765.0188172042999</v>
      </c>
      <c r="K167" s="63">
        <v>743.37298387096769</v>
      </c>
      <c r="L167" s="63">
        <f t="shared" si="62"/>
        <v>5510.2528225806436</v>
      </c>
    </row>
    <row r="168" spans="1:12">
      <c r="A168" s="37">
        <v>52</v>
      </c>
      <c r="B168" s="30" t="s">
        <v>59</v>
      </c>
      <c r="C168" s="31">
        <v>825251</v>
      </c>
      <c r="D168" s="31">
        <v>0</v>
      </c>
      <c r="E168" s="31">
        <v>1127445</v>
      </c>
      <c r="F168" s="31">
        <v>1550465</v>
      </c>
      <c r="G168" s="31">
        <f t="shared" ref="G168:G197" si="67">SUM(C168:F168)</f>
        <v>3503161</v>
      </c>
      <c r="H168" s="32">
        <v>1275.5895833333332</v>
      </c>
      <c r="I168" s="32" t="s">
        <v>203</v>
      </c>
      <c r="J168" s="32">
        <v>1742.6905241935483</v>
      </c>
      <c r="K168" s="32">
        <v>2396.5520833333335</v>
      </c>
      <c r="L168" s="32">
        <f t="shared" si="62"/>
        <v>5414.8321908602156</v>
      </c>
    </row>
    <row r="169" spans="1:12">
      <c r="A169" s="45"/>
      <c r="B169" s="45" t="s">
        <v>172</v>
      </c>
      <c r="C169" s="22">
        <v>825251</v>
      </c>
      <c r="D169" s="22"/>
      <c r="E169" s="22">
        <v>947843</v>
      </c>
      <c r="F169" s="22">
        <v>1373049</v>
      </c>
      <c r="G169" s="63">
        <f>SUM(C169:F169)</f>
        <v>3146143</v>
      </c>
      <c r="H169" s="63">
        <v>1275.5895833333332</v>
      </c>
      <c r="I169" s="63"/>
      <c r="J169" s="63">
        <v>1465.0799059139783</v>
      </c>
      <c r="K169" s="63">
        <v>2122.3203629032255</v>
      </c>
      <c r="L169" s="63">
        <f t="shared" si="62"/>
        <v>4862.9898521505365</v>
      </c>
    </row>
    <row r="170" spans="1:12">
      <c r="A170" s="45"/>
      <c r="B170" s="45" t="s">
        <v>173</v>
      </c>
      <c r="C170" s="22"/>
      <c r="D170" s="22"/>
      <c r="E170" s="22">
        <v>179602</v>
      </c>
      <c r="F170" s="22">
        <v>140016</v>
      </c>
      <c r="G170" s="63">
        <f t="shared" si="67"/>
        <v>319618</v>
      </c>
      <c r="H170" s="63"/>
      <c r="I170" s="63"/>
      <c r="J170" s="63">
        <v>277.61061827956985</v>
      </c>
      <c r="K170" s="63">
        <v>216.42258064516128</v>
      </c>
      <c r="L170" s="63">
        <f t="shared" si="62"/>
        <v>494.0331989247311</v>
      </c>
    </row>
    <row r="171" spans="1:12">
      <c r="A171" s="45"/>
      <c r="B171" s="45" t="s">
        <v>174</v>
      </c>
      <c r="C171" s="22"/>
      <c r="D171" s="22"/>
      <c r="E171" s="22"/>
      <c r="F171" s="22">
        <v>37400</v>
      </c>
      <c r="G171" s="63">
        <f t="shared" si="67"/>
        <v>37400</v>
      </c>
      <c r="H171" s="63"/>
      <c r="I171" s="63"/>
      <c r="J171" s="63"/>
      <c r="K171" s="63">
        <v>57.809139784946225</v>
      </c>
      <c r="L171" s="63">
        <f t="shared" si="62"/>
        <v>57.809139784946225</v>
      </c>
    </row>
    <row r="172" spans="1:12">
      <c r="A172" s="37">
        <v>53</v>
      </c>
      <c r="B172" s="30" t="s">
        <v>60</v>
      </c>
      <c r="C172" s="31">
        <v>636111</v>
      </c>
      <c r="D172" s="31"/>
      <c r="E172" s="31">
        <v>1437171</v>
      </c>
      <c r="F172" s="31">
        <v>995472</v>
      </c>
      <c r="G172" s="31">
        <f t="shared" si="67"/>
        <v>3068754</v>
      </c>
      <c r="H172" s="32">
        <v>983.23608870967735</v>
      </c>
      <c r="I172" s="32" t="s">
        <v>203</v>
      </c>
      <c r="J172" s="32">
        <v>2221.4336693548385</v>
      </c>
      <c r="K172" s="32">
        <v>1538.6999999999998</v>
      </c>
      <c r="L172" s="32">
        <f t="shared" si="62"/>
        <v>4743.3697580645157</v>
      </c>
    </row>
    <row r="173" spans="1:12">
      <c r="A173" s="45"/>
      <c r="B173" s="45" t="s">
        <v>184</v>
      </c>
      <c r="C173" s="22">
        <v>636111</v>
      </c>
      <c r="D173" s="22"/>
      <c r="E173" s="22">
        <v>1437171</v>
      </c>
      <c r="F173" s="22">
        <v>995472</v>
      </c>
      <c r="G173" s="63">
        <f t="shared" si="67"/>
        <v>3068754</v>
      </c>
      <c r="H173" s="63">
        <v>983.23608870967735</v>
      </c>
      <c r="I173" s="63"/>
      <c r="J173" s="63">
        <v>2221.4336693548385</v>
      </c>
      <c r="K173" s="63">
        <v>1538.6999999999998</v>
      </c>
      <c r="L173" s="63">
        <f t="shared" si="62"/>
        <v>4743.3697580645157</v>
      </c>
    </row>
    <row r="174" spans="1:12">
      <c r="A174" s="37">
        <v>54</v>
      </c>
      <c r="B174" s="30" t="s">
        <v>61</v>
      </c>
      <c r="C174" s="31">
        <v>153335</v>
      </c>
      <c r="D174" s="31">
        <v>0</v>
      </c>
      <c r="E174" s="31">
        <v>1637990.5899999999</v>
      </c>
      <c r="F174" s="31">
        <v>750788.11699999997</v>
      </c>
      <c r="G174" s="31">
        <f t="shared" si="67"/>
        <v>2542113.7069999999</v>
      </c>
      <c r="H174" s="32">
        <v>237.00974462365591</v>
      </c>
      <c r="I174" s="32" t="s">
        <v>203</v>
      </c>
      <c r="J174" s="32">
        <v>2531.8402936827952</v>
      </c>
      <c r="K174" s="32">
        <v>1160.4923851478493</v>
      </c>
      <c r="L174" s="32">
        <f t="shared" si="62"/>
        <v>3929.3424234543004</v>
      </c>
    </row>
    <row r="175" spans="1:12">
      <c r="A175" s="45"/>
      <c r="B175" s="45" t="s">
        <v>185</v>
      </c>
      <c r="C175" s="22"/>
      <c r="D175" s="22"/>
      <c r="E175" s="22">
        <v>205215</v>
      </c>
      <c r="F175" s="22">
        <v>85326.116999999969</v>
      </c>
      <c r="G175" s="63">
        <f t="shared" si="67"/>
        <v>290541.11699999997</v>
      </c>
      <c r="H175" s="63"/>
      <c r="I175" s="63"/>
      <c r="J175" s="63">
        <v>317.20060483870964</v>
      </c>
      <c r="K175" s="63">
        <v>131.88848729838705</v>
      </c>
      <c r="L175" s="63">
        <f t="shared" si="62"/>
        <v>449.08909213709671</v>
      </c>
    </row>
    <row r="176" spans="1:12">
      <c r="A176" s="45"/>
      <c r="B176" s="45" t="s">
        <v>186</v>
      </c>
      <c r="C176" s="22"/>
      <c r="D176" s="22"/>
      <c r="E176" s="22">
        <v>121523.59</v>
      </c>
      <c r="F176" s="22">
        <v>122202</v>
      </c>
      <c r="G176" s="63">
        <f t="shared" si="67"/>
        <v>243725.59</v>
      </c>
      <c r="H176" s="63"/>
      <c r="I176" s="63"/>
      <c r="J176" s="63">
        <v>187.8388823924731</v>
      </c>
      <c r="K176" s="63">
        <v>188.88749999999999</v>
      </c>
      <c r="L176" s="63">
        <f t="shared" si="62"/>
        <v>376.72638239247306</v>
      </c>
    </row>
    <row r="177" spans="1:12">
      <c r="A177" s="45"/>
      <c r="B177" s="45" t="s">
        <v>187</v>
      </c>
      <c r="C177" s="22"/>
      <c r="D177" s="22"/>
      <c r="E177" s="22">
        <v>16459</v>
      </c>
      <c r="F177" s="22">
        <v>7270</v>
      </c>
      <c r="G177" s="63">
        <f t="shared" si="67"/>
        <v>23729</v>
      </c>
      <c r="H177" s="63"/>
      <c r="I177" s="63"/>
      <c r="J177" s="63">
        <v>25.440658602150535</v>
      </c>
      <c r="K177" s="63">
        <v>11.237231182795698</v>
      </c>
      <c r="L177" s="63">
        <f t="shared" si="62"/>
        <v>36.677889784946231</v>
      </c>
    </row>
    <row r="178" spans="1:12">
      <c r="A178" s="45"/>
      <c r="B178" s="45" t="s">
        <v>188</v>
      </c>
      <c r="C178" s="22"/>
      <c r="D178" s="22"/>
      <c r="E178" s="22">
        <v>118089</v>
      </c>
      <c r="F178" s="22">
        <v>1812</v>
      </c>
      <c r="G178" s="63">
        <f t="shared" si="67"/>
        <v>119901</v>
      </c>
      <c r="H178" s="63"/>
      <c r="I178" s="63"/>
      <c r="J178" s="63">
        <v>182.53004032258062</v>
      </c>
      <c r="K178" s="63">
        <v>2.8008064516129032</v>
      </c>
      <c r="L178" s="63">
        <f t="shared" si="62"/>
        <v>185.33084677419353</v>
      </c>
    </row>
    <row r="179" spans="1:12">
      <c r="A179" s="45"/>
      <c r="B179" s="45" t="s">
        <v>189</v>
      </c>
      <c r="C179" s="22"/>
      <c r="D179" s="22"/>
      <c r="E179" s="22"/>
      <c r="F179" s="22"/>
      <c r="G179" s="63">
        <f t="shared" si="67"/>
        <v>0</v>
      </c>
      <c r="H179" s="63"/>
      <c r="I179" s="63"/>
      <c r="J179" s="63"/>
      <c r="K179" s="63"/>
      <c r="L179" s="63">
        <f t="shared" si="62"/>
        <v>0</v>
      </c>
    </row>
    <row r="180" spans="1:12">
      <c r="A180" s="45"/>
      <c r="B180" s="45" t="s">
        <v>190</v>
      </c>
      <c r="C180" s="22"/>
      <c r="D180" s="22"/>
      <c r="E180" s="22">
        <v>356447</v>
      </c>
      <c r="F180" s="22"/>
      <c r="G180" s="63">
        <f t="shared" si="67"/>
        <v>356447</v>
      </c>
      <c r="H180" s="63"/>
      <c r="I180" s="63"/>
      <c r="J180" s="63">
        <v>550.95974462365587</v>
      </c>
      <c r="K180" s="63"/>
      <c r="L180" s="63">
        <f t="shared" si="62"/>
        <v>550.95974462365587</v>
      </c>
    </row>
    <row r="181" spans="1:12">
      <c r="A181" s="45"/>
      <c r="B181" s="45" t="s">
        <v>191</v>
      </c>
      <c r="C181" s="22">
        <v>153335</v>
      </c>
      <c r="D181" s="22"/>
      <c r="E181" s="22">
        <v>84919</v>
      </c>
      <c r="F181" s="22">
        <v>15372</v>
      </c>
      <c r="G181" s="63">
        <f t="shared" si="67"/>
        <v>253626</v>
      </c>
      <c r="H181" s="63">
        <v>237.00974462365591</v>
      </c>
      <c r="I181" s="63"/>
      <c r="J181" s="63">
        <v>131.2592069892473</v>
      </c>
      <c r="K181" s="63">
        <v>23.76048387096774</v>
      </c>
      <c r="L181" s="63">
        <f t="shared" si="62"/>
        <v>392.02943548387094</v>
      </c>
    </row>
    <row r="182" spans="1:12">
      <c r="A182" s="45"/>
      <c r="B182" s="45" t="s">
        <v>192</v>
      </c>
      <c r="C182" s="22"/>
      <c r="D182" s="22"/>
      <c r="E182" s="22">
        <v>598808</v>
      </c>
      <c r="F182" s="22">
        <v>518806</v>
      </c>
      <c r="G182" s="63">
        <f t="shared" si="67"/>
        <v>1117614</v>
      </c>
      <c r="H182" s="63"/>
      <c r="I182" s="63"/>
      <c r="J182" s="63">
        <v>925.57688172043004</v>
      </c>
      <c r="K182" s="63">
        <v>801.91787634408604</v>
      </c>
      <c r="L182" s="63">
        <f t="shared" si="62"/>
        <v>1727.4947580645162</v>
      </c>
    </row>
    <row r="183" spans="1:12">
      <c r="A183" s="45"/>
      <c r="B183" s="45" t="s">
        <v>198</v>
      </c>
      <c r="C183" s="22"/>
      <c r="D183" s="22"/>
      <c r="E183" s="22">
        <v>136530</v>
      </c>
      <c r="F183" s="22"/>
      <c r="G183" s="63">
        <f t="shared" si="67"/>
        <v>136530</v>
      </c>
      <c r="H183" s="63"/>
      <c r="I183" s="63"/>
      <c r="J183" s="63">
        <v>211.03427419354836</v>
      </c>
      <c r="K183" s="63"/>
      <c r="L183" s="63">
        <f t="shared" si="62"/>
        <v>211.03427419354836</v>
      </c>
    </row>
    <row r="184" spans="1:12">
      <c r="A184" s="36">
        <v>55</v>
      </c>
      <c r="B184" s="54" t="s">
        <v>62</v>
      </c>
      <c r="C184" s="55">
        <v>0</v>
      </c>
      <c r="D184" s="55">
        <v>57360</v>
      </c>
      <c r="E184" s="55">
        <v>2219680</v>
      </c>
      <c r="F184" s="55">
        <v>521219</v>
      </c>
      <c r="G184" s="25">
        <f t="shared" si="67"/>
        <v>2798259</v>
      </c>
      <c r="H184" s="26" t="s">
        <v>203</v>
      </c>
      <c r="I184" s="26">
        <v>88.661290322580641</v>
      </c>
      <c r="J184" s="26">
        <v>3430.9569892473114</v>
      </c>
      <c r="K184" s="26">
        <v>805.64764784946237</v>
      </c>
      <c r="L184" s="26">
        <f t="shared" si="62"/>
        <v>4325.2659274193538</v>
      </c>
    </row>
    <row r="185" spans="1:12">
      <c r="A185" s="45"/>
      <c r="B185" s="45" t="s">
        <v>175</v>
      </c>
      <c r="C185" s="22"/>
      <c r="D185" s="22"/>
      <c r="E185" s="22">
        <v>663610</v>
      </c>
      <c r="F185" s="22">
        <v>234127</v>
      </c>
      <c r="G185" s="63">
        <f t="shared" si="67"/>
        <v>897737</v>
      </c>
      <c r="H185" s="63"/>
      <c r="I185" s="63"/>
      <c r="J185" s="63">
        <v>1025.7412634408602</v>
      </c>
      <c r="K185" s="63">
        <v>361.88985215053759</v>
      </c>
      <c r="L185" s="63">
        <f t="shared" si="62"/>
        <v>1387.6311155913977</v>
      </c>
    </row>
    <row r="186" spans="1:12">
      <c r="A186" s="45"/>
      <c r="B186" s="45" t="s">
        <v>176</v>
      </c>
      <c r="C186" s="22"/>
      <c r="D186" s="22"/>
      <c r="E186" s="22">
        <v>524905</v>
      </c>
      <c r="F186" s="22">
        <v>33018</v>
      </c>
      <c r="G186" s="63">
        <f t="shared" si="67"/>
        <v>557923</v>
      </c>
      <c r="H186" s="63"/>
      <c r="I186" s="63"/>
      <c r="J186" s="63">
        <v>811.34509408602139</v>
      </c>
      <c r="K186" s="63">
        <v>51.035887096774196</v>
      </c>
      <c r="L186" s="63">
        <f t="shared" si="62"/>
        <v>862.38098118279561</v>
      </c>
    </row>
    <row r="187" spans="1:12">
      <c r="A187" s="45"/>
      <c r="B187" s="45" t="s">
        <v>177</v>
      </c>
      <c r="C187" s="22"/>
      <c r="D187" s="22">
        <v>57360</v>
      </c>
      <c r="E187" s="22">
        <v>307772</v>
      </c>
      <c r="F187" s="22">
        <v>106097</v>
      </c>
      <c r="G187" s="63">
        <f t="shared" si="67"/>
        <v>471229</v>
      </c>
      <c r="H187" s="63"/>
      <c r="I187" s="63">
        <v>88.661290322580641</v>
      </c>
      <c r="J187" s="63">
        <v>475.72284946236556</v>
      </c>
      <c r="K187" s="63">
        <v>163.99401881720428</v>
      </c>
      <c r="L187" s="63">
        <f t="shared" si="62"/>
        <v>728.37815860215051</v>
      </c>
    </row>
    <row r="188" spans="1:12">
      <c r="A188" s="45"/>
      <c r="B188" s="45" t="s">
        <v>179</v>
      </c>
      <c r="C188" s="22"/>
      <c r="D188" s="22"/>
      <c r="E188" s="22">
        <v>170378</v>
      </c>
      <c r="F188" s="22">
        <v>20161</v>
      </c>
      <c r="G188" s="63">
        <f t="shared" si="67"/>
        <v>190539</v>
      </c>
      <c r="H188" s="63"/>
      <c r="I188" s="63"/>
      <c r="J188" s="63">
        <v>263.35309139784943</v>
      </c>
      <c r="K188" s="63">
        <v>31.162836021505374</v>
      </c>
      <c r="L188" s="63">
        <f t="shared" si="62"/>
        <v>294.5159274193548</v>
      </c>
    </row>
    <row r="189" spans="1:12">
      <c r="A189" s="45"/>
      <c r="B189" s="45" t="s">
        <v>178</v>
      </c>
      <c r="C189" s="22"/>
      <c r="D189" s="22"/>
      <c r="E189" s="22"/>
      <c r="F189" s="22">
        <v>8062</v>
      </c>
      <c r="G189" s="63">
        <f t="shared" si="67"/>
        <v>8062</v>
      </c>
      <c r="H189" s="63"/>
      <c r="I189" s="63"/>
      <c r="J189" s="63"/>
      <c r="K189" s="63">
        <v>12.461424731182795</v>
      </c>
      <c r="L189" s="63">
        <f t="shared" si="62"/>
        <v>12.461424731182795</v>
      </c>
    </row>
    <row r="190" spans="1:12" ht="30">
      <c r="A190" s="45"/>
      <c r="B190" s="48" t="s">
        <v>180</v>
      </c>
      <c r="C190" s="22"/>
      <c r="D190" s="22"/>
      <c r="E190" s="22">
        <v>101914</v>
      </c>
      <c r="F190" s="22"/>
      <c r="G190" s="63">
        <f t="shared" si="67"/>
        <v>101914</v>
      </c>
      <c r="H190" s="63"/>
      <c r="I190" s="63"/>
      <c r="J190" s="63">
        <v>157.52836021505374</v>
      </c>
      <c r="K190" s="63"/>
      <c r="L190" s="63">
        <f t="shared" si="62"/>
        <v>157.52836021505374</v>
      </c>
    </row>
    <row r="191" spans="1:12">
      <c r="A191" s="45"/>
      <c r="B191" s="45" t="s">
        <v>181</v>
      </c>
      <c r="C191" s="22"/>
      <c r="D191" s="22"/>
      <c r="E191" s="22">
        <v>419664</v>
      </c>
      <c r="F191" s="22">
        <v>111662</v>
      </c>
      <c r="G191" s="63">
        <f t="shared" si="67"/>
        <v>531326</v>
      </c>
      <c r="H191" s="63"/>
      <c r="I191" s="63"/>
      <c r="J191" s="63">
        <v>648.67419354838717</v>
      </c>
      <c r="K191" s="63">
        <v>172.59583333333333</v>
      </c>
      <c r="L191" s="63">
        <f t="shared" si="62"/>
        <v>821.27002688172047</v>
      </c>
    </row>
    <row r="192" spans="1:12">
      <c r="A192" s="45"/>
      <c r="B192" s="45" t="s">
        <v>182</v>
      </c>
      <c r="C192" s="22"/>
      <c r="D192" s="22"/>
      <c r="E192" s="22">
        <v>11260</v>
      </c>
      <c r="F192" s="22"/>
      <c r="G192" s="63">
        <f t="shared" si="67"/>
        <v>11260</v>
      </c>
      <c r="H192" s="63"/>
      <c r="I192" s="63"/>
      <c r="J192" s="63">
        <v>17.404569892473116</v>
      </c>
      <c r="K192" s="63"/>
      <c r="L192" s="63">
        <f t="shared" si="62"/>
        <v>17.404569892473116</v>
      </c>
    </row>
    <row r="193" spans="1:12">
      <c r="A193" s="45"/>
      <c r="B193" s="45" t="s">
        <v>183</v>
      </c>
      <c r="C193" s="22"/>
      <c r="D193" s="22"/>
      <c r="E193" s="22">
        <v>20177</v>
      </c>
      <c r="F193" s="22">
        <v>8092</v>
      </c>
      <c r="G193" s="63">
        <f t="shared" si="67"/>
        <v>28269</v>
      </c>
      <c r="H193" s="63"/>
      <c r="I193" s="63"/>
      <c r="J193" s="63">
        <v>31.187567204301075</v>
      </c>
      <c r="K193" s="63">
        <v>12.507795698924731</v>
      </c>
      <c r="L193" s="63">
        <f t="shared" si="62"/>
        <v>43.695362903225806</v>
      </c>
    </row>
    <row r="194" spans="1:12">
      <c r="A194" s="38">
        <v>56</v>
      </c>
      <c r="B194" s="27" t="s">
        <v>63</v>
      </c>
      <c r="C194" s="28">
        <v>0</v>
      </c>
      <c r="D194" s="28">
        <v>965</v>
      </c>
      <c r="E194" s="28">
        <v>1170078</v>
      </c>
      <c r="F194" s="28">
        <v>1347180</v>
      </c>
      <c r="G194" s="28">
        <f t="shared" si="67"/>
        <v>2518223</v>
      </c>
      <c r="H194" s="29" t="s">
        <v>203</v>
      </c>
      <c r="I194" s="29">
        <v>1.4915994623655913</v>
      </c>
      <c r="J194" s="29">
        <v>1808.5883064516129</v>
      </c>
      <c r="K194" s="29">
        <v>2082.3346774193546</v>
      </c>
      <c r="L194" s="29">
        <f t="shared" si="62"/>
        <v>3892.4145833333332</v>
      </c>
    </row>
    <row r="195" spans="1:12">
      <c r="A195" s="40"/>
      <c r="B195" s="14" t="s">
        <v>193</v>
      </c>
      <c r="C195" s="15"/>
      <c r="D195" s="15">
        <v>965</v>
      </c>
      <c r="E195" s="15">
        <v>808443</v>
      </c>
      <c r="F195" s="15">
        <v>897299</v>
      </c>
      <c r="G195" s="15">
        <f t="shared" si="67"/>
        <v>1706707</v>
      </c>
      <c r="H195" s="16"/>
      <c r="I195" s="16">
        <v>1.4915994623655913</v>
      </c>
      <c r="J195" s="16">
        <v>1249.6094758064514</v>
      </c>
      <c r="K195" s="16">
        <v>1386.9540994623655</v>
      </c>
      <c r="L195" s="16">
        <f t="shared" si="62"/>
        <v>2638.0551747311829</v>
      </c>
    </row>
    <row r="196" spans="1:12">
      <c r="A196" s="40"/>
      <c r="B196" s="14" t="s">
        <v>194</v>
      </c>
      <c r="C196" s="15">
        <v>0</v>
      </c>
      <c r="D196" s="15"/>
      <c r="E196" s="15">
        <v>361635</v>
      </c>
      <c r="F196" s="15">
        <v>449881</v>
      </c>
      <c r="G196" s="15">
        <f t="shared" si="67"/>
        <v>811516</v>
      </c>
      <c r="H196" s="16" t="s">
        <v>203</v>
      </c>
      <c r="I196" s="16"/>
      <c r="J196" s="16">
        <v>558.97883064516122</v>
      </c>
      <c r="K196" s="16">
        <v>695.3805779569891</v>
      </c>
      <c r="L196" s="16">
        <f t="shared" si="62"/>
        <v>1254.3594086021503</v>
      </c>
    </row>
    <row r="197" spans="1:12">
      <c r="A197" s="56">
        <v>57</v>
      </c>
      <c r="B197" s="57" t="s">
        <v>64</v>
      </c>
      <c r="C197" s="58">
        <v>378474</v>
      </c>
      <c r="D197" s="58">
        <v>0</v>
      </c>
      <c r="E197" s="58">
        <v>518444</v>
      </c>
      <c r="F197" s="58">
        <v>569219</v>
      </c>
      <c r="G197" s="58">
        <f t="shared" si="67"/>
        <v>1466137</v>
      </c>
      <c r="H197" s="43">
        <v>585.00685483870961</v>
      </c>
      <c r="I197" s="43" t="s">
        <v>203</v>
      </c>
      <c r="J197" s="43">
        <v>801.35833333333335</v>
      </c>
      <c r="K197" s="43">
        <v>879.84119623655909</v>
      </c>
      <c r="L197" s="43">
        <f t="shared" si="62"/>
        <v>2266.2063844086019</v>
      </c>
    </row>
    <row r="198" spans="1:12">
      <c r="A198" s="39"/>
      <c r="B198" s="13" t="s">
        <v>195</v>
      </c>
      <c r="C198" s="8">
        <v>378474</v>
      </c>
      <c r="D198" s="8"/>
      <c r="E198" s="8">
        <v>57028.840000000004</v>
      </c>
      <c r="F198" s="8">
        <v>68306.28</v>
      </c>
      <c r="G198" s="8">
        <f>SUM(C198:F198)</f>
        <v>503809.12</v>
      </c>
      <c r="H198" s="9">
        <v>585.00685483870961</v>
      </c>
      <c r="I198" s="9"/>
      <c r="J198" s="9">
        <v>88.149416666666667</v>
      </c>
      <c r="K198" s="9">
        <v>105.5809435483871</v>
      </c>
      <c r="L198" s="9">
        <f t="shared" si="62"/>
        <v>778.73721505376329</v>
      </c>
    </row>
    <row r="199" spans="1:12">
      <c r="A199" s="64"/>
      <c r="B199" s="13" t="s">
        <v>202</v>
      </c>
      <c r="C199" s="65"/>
      <c r="D199" s="65"/>
      <c r="E199" s="65">
        <v>461415.16000000003</v>
      </c>
      <c r="F199" s="65">
        <v>500912.72000000003</v>
      </c>
      <c r="G199" s="8">
        <f>SUM(C199:F199)</f>
        <v>962327.88000000012</v>
      </c>
      <c r="H199" s="66"/>
      <c r="I199" s="66"/>
      <c r="J199" s="66">
        <v>713.20891666666671</v>
      </c>
      <c r="K199" s="66">
        <v>774.26025268817205</v>
      </c>
      <c r="L199" s="9">
        <f t="shared" si="62"/>
        <v>1487.4691693548389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1963152</v>
      </c>
      <c r="F200" s="19">
        <v>1029152</v>
      </c>
      <c r="G200" s="19">
        <f t="shared" ref="G200:G201" si="68">SUM(C200:F200)</f>
        <v>2992304</v>
      </c>
      <c r="H200" s="20" t="s">
        <v>203</v>
      </c>
      <c r="I200" s="20" t="s">
        <v>203</v>
      </c>
      <c r="J200" s="20">
        <v>3034.4419354838706</v>
      </c>
      <c r="K200" s="20">
        <v>1590.759139784946</v>
      </c>
      <c r="L200" s="20">
        <f t="shared" si="62"/>
        <v>4625.2010752688166</v>
      </c>
    </row>
    <row r="201" spans="1:12">
      <c r="A201" s="34"/>
      <c r="B201" s="21" t="s">
        <v>196</v>
      </c>
      <c r="C201" s="22"/>
      <c r="D201" s="22">
        <v>0</v>
      </c>
      <c r="E201" s="22">
        <v>1963152</v>
      </c>
      <c r="F201" s="22">
        <v>1029152</v>
      </c>
      <c r="G201" s="22">
        <f t="shared" si="68"/>
        <v>2992304</v>
      </c>
      <c r="H201" s="23"/>
      <c r="I201" s="23" t="s">
        <v>203</v>
      </c>
      <c r="J201" s="23">
        <v>3034.4419354838706</v>
      </c>
      <c r="K201" s="23">
        <v>1590.759139784946</v>
      </c>
      <c r="L201" s="23">
        <f t="shared" si="62"/>
        <v>4625.2010752688166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17424914</v>
      </c>
      <c r="D202" s="60">
        <f t="shared" si="69"/>
        <v>3457468</v>
      </c>
      <c r="E202" s="60">
        <f t="shared" si="69"/>
        <v>107662572.71700001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48923148.134999998</v>
      </c>
      <c r="G202" s="61">
        <f>C202+D202+E202+F202</f>
        <v>177468102.852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26933.67083333333</v>
      </c>
      <c r="I202" s="62">
        <f t="shared" si="70"/>
        <v>5344.2045698924712</v>
      </c>
      <c r="J202" s="62">
        <f t="shared" si="70"/>
        <v>166413.92288245965</v>
      </c>
      <c r="K202" s="62">
        <f t="shared" si="70"/>
        <v>75620.457466733875</v>
      </c>
      <c r="L202" s="62">
        <f>H202+I202+J202+K202</f>
        <v>274312.25575241935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7" spans="1:12">
      <c r="C207" s="72"/>
      <c r="D207" s="72"/>
      <c r="E207" s="72"/>
      <c r="F207" s="72"/>
      <c r="G207" s="72"/>
    </row>
    <row r="208" spans="1:12">
      <c r="C208" s="72"/>
      <c r="D208" s="72"/>
      <c r="E208" s="72"/>
      <c r="F208" s="72"/>
      <c r="G208" s="72"/>
    </row>
    <row r="209" spans="3:7">
      <c r="C209" s="72"/>
      <c r="D209" s="72"/>
      <c r="E209" s="72"/>
      <c r="F209" s="72"/>
      <c r="G209" s="72"/>
    </row>
    <row r="210" spans="3:7">
      <c r="C210" s="72"/>
      <c r="D210" s="72"/>
      <c r="E210" s="72"/>
      <c r="F210" s="72"/>
      <c r="G210" s="72"/>
    </row>
    <row r="211" spans="3:7">
      <c r="C211" s="72"/>
      <c r="D211" s="72"/>
      <c r="E211" s="72"/>
      <c r="F211" s="72"/>
      <c r="G211" s="72"/>
    </row>
    <row r="212" spans="3:7">
      <c r="C212" s="72"/>
      <c r="D212" s="72"/>
      <c r="E212" s="72"/>
      <c r="F212" s="72"/>
      <c r="G212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12" sqref="O1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216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82" t="s">
        <v>9</v>
      </c>
      <c r="H6" s="82" t="s">
        <v>5</v>
      </c>
      <c r="I6" s="82" t="s">
        <v>6</v>
      </c>
      <c r="J6" s="82" t="s">
        <v>7</v>
      </c>
      <c r="K6" s="82" t="s">
        <v>8</v>
      </c>
      <c r="L6" s="82" t="s">
        <v>9</v>
      </c>
    </row>
    <row r="7" spans="1:13" s="2" customFormat="1">
      <c r="A7" s="33">
        <v>1</v>
      </c>
      <c r="B7" s="18" t="s">
        <v>10</v>
      </c>
      <c r="C7" s="19">
        <v>647805</v>
      </c>
      <c r="D7" s="19">
        <v>331901</v>
      </c>
      <c r="E7" s="19">
        <v>1557884</v>
      </c>
      <c r="F7" s="19">
        <v>371700</v>
      </c>
      <c r="G7" s="19">
        <f t="shared" ref="G7" si="0">SUM(C7:F7)</f>
        <v>2909290</v>
      </c>
      <c r="H7" s="20">
        <v>1001.3114919354838</v>
      </c>
      <c r="I7" s="20">
        <v>513.01901881720426</v>
      </c>
      <c r="J7" s="20">
        <v>2408.0196236559141</v>
      </c>
      <c r="K7" s="20">
        <v>574.53629032258061</v>
      </c>
      <c r="L7" s="20">
        <f>H7+I7+J7+K7</f>
        <v>4496.8864247311831</v>
      </c>
    </row>
    <row r="8" spans="1:13" s="2" customFormat="1">
      <c r="A8" s="34"/>
      <c r="B8" s="35" t="s">
        <v>70</v>
      </c>
      <c r="C8" s="22">
        <v>647805</v>
      </c>
      <c r="D8" s="22">
        <v>331901</v>
      </c>
      <c r="E8" s="22">
        <v>1557884</v>
      </c>
      <c r="F8" s="22">
        <v>371700</v>
      </c>
      <c r="G8" s="22">
        <f t="shared" ref="G8:L8" si="1">G7</f>
        <v>2909290</v>
      </c>
      <c r="H8" s="22">
        <v>1001.3114919354838</v>
      </c>
      <c r="I8" s="22"/>
      <c r="J8" s="22">
        <v>2408.0196236559141</v>
      </c>
      <c r="K8" s="22">
        <v>574.53629032258061</v>
      </c>
      <c r="L8" s="22">
        <f t="shared" si="1"/>
        <v>4496.8864247311831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250818</v>
      </c>
      <c r="F9" s="25">
        <v>450010</v>
      </c>
      <c r="G9" s="25">
        <f t="shared" ref="G9" si="2">SUM(C9:F9)</f>
        <v>700828</v>
      </c>
      <c r="H9" s="26" t="s">
        <v>203</v>
      </c>
      <c r="I9" s="26" t="s">
        <v>203</v>
      </c>
      <c r="J9" s="26">
        <v>387.6891129032258</v>
      </c>
      <c r="K9" s="26">
        <v>695.57997311827955</v>
      </c>
      <c r="L9" s="26">
        <f>H9+I9+J9+K9</f>
        <v>1083.2690860215052</v>
      </c>
    </row>
    <row r="10" spans="1:13" s="2" customFormat="1">
      <c r="A10" s="35"/>
      <c r="B10" s="35" t="s">
        <v>71</v>
      </c>
      <c r="C10" s="22"/>
      <c r="D10" s="22"/>
      <c r="E10" s="22">
        <v>13794.99</v>
      </c>
      <c r="F10" s="22">
        <v>225005</v>
      </c>
      <c r="G10" s="22">
        <f>E10+F10</f>
        <v>238799.99</v>
      </c>
      <c r="H10" s="22"/>
      <c r="I10" s="22"/>
      <c r="J10" s="22">
        <v>21.322901209677418</v>
      </c>
      <c r="K10" s="22">
        <v>347.78998655913978</v>
      </c>
      <c r="L10" s="22">
        <f t="shared" ref="L10:L13" si="3">H10+I10+J10+K10</f>
        <v>369.11288776881719</v>
      </c>
    </row>
    <row r="11" spans="1:13" s="2" customFormat="1">
      <c r="A11" s="35"/>
      <c r="B11" s="35" t="s">
        <v>72</v>
      </c>
      <c r="C11" s="22"/>
      <c r="D11" s="22"/>
      <c r="E11" s="22">
        <v>145474.44</v>
      </c>
      <c r="F11" s="22">
        <v>220504.9</v>
      </c>
      <c r="G11" s="22">
        <f t="shared" ref="G11:G13" si="4">E11+F11</f>
        <v>365979.33999999997</v>
      </c>
      <c r="H11" s="22"/>
      <c r="I11" s="22"/>
      <c r="J11" s="22">
        <v>224.85968548387095</v>
      </c>
      <c r="K11" s="22">
        <v>340.83418682795696</v>
      </c>
      <c r="L11" s="22">
        <f t="shared" si="3"/>
        <v>565.69387231182793</v>
      </c>
    </row>
    <row r="12" spans="1:13" s="2" customFormat="1">
      <c r="A12" s="35"/>
      <c r="B12" s="35" t="s">
        <v>73</v>
      </c>
      <c r="C12" s="22"/>
      <c r="D12" s="22"/>
      <c r="E12" s="22">
        <v>27589.98</v>
      </c>
      <c r="F12" s="22">
        <v>4500.1000000000004</v>
      </c>
      <c r="G12" s="22">
        <f t="shared" si="4"/>
        <v>32090.080000000002</v>
      </c>
      <c r="H12" s="22"/>
      <c r="I12" s="22"/>
      <c r="J12" s="22">
        <v>42.645802419354837</v>
      </c>
      <c r="K12" s="22">
        <v>6.955799731182795</v>
      </c>
      <c r="L12" s="22">
        <f t="shared" si="3"/>
        <v>49.60160215053763</v>
      </c>
    </row>
    <row r="13" spans="1:13" s="2" customFormat="1">
      <c r="A13" s="17"/>
      <c r="B13" s="17" t="s">
        <v>113</v>
      </c>
      <c r="C13" s="22"/>
      <c r="D13" s="22"/>
      <c r="E13" s="22">
        <v>63958.590000000004</v>
      </c>
      <c r="F13" s="22"/>
      <c r="G13" s="22">
        <f t="shared" si="4"/>
        <v>63958.590000000004</v>
      </c>
      <c r="H13" s="22"/>
      <c r="I13" s="22"/>
      <c r="J13" s="22">
        <v>98.860723790322581</v>
      </c>
      <c r="K13" s="22"/>
      <c r="L13" s="22">
        <f t="shared" si="3"/>
        <v>98.860723790322581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1087618</v>
      </c>
      <c r="F14" s="31">
        <v>1115829</v>
      </c>
      <c r="G14" s="31">
        <f t="shared" ref="G14" si="5">SUM(C14:F14)</f>
        <v>2203447</v>
      </c>
      <c r="H14" s="32" t="s">
        <v>203</v>
      </c>
      <c r="I14" s="32" t="s">
        <v>203</v>
      </c>
      <c r="J14" s="32">
        <v>1681.1299731182794</v>
      </c>
      <c r="K14" s="32">
        <v>1724.7356854838708</v>
      </c>
      <c r="L14" s="32">
        <f>H14+I14+J14+K14</f>
        <v>3405.8656586021502</v>
      </c>
    </row>
    <row r="15" spans="1:13" s="2" customFormat="1">
      <c r="A15" s="35"/>
      <c r="B15" s="35" t="s">
        <v>74</v>
      </c>
      <c r="C15" s="22"/>
      <c r="D15" s="22"/>
      <c r="E15" s="22">
        <v>1087618</v>
      </c>
      <c r="F15" s="22">
        <v>1115829</v>
      </c>
      <c r="G15" s="22">
        <f>F15+E15</f>
        <v>2203447</v>
      </c>
      <c r="H15" s="22"/>
      <c r="I15" s="22"/>
      <c r="J15" s="22">
        <v>1681.1299731182794</v>
      </c>
      <c r="K15" s="22">
        <v>1724.7356854838708</v>
      </c>
      <c r="L15" s="22">
        <f>H15+I15+J15+K15</f>
        <v>3405.8656586021502</v>
      </c>
    </row>
    <row r="16" spans="1:13" s="2" customFormat="1">
      <c r="A16" s="37">
        <v>4</v>
      </c>
      <c r="B16" s="30" t="s">
        <v>13</v>
      </c>
      <c r="C16" s="31">
        <v>373727</v>
      </c>
      <c r="D16" s="31">
        <v>0</v>
      </c>
      <c r="E16" s="31">
        <v>361962</v>
      </c>
      <c r="F16" s="31">
        <v>162858</v>
      </c>
      <c r="G16" s="31">
        <f t="shared" ref="G16:G17" si="6">SUM(C16:F16)</f>
        <v>898547</v>
      </c>
      <c r="H16" s="32">
        <v>577.66942204301074</v>
      </c>
      <c r="I16" s="32" t="s">
        <v>203</v>
      </c>
      <c r="J16" s="32">
        <v>559.48427419354834</v>
      </c>
      <c r="K16" s="32">
        <v>251.72943548387096</v>
      </c>
      <c r="L16" s="32">
        <f t="shared" ref="L16:L17" si="7">H16+I16+J16+K16</f>
        <v>1388.8831317204299</v>
      </c>
    </row>
    <row r="17" spans="1:12" s="2" customFormat="1">
      <c r="A17" s="35"/>
      <c r="B17" s="35" t="s">
        <v>80</v>
      </c>
      <c r="C17" s="22">
        <v>373727</v>
      </c>
      <c r="D17" s="22"/>
      <c r="E17" s="22">
        <v>30042.846000000001</v>
      </c>
      <c r="F17" s="22">
        <v>26871.57</v>
      </c>
      <c r="G17" s="22">
        <f t="shared" si="6"/>
        <v>430641.41600000003</v>
      </c>
      <c r="H17" s="22">
        <v>577.66942204301074</v>
      </c>
      <c r="I17" s="22"/>
      <c r="J17" s="22">
        <v>46.437194758064514</v>
      </c>
      <c r="K17" s="22">
        <v>41.535356854838703</v>
      </c>
      <c r="L17" s="22">
        <f t="shared" si="7"/>
        <v>665.64197365591394</v>
      </c>
    </row>
    <row r="18" spans="1:12" s="2" customFormat="1">
      <c r="A18" s="35"/>
      <c r="B18" s="35" t="s">
        <v>81</v>
      </c>
      <c r="C18" s="22"/>
      <c r="D18" s="22"/>
      <c r="E18" s="22">
        <v>331919.15399999998</v>
      </c>
      <c r="F18" s="22">
        <v>135986.43</v>
      </c>
      <c r="G18" s="22">
        <f t="shared" ref="G18:G30" si="8">SUM(C18:F18)</f>
        <v>467905.58399999997</v>
      </c>
      <c r="H18" s="22"/>
      <c r="I18" s="22"/>
      <c r="J18" s="22">
        <v>513.04707943548374</v>
      </c>
      <c r="K18" s="22">
        <v>210.19407862903225</v>
      </c>
      <c r="L18" s="22">
        <f>H18+I18+J18+K18</f>
        <v>723.24115806451596</v>
      </c>
    </row>
    <row r="19" spans="1:12" s="2" customFormat="1">
      <c r="A19" s="37">
        <v>5</v>
      </c>
      <c r="B19" s="30" t="s">
        <v>14</v>
      </c>
      <c r="C19" s="31">
        <v>278749</v>
      </c>
      <c r="D19" s="31">
        <v>211526</v>
      </c>
      <c r="E19" s="31">
        <v>4677484</v>
      </c>
      <c r="F19" s="31">
        <v>1789545</v>
      </c>
      <c r="G19" s="31">
        <f t="shared" si="8"/>
        <v>6957304</v>
      </c>
      <c r="H19" s="32">
        <v>430.86202956989246</v>
      </c>
      <c r="I19" s="32">
        <v>326.95551075268816</v>
      </c>
      <c r="J19" s="32">
        <v>7229.9819892473106</v>
      </c>
      <c r="K19" s="32">
        <v>2766.0977822580639</v>
      </c>
      <c r="L19" s="32">
        <f>H19+I19+J19+K19</f>
        <v>10753.897311827955</v>
      </c>
    </row>
    <row r="20" spans="1:12" s="2" customFormat="1">
      <c r="A20" s="35"/>
      <c r="B20" s="35" t="s">
        <v>78</v>
      </c>
      <c r="C20" s="22">
        <v>278749</v>
      </c>
      <c r="D20" s="22">
        <v>211526</v>
      </c>
      <c r="E20" s="22">
        <v>1496795</v>
      </c>
      <c r="F20" s="22">
        <v>107373</v>
      </c>
      <c r="G20" s="22">
        <f t="shared" si="8"/>
        <v>2094443</v>
      </c>
      <c r="H20" s="22">
        <v>430.86202956989246</v>
      </c>
      <c r="I20" s="22">
        <v>326.95551075268816</v>
      </c>
      <c r="J20" s="22">
        <v>2313.5944220430106</v>
      </c>
      <c r="K20" s="22">
        <v>165.96633064516126</v>
      </c>
      <c r="L20" s="22">
        <f t="shared" ref="L20:L23" si="9">H20+I20+J20+K20</f>
        <v>3237.3782930107523</v>
      </c>
    </row>
    <row r="21" spans="1:12" s="2" customFormat="1">
      <c r="A21" s="35"/>
      <c r="B21" s="35" t="s">
        <v>79</v>
      </c>
      <c r="C21" s="22"/>
      <c r="D21" s="22"/>
      <c r="E21" s="22">
        <v>1356470</v>
      </c>
      <c r="F21" s="22">
        <v>930563</v>
      </c>
      <c r="G21" s="22">
        <f t="shared" si="8"/>
        <v>2287033</v>
      </c>
      <c r="H21" s="22"/>
      <c r="I21" s="22"/>
      <c r="J21" s="22">
        <v>2096.6942204301072</v>
      </c>
      <c r="K21" s="22">
        <v>1438.3702284946237</v>
      </c>
      <c r="L21" s="22">
        <f t="shared" si="9"/>
        <v>3535.0644489247306</v>
      </c>
    </row>
    <row r="22" spans="1:12" s="2" customFormat="1">
      <c r="A22" s="35"/>
      <c r="B22" s="35" t="s">
        <v>75</v>
      </c>
      <c r="C22" s="22"/>
      <c r="D22" s="22"/>
      <c r="E22" s="22">
        <v>1543570</v>
      </c>
      <c r="F22" s="22">
        <v>483177</v>
      </c>
      <c r="G22" s="22">
        <f t="shared" si="8"/>
        <v>2026747</v>
      </c>
      <c r="H22" s="22"/>
      <c r="I22" s="22"/>
      <c r="J22" s="22">
        <v>2385.8944892473119</v>
      </c>
      <c r="K22" s="22">
        <v>746.84616935483859</v>
      </c>
      <c r="L22" s="22">
        <f t="shared" si="9"/>
        <v>3132.7406586021507</v>
      </c>
    </row>
    <row r="23" spans="1:12" s="2" customFormat="1">
      <c r="A23" s="35"/>
      <c r="B23" s="35" t="s">
        <v>76</v>
      </c>
      <c r="C23" s="22"/>
      <c r="D23" s="22"/>
      <c r="E23" s="22">
        <v>280649</v>
      </c>
      <c r="F23" s="22">
        <v>268432</v>
      </c>
      <c r="G23" s="22">
        <f t="shared" si="8"/>
        <v>549081</v>
      </c>
      <c r="H23" s="22"/>
      <c r="I23" s="22"/>
      <c r="J23" s="22">
        <v>433.79885752688165</v>
      </c>
      <c r="K23" s="22">
        <v>414.91505376344082</v>
      </c>
      <c r="L23" s="22">
        <f t="shared" si="9"/>
        <v>848.71391129032247</v>
      </c>
    </row>
    <row r="24" spans="1:12" s="2" customFormat="1" ht="15.75" customHeight="1">
      <c r="A24" s="37">
        <v>6</v>
      </c>
      <c r="B24" s="30" t="s">
        <v>15</v>
      </c>
      <c r="C24" s="31">
        <v>8277</v>
      </c>
      <c r="D24" s="31">
        <v>0</v>
      </c>
      <c r="E24" s="31">
        <v>825364</v>
      </c>
      <c r="F24" s="31">
        <v>821568</v>
      </c>
      <c r="G24" s="31">
        <f t="shared" si="8"/>
        <v>1655209</v>
      </c>
      <c r="H24" s="32">
        <v>12.793749999999999</v>
      </c>
      <c r="I24" s="32" t="s">
        <v>203</v>
      </c>
      <c r="J24" s="32">
        <v>1275.7642473118278</v>
      </c>
      <c r="K24" s="32">
        <v>1269.8967741935483</v>
      </c>
      <c r="L24" s="32">
        <f>H24+I24+J24+K24</f>
        <v>2558.4547715053759</v>
      </c>
    </row>
    <row r="25" spans="1:12" s="2" customFormat="1">
      <c r="A25" s="35"/>
      <c r="B25" s="35" t="s">
        <v>83</v>
      </c>
      <c r="C25" s="22">
        <v>8277</v>
      </c>
      <c r="D25" s="22"/>
      <c r="E25" s="22">
        <v>38792.108</v>
      </c>
      <c r="F25" s="22">
        <v>57509.760000000002</v>
      </c>
      <c r="G25" s="22">
        <f t="shared" si="8"/>
        <v>104578.868</v>
      </c>
      <c r="H25" s="22">
        <v>12.793749999999999</v>
      </c>
      <c r="I25" s="22"/>
      <c r="J25" s="22">
        <v>59.960919623655904</v>
      </c>
      <c r="K25" s="22">
        <v>88.892774193548377</v>
      </c>
      <c r="L25" s="22">
        <f t="shared" ref="L25:L29" si="10">H25+I25+J25+K25</f>
        <v>161.64744381720428</v>
      </c>
    </row>
    <row r="26" spans="1:12" s="2" customFormat="1">
      <c r="A26" s="35"/>
      <c r="B26" s="35" t="s">
        <v>82</v>
      </c>
      <c r="C26" s="22"/>
      <c r="D26" s="22"/>
      <c r="E26" s="22">
        <v>278147.66800000001</v>
      </c>
      <c r="F26" s="22">
        <v>220180.22400000002</v>
      </c>
      <c r="G26" s="22">
        <f t="shared" si="8"/>
        <v>498327.89199999999</v>
      </c>
      <c r="H26" s="22"/>
      <c r="I26" s="22"/>
      <c r="J26" s="22">
        <v>429.93255134408605</v>
      </c>
      <c r="K26" s="22">
        <v>340.33233548387096</v>
      </c>
      <c r="L26" s="22">
        <f t="shared" si="10"/>
        <v>770.26488682795707</v>
      </c>
    </row>
    <row r="27" spans="1:12" s="2" customFormat="1">
      <c r="A27" s="35"/>
      <c r="B27" s="35" t="s">
        <v>84</v>
      </c>
      <c r="C27" s="22"/>
      <c r="D27" s="22"/>
      <c r="E27" s="22">
        <v>46220.383999999998</v>
      </c>
      <c r="F27" s="22">
        <v>27933.312000000002</v>
      </c>
      <c r="G27" s="22">
        <f t="shared" si="8"/>
        <v>74153.695999999996</v>
      </c>
      <c r="H27" s="22"/>
      <c r="I27" s="22"/>
      <c r="J27" s="22">
        <v>71.442797849462366</v>
      </c>
      <c r="K27" s="22">
        <v>43.176490322580648</v>
      </c>
      <c r="L27" s="22">
        <f t="shared" si="10"/>
        <v>114.61928817204301</v>
      </c>
    </row>
    <row r="28" spans="1:12" s="2" customFormat="1">
      <c r="A28" s="35"/>
      <c r="B28" s="35" t="s">
        <v>85</v>
      </c>
      <c r="C28" s="22"/>
      <c r="D28" s="22"/>
      <c r="E28" s="22">
        <v>14031.188</v>
      </c>
      <c r="F28" s="22">
        <v>19717.632000000001</v>
      </c>
      <c r="G28" s="22">
        <f t="shared" si="8"/>
        <v>33748.82</v>
      </c>
      <c r="H28" s="22"/>
      <c r="I28" s="22"/>
      <c r="J28" s="22">
        <v>21.687992204301075</v>
      </c>
      <c r="K28" s="22">
        <v>30.477522580645161</v>
      </c>
      <c r="L28" s="22">
        <f t="shared" si="10"/>
        <v>52.16551478494624</v>
      </c>
    </row>
    <row r="29" spans="1:12" s="2" customFormat="1">
      <c r="A29" s="35"/>
      <c r="B29" s="35" t="s">
        <v>86</v>
      </c>
      <c r="C29" s="22"/>
      <c r="D29" s="22"/>
      <c r="E29" s="22">
        <v>448172.65199999994</v>
      </c>
      <c r="F29" s="22">
        <v>496227.07199999999</v>
      </c>
      <c r="G29" s="22">
        <f t="shared" si="8"/>
        <v>944399.72399999993</v>
      </c>
      <c r="H29" s="22"/>
      <c r="I29" s="22"/>
      <c r="J29" s="22">
        <v>692.73998629032235</v>
      </c>
      <c r="K29" s="22">
        <v>767.01765161290314</v>
      </c>
      <c r="L29" s="22">
        <f t="shared" si="10"/>
        <v>1459.7576379032255</v>
      </c>
    </row>
    <row r="30" spans="1:12" s="2" customFormat="1">
      <c r="A30" s="37">
        <v>8</v>
      </c>
      <c r="B30" s="30" t="s">
        <v>16</v>
      </c>
      <c r="C30" s="31">
        <v>791031</v>
      </c>
      <c r="D30" s="31">
        <v>0</v>
      </c>
      <c r="E30" s="31">
        <v>1626303</v>
      </c>
      <c r="F30" s="31">
        <v>1403325</v>
      </c>
      <c r="G30" s="31">
        <f t="shared" si="8"/>
        <v>3820659</v>
      </c>
      <c r="H30" s="32">
        <v>1222.6957661290321</v>
      </c>
      <c r="I30" s="32" t="s">
        <v>203</v>
      </c>
      <c r="J30" s="32">
        <v>2513.7747983870968</v>
      </c>
      <c r="K30" s="32">
        <v>2169.1179435483868</v>
      </c>
      <c r="L30" s="32">
        <f>H30+I30+J30+K30</f>
        <v>5905.5885080645157</v>
      </c>
    </row>
    <row r="31" spans="1:12" s="2" customFormat="1">
      <c r="A31" s="35"/>
      <c r="B31" s="35" t="s">
        <v>87</v>
      </c>
      <c r="C31" s="22">
        <v>791031</v>
      </c>
      <c r="D31" s="22">
        <v>0</v>
      </c>
      <c r="E31" s="22">
        <v>1626303</v>
      </c>
      <c r="F31" s="22">
        <v>1403325</v>
      </c>
      <c r="G31" s="22">
        <f t="shared" ref="G31:L31" si="11">G30</f>
        <v>3820659</v>
      </c>
      <c r="H31" s="22">
        <v>1222.6957661290321</v>
      </c>
      <c r="I31" s="22"/>
      <c r="J31" s="22">
        <v>2513.7747983870968</v>
      </c>
      <c r="K31" s="22">
        <v>2169.1179435483868</v>
      </c>
      <c r="L31" s="22">
        <f t="shared" si="11"/>
        <v>5905.5885080645157</v>
      </c>
    </row>
    <row r="32" spans="1:12" s="2" customFormat="1" ht="14.25" customHeight="1">
      <c r="A32" s="37">
        <v>9</v>
      </c>
      <c r="B32" s="30" t="s">
        <v>17</v>
      </c>
      <c r="C32" s="31">
        <v>0</v>
      </c>
      <c r="D32" s="31">
        <v>0</v>
      </c>
      <c r="E32" s="31">
        <v>1478288</v>
      </c>
      <c r="F32" s="31">
        <v>461642</v>
      </c>
      <c r="G32" s="31">
        <f t="shared" ref="G32" si="12">SUM(C32:F32)</f>
        <v>1939930</v>
      </c>
      <c r="H32" s="32" t="s">
        <v>203</v>
      </c>
      <c r="I32" s="32" t="s">
        <v>203</v>
      </c>
      <c r="J32" s="32">
        <v>2284.9881720430108</v>
      </c>
      <c r="K32" s="32">
        <v>713.55954301075269</v>
      </c>
      <c r="L32" s="32">
        <f>H32+I32+J32+K32</f>
        <v>2998.5477150537636</v>
      </c>
    </row>
    <row r="33" spans="1:12" s="2" customFormat="1">
      <c r="A33" s="35"/>
      <c r="B33" s="35" t="s">
        <v>88</v>
      </c>
      <c r="C33" s="22"/>
      <c r="D33" s="22"/>
      <c r="E33" s="22">
        <v>1478288</v>
      </c>
      <c r="F33" s="22">
        <v>461642</v>
      </c>
      <c r="G33" s="22">
        <f>G32</f>
        <v>1939930</v>
      </c>
      <c r="H33" s="22"/>
      <c r="I33" s="22"/>
      <c r="J33" s="22">
        <v>2284.9881720430108</v>
      </c>
      <c r="K33" s="22">
        <v>713.55954301075269</v>
      </c>
      <c r="L33" s="22">
        <f>K33+J33</f>
        <v>2998.5477150537636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1187014</v>
      </c>
      <c r="F34" s="31">
        <v>659431</v>
      </c>
      <c r="G34" s="31">
        <f>SUM(C34:F34)</f>
        <v>1846445</v>
      </c>
      <c r="H34" s="32" t="s">
        <v>203</v>
      </c>
      <c r="I34" s="32" t="s">
        <v>203</v>
      </c>
      <c r="J34" s="32">
        <v>1834.76626344086</v>
      </c>
      <c r="K34" s="32">
        <v>1019.2817876344086</v>
      </c>
      <c r="L34" s="32">
        <f>H34+I34+J34+K34</f>
        <v>2854.0480510752686</v>
      </c>
    </row>
    <row r="35" spans="1:12" s="2" customFormat="1">
      <c r="A35" s="35"/>
      <c r="B35" s="35" t="s">
        <v>93</v>
      </c>
      <c r="C35" s="22"/>
      <c r="D35" s="22"/>
      <c r="E35" s="22">
        <v>1187014</v>
      </c>
      <c r="F35" s="22">
        <v>659431</v>
      </c>
      <c r="G35" s="22">
        <f>SUM(C35:F35)</f>
        <v>1846445</v>
      </c>
      <c r="H35" s="22"/>
      <c r="I35" s="22"/>
      <c r="J35" s="22">
        <v>1834.76626344086</v>
      </c>
      <c r="K35" s="22">
        <v>1019.2817876344086</v>
      </c>
      <c r="L35" s="22">
        <f>H35+I35+J35+K35</f>
        <v>2854.0480510752686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f t="shared" ref="G36:G39" si="13">SUM(C36:F36)</f>
        <v>0</v>
      </c>
      <c r="H36" s="22"/>
      <c r="I36" s="22"/>
      <c r="J36" s="63" t="s">
        <v>203</v>
      </c>
      <c r="K36" s="22" t="s">
        <v>203</v>
      </c>
      <c r="L36" s="22">
        <f>H36+I36+J36+K36</f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f t="shared" si="13"/>
        <v>0</v>
      </c>
      <c r="H37" s="22"/>
      <c r="I37" s="22"/>
      <c r="J37" s="22" t="s">
        <v>203</v>
      </c>
      <c r="K37" s="22" t="s">
        <v>203</v>
      </c>
      <c r="L37" s="22">
        <f t="shared" ref="L37:L40" si="14">H37+I37+J37+K37</f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f t="shared" si="13"/>
        <v>0</v>
      </c>
      <c r="H38" s="22"/>
      <c r="I38" s="22"/>
      <c r="J38" s="22" t="s">
        <v>203</v>
      </c>
      <c r="K38" s="22" t="s">
        <v>203</v>
      </c>
      <c r="L38" s="22">
        <f t="shared" si="14"/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f t="shared" si="13"/>
        <v>0</v>
      </c>
      <c r="H39" s="22"/>
      <c r="I39" s="22"/>
      <c r="J39" s="22" t="s">
        <v>203</v>
      </c>
      <c r="K39" s="22" t="s">
        <v>203</v>
      </c>
      <c r="L39" s="22">
        <f t="shared" si="14"/>
        <v>0</v>
      </c>
    </row>
    <row r="40" spans="1:12" s="2" customFormat="1">
      <c r="A40" s="35"/>
      <c r="B40" s="35" t="s">
        <v>77</v>
      </c>
      <c r="C40" s="22"/>
      <c r="D40" s="22"/>
      <c r="E40" s="22">
        <v>0</v>
      </c>
      <c r="F40" s="22">
        <v>0</v>
      </c>
      <c r="G40" s="22">
        <v>0</v>
      </c>
      <c r="H40" s="22"/>
      <c r="I40" s="22"/>
      <c r="J40" s="22" t="s">
        <v>203</v>
      </c>
      <c r="K40" s="22" t="s">
        <v>203</v>
      </c>
      <c r="L40" s="22">
        <f t="shared" si="14"/>
        <v>0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21461</v>
      </c>
      <c r="E41" s="31">
        <v>760121</v>
      </c>
      <c r="F41" s="31">
        <v>1181772</v>
      </c>
      <c r="G41" s="31">
        <f t="shared" ref="G41" si="15">SUM(C41:F41)</f>
        <v>1963354</v>
      </c>
      <c r="H41" s="32" t="s">
        <v>203</v>
      </c>
      <c r="I41" s="32">
        <v>33.172244623655907</v>
      </c>
      <c r="J41" s="32">
        <v>1174.9182123655912</v>
      </c>
      <c r="K41" s="32">
        <v>1826.6637096774193</v>
      </c>
      <c r="L41" s="32">
        <f>H41+I41+J41+K41</f>
        <v>3034.7541666666666</v>
      </c>
    </row>
    <row r="42" spans="1:12" s="2" customFormat="1">
      <c r="A42" s="35"/>
      <c r="B42" s="35" t="s">
        <v>94</v>
      </c>
      <c r="C42" s="22">
        <v>0</v>
      </c>
      <c r="D42" s="22">
        <v>21461</v>
      </c>
      <c r="E42" s="22">
        <v>760121</v>
      </c>
      <c r="F42" s="22">
        <v>1181772</v>
      </c>
      <c r="G42" s="22">
        <f>C42+D42+E42+F42</f>
        <v>1963354</v>
      </c>
      <c r="H42" s="22"/>
      <c r="I42" s="22">
        <v>33.172244623655907</v>
      </c>
      <c r="J42" s="22">
        <v>1174.9182123655912</v>
      </c>
      <c r="K42" s="22">
        <v>1826.6637096774193</v>
      </c>
      <c r="L42" s="22">
        <f>H42+I42+J42+K42</f>
        <v>3034.7541666666666</v>
      </c>
    </row>
    <row r="43" spans="1:12" s="2" customFormat="1">
      <c r="A43" s="37">
        <v>12</v>
      </c>
      <c r="B43" s="30" t="s">
        <v>20</v>
      </c>
      <c r="C43" s="41">
        <v>8371741</v>
      </c>
      <c r="D43" s="41">
        <v>1522986</v>
      </c>
      <c r="E43" s="41">
        <v>20808203</v>
      </c>
      <c r="F43" s="41">
        <v>3519012</v>
      </c>
      <c r="G43" s="31">
        <f t="shared" ref="G43:G49" si="16">SUM(C43:F43)</f>
        <v>34221942</v>
      </c>
      <c r="H43" s="42">
        <v>12940.191061827956</v>
      </c>
      <c r="I43" s="42">
        <v>2354.0778225806448</v>
      </c>
      <c r="J43" s="32">
        <v>32163.217002688172</v>
      </c>
      <c r="K43" s="32">
        <v>5439.3330645161286</v>
      </c>
      <c r="L43" s="32">
        <f>H43+I43+J43+K43</f>
        <v>52896.818951612899</v>
      </c>
    </row>
    <row r="44" spans="1:12" s="10" customFormat="1" ht="16.5" customHeight="1">
      <c r="A44" s="17"/>
      <c r="B44" s="17" t="s">
        <v>95</v>
      </c>
      <c r="C44" s="22">
        <v>8371741</v>
      </c>
      <c r="D44" s="22">
        <v>1522986</v>
      </c>
      <c r="E44" s="22">
        <v>20479556</v>
      </c>
      <c r="F44" s="22">
        <v>3370610</v>
      </c>
      <c r="G44" s="22">
        <f>G43-G45-G46</f>
        <v>33744893</v>
      </c>
      <c r="H44" s="22">
        <v>12940.191061827956</v>
      </c>
      <c r="I44" s="22">
        <v>2354.0778225806448</v>
      </c>
      <c r="J44" s="22">
        <v>31655.227688172039</v>
      </c>
      <c r="K44" s="22">
        <v>5209.9482526881711</v>
      </c>
      <c r="L44" s="22">
        <f t="shared" ref="L44:L75" si="17">H44+I44+J44+K44</f>
        <v>52159.444825268809</v>
      </c>
    </row>
    <row r="45" spans="1:12" s="2" customFormat="1">
      <c r="A45" s="17"/>
      <c r="B45" s="17" t="s">
        <v>96</v>
      </c>
      <c r="C45" s="22"/>
      <c r="D45" s="22"/>
      <c r="E45" s="69">
        <v>328647</v>
      </c>
      <c r="F45" s="69">
        <v>148402</v>
      </c>
      <c r="G45" s="22">
        <f t="shared" si="16"/>
        <v>477049</v>
      </c>
      <c r="H45" s="22"/>
      <c r="I45" s="22"/>
      <c r="J45" s="22">
        <v>507.98931451612901</v>
      </c>
      <c r="K45" s="22">
        <v>229.38481182795698</v>
      </c>
      <c r="L45" s="22">
        <f t="shared" si="17"/>
        <v>737.37412634408599</v>
      </c>
    </row>
    <row r="46" spans="1:12" s="2" customFormat="1">
      <c r="A46" s="17"/>
      <c r="B46" s="17" t="s">
        <v>97</v>
      </c>
      <c r="C46" s="22"/>
      <c r="D46" s="22"/>
      <c r="E46" s="22"/>
      <c r="F46" s="22"/>
      <c r="G46" s="22">
        <f t="shared" si="16"/>
        <v>0</v>
      </c>
      <c r="H46" s="73"/>
      <c r="I46" s="73"/>
      <c r="J46" s="73"/>
      <c r="K46" s="73"/>
      <c r="L46" s="73">
        <f t="shared" si="17"/>
        <v>0</v>
      </c>
    </row>
    <row r="47" spans="1:12" s="2" customFormat="1">
      <c r="A47" s="37">
        <v>13</v>
      </c>
      <c r="B47" s="30" t="s">
        <v>212</v>
      </c>
      <c r="C47" s="79">
        <v>0</v>
      </c>
      <c r="D47" s="79">
        <v>0</v>
      </c>
      <c r="E47" s="79">
        <v>0</v>
      </c>
      <c r="F47" s="79">
        <v>109784</v>
      </c>
      <c r="G47" s="79">
        <f t="shared" si="16"/>
        <v>109784</v>
      </c>
      <c r="H47" s="80" t="s">
        <v>203</v>
      </c>
      <c r="I47" s="80" t="s">
        <v>203</v>
      </c>
      <c r="J47" s="80" t="s">
        <v>203</v>
      </c>
      <c r="K47" s="80">
        <v>169.69301075268817</v>
      </c>
      <c r="L47" s="80">
        <f>H47+I47+J47+K47</f>
        <v>169.69301075268817</v>
      </c>
    </row>
    <row r="48" spans="1:12" s="2" customFormat="1">
      <c r="A48" s="17"/>
      <c r="B48" s="17" t="s">
        <v>213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s="2" customFormat="1">
      <c r="A49" s="37">
        <v>14</v>
      </c>
      <c r="B49" s="30" t="s">
        <v>21</v>
      </c>
      <c r="C49" s="41">
        <v>0</v>
      </c>
      <c r="D49" s="41">
        <v>0</v>
      </c>
      <c r="E49" s="41">
        <v>729249</v>
      </c>
      <c r="F49" s="41">
        <v>558769</v>
      </c>
      <c r="G49" s="31">
        <f t="shared" si="16"/>
        <v>1288018</v>
      </c>
      <c r="H49" s="42" t="s">
        <v>203</v>
      </c>
      <c r="I49" s="42" t="s">
        <v>203</v>
      </c>
      <c r="J49" s="32">
        <v>1127.1993951612901</v>
      </c>
      <c r="K49" s="32">
        <v>863.68864247311819</v>
      </c>
      <c r="L49" s="32">
        <f>H49+I49+J49+K49</f>
        <v>1990.8880376344082</v>
      </c>
    </row>
    <row r="50" spans="1:12" s="2" customFormat="1">
      <c r="A50" s="17"/>
      <c r="B50" s="17" t="s">
        <v>98</v>
      </c>
      <c r="C50" s="22"/>
      <c r="D50" s="22"/>
      <c r="E50" s="22">
        <v>729249</v>
      </c>
      <c r="F50" s="22">
        <v>558769</v>
      </c>
      <c r="G50" s="22">
        <f t="shared" ref="G50" si="18">G49</f>
        <v>1288018</v>
      </c>
      <c r="H50" s="22"/>
      <c r="I50" s="22"/>
      <c r="J50" s="22">
        <v>1127.1993951612901</v>
      </c>
      <c r="K50" s="22">
        <v>863.68864247311819</v>
      </c>
      <c r="L50" s="22">
        <f t="shared" si="17"/>
        <v>1990.8880376344082</v>
      </c>
    </row>
    <row r="51" spans="1:12" s="2" customFormat="1" ht="14.25" customHeight="1">
      <c r="A51" s="37">
        <v>15</v>
      </c>
      <c r="B51" s="30" t="s">
        <v>22</v>
      </c>
      <c r="C51" s="31">
        <v>0</v>
      </c>
      <c r="D51" s="31">
        <v>0</v>
      </c>
      <c r="E51" s="31">
        <v>1973537</v>
      </c>
      <c r="F51" s="31">
        <v>374161</v>
      </c>
      <c r="G51" s="31">
        <f t="shared" ref="G51" si="19">SUM(C51:F51)</f>
        <v>2347698</v>
      </c>
      <c r="H51" s="32" t="s">
        <v>203</v>
      </c>
      <c r="I51" s="32" t="s">
        <v>203</v>
      </c>
      <c r="J51" s="32">
        <v>3050.4940188172041</v>
      </c>
      <c r="K51" s="32">
        <v>578.34025537634398</v>
      </c>
      <c r="L51" s="32">
        <f>H51+I51+J51+K51</f>
        <v>3628.834274193548</v>
      </c>
    </row>
    <row r="52" spans="1:12" s="2" customFormat="1">
      <c r="A52" s="17"/>
      <c r="B52" s="17" t="s">
        <v>102</v>
      </c>
      <c r="C52" s="22"/>
      <c r="D52" s="22"/>
      <c r="E52" s="22">
        <v>789414</v>
      </c>
      <c r="F52" s="22">
        <v>11225</v>
      </c>
      <c r="G52" s="22">
        <f>SUM(C52:F52)</f>
        <v>800639</v>
      </c>
      <c r="H52" s="22"/>
      <c r="I52" s="22"/>
      <c r="J52" s="22">
        <v>1220.1963709677418</v>
      </c>
      <c r="K52" s="22">
        <v>17.350470430107524</v>
      </c>
      <c r="L52" s="22">
        <f t="shared" si="17"/>
        <v>1237.5468413978494</v>
      </c>
    </row>
    <row r="53" spans="1:12" s="2" customFormat="1">
      <c r="A53" s="17"/>
      <c r="B53" s="17" t="s">
        <v>99</v>
      </c>
      <c r="C53" s="22"/>
      <c r="D53" s="22"/>
      <c r="E53" s="22">
        <v>197354</v>
      </c>
      <c r="F53" s="22">
        <v>261913</v>
      </c>
      <c r="G53" s="22">
        <f t="shared" ref="G53:G57" si="20">SUM(C53:F53)</f>
        <v>459267</v>
      </c>
      <c r="H53" s="22"/>
      <c r="I53" s="22"/>
      <c r="J53" s="22">
        <v>305</v>
      </c>
      <c r="K53" s="22">
        <v>404.98978494623645</v>
      </c>
      <c r="L53" s="22">
        <f t="shared" si="17"/>
        <v>709.98978494623645</v>
      </c>
    </row>
    <row r="54" spans="1:12" s="2" customFormat="1">
      <c r="A54" s="17"/>
      <c r="B54" s="17" t="s">
        <v>103</v>
      </c>
      <c r="C54" s="22"/>
      <c r="D54" s="22"/>
      <c r="E54" s="22">
        <v>157883</v>
      </c>
      <c r="F54" s="22">
        <v>101023</v>
      </c>
      <c r="G54" s="22">
        <f t="shared" si="20"/>
        <v>258906</v>
      </c>
      <c r="H54" s="22"/>
      <c r="I54" s="22"/>
      <c r="J54" s="22">
        <v>244</v>
      </c>
      <c r="K54" s="22">
        <v>156</v>
      </c>
      <c r="L54" s="22">
        <f t="shared" si="17"/>
        <v>400</v>
      </c>
    </row>
    <row r="55" spans="1:12" s="2" customFormat="1">
      <c r="A55" s="17"/>
      <c r="B55" s="17" t="s">
        <v>100</v>
      </c>
      <c r="C55" s="22"/>
      <c r="D55" s="22"/>
      <c r="E55" s="22">
        <v>592061</v>
      </c>
      <c r="F55" s="22">
        <v>0</v>
      </c>
      <c r="G55" s="22">
        <f t="shared" si="20"/>
        <v>592061</v>
      </c>
      <c r="H55" s="22"/>
      <c r="I55" s="22"/>
      <c r="J55" s="22">
        <v>915</v>
      </c>
      <c r="K55" s="22">
        <v>0</v>
      </c>
      <c r="L55" s="22">
        <f t="shared" si="17"/>
        <v>915</v>
      </c>
    </row>
    <row r="56" spans="1:12" s="2" customFormat="1">
      <c r="A56" s="17"/>
      <c r="B56" s="17" t="s">
        <v>104</v>
      </c>
      <c r="C56" s="22"/>
      <c r="D56" s="22"/>
      <c r="E56" s="22">
        <v>98677</v>
      </c>
      <c r="F56" s="22">
        <v>0</v>
      </c>
      <c r="G56" s="22">
        <f t="shared" si="20"/>
        <v>98677</v>
      </c>
      <c r="H56" s="22"/>
      <c r="I56" s="22"/>
      <c r="J56" s="22">
        <v>153</v>
      </c>
      <c r="K56" s="22">
        <v>0</v>
      </c>
      <c r="L56" s="22">
        <f t="shared" si="17"/>
        <v>153</v>
      </c>
    </row>
    <row r="57" spans="1:12" s="2" customFormat="1">
      <c r="A57" s="17"/>
      <c r="B57" s="17" t="s">
        <v>101</v>
      </c>
      <c r="C57" s="22"/>
      <c r="D57" s="22"/>
      <c r="E57" s="22">
        <v>138148</v>
      </c>
      <c r="F57" s="22">
        <v>0</v>
      </c>
      <c r="G57" s="22">
        <f t="shared" si="20"/>
        <v>138148</v>
      </c>
      <c r="H57" s="22"/>
      <c r="I57" s="22"/>
      <c r="J57" s="22">
        <v>214</v>
      </c>
      <c r="K57" s="22">
        <v>0</v>
      </c>
      <c r="L57" s="22">
        <f t="shared" si="17"/>
        <v>214</v>
      </c>
    </row>
    <row r="58" spans="1:12" s="2" customFormat="1">
      <c r="A58" s="36">
        <v>16</v>
      </c>
      <c r="B58" s="24" t="s">
        <v>23</v>
      </c>
      <c r="C58" s="25">
        <v>0</v>
      </c>
      <c r="D58" s="25">
        <v>0</v>
      </c>
      <c r="E58" s="25">
        <v>137371</v>
      </c>
      <c r="F58" s="25">
        <v>318727</v>
      </c>
      <c r="G58" s="25">
        <f t="shared" ref="G58" si="21">SUM(C58:F58)</f>
        <v>456098</v>
      </c>
      <c r="H58" s="26" t="s">
        <v>203</v>
      </c>
      <c r="I58" s="26" t="s">
        <v>203</v>
      </c>
      <c r="J58" s="26">
        <v>212.33420698924729</v>
      </c>
      <c r="K58" s="26">
        <v>492.65598118279564</v>
      </c>
      <c r="L58" s="44">
        <f>H58+I58+J58+K58</f>
        <v>704.99018817204296</v>
      </c>
    </row>
    <row r="59" spans="1:12" s="2" customFormat="1">
      <c r="A59" s="17"/>
      <c r="B59" s="17" t="s">
        <v>105</v>
      </c>
      <c r="C59" s="22"/>
      <c r="D59" s="22"/>
      <c r="E59" s="22">
        <v>137371</v>
      </c>
      <c r="F59" s="22">
        <v>318727</v>
      </c>
      <c r="G59" s="22">
        <f>G58</f>
        <v>456098</v>
      </c>
      <c r="H59" s="22"/>
      <c r="I59" s="22"/>
      <c r="J59" s="22">
        <v>212.33420698924729</v>
      </c>
      <c r="K59" s="22">
        <v>492.65598118279564</v>
      </c>
      <c r="L59" s="22">
        <f t="shared" si="17"/>
        <v>704.99018817204296</v>
      </c>
    </row>
    <row r="60" spans="1:12" s="2" customFormat="1">
      <c r="A60" s="37">
        <v>17</v>
      </c>
      <c r="B60" s="30" t="s">
        <v>24</v>
      </c>
      <c r="C60" s="31">
        <v>0</v>
      </c>
      <c r="D60" s="31">
        <v>0</v>
      </c>
      <c r="E60" s="31">
        <v>733062</v>
      </c>
      <c r="F60" s="31">
        <v>316581</v>
      </c>
      <c r="G60" s="31">
        <f t="shared" ref="G60" si="22">SUM(C60:F60)</f>
        <v>1049643</v>
      </c>
      <c r="H60" s="32" t="s">
        <v>203</v>
      </c>
      <c r="I60" s="32" t="s">
        <v>203</v>
      </c>
      <c r="J60" s="32">
        <v>1133.0931451612903</v>
      </c>
      <c r="K60" s="32">
        <v>489.33891129032253</v>
      </c>
      <c r="L60" s="32">
        <f>H60+I60+J60+K60</f>
        <v>1622.4320564516129</v>
      </c>
    </row>
    <row r="61" spans="1:12" s="2" customFormat="1">
      <c r="A61" s="17"/>
      <c r="B61" s="35" t="s">
        <v>106</v>
      </c>
      <c r="C61" s="22"/>
      <c r="D61" s="22"/>
      <c r="E61" s="22">
        <v>733062</v>
      </c>
      <c r="F61" s="22">
        <v>316581</v>
      </c>
      <c r="G61" s="22">
        <f>G60</f>
        <v>1049643</v>
      </c>
      <c r="H61" s="22"/>
      <c r="I61" s="22"/>
      <c r="J61" s="22">
        <v>1133.0931451612903</v>
      </c>
      <c r="K61" s="22">
        <v>489.33891129032253</v>
      </c>
      <c r="L61" s="22">
        <f t="shared" si="17"/>
        <v>1622.4320564516129</v>
      </c>
    </row>
    <row r="62" spans="1:12" s="2" customFormat="1" ht="15" customHeight="1">
      <c r="A62" s="37">
        <v>18</v>
      </c>
      <c r="B62" s="30" t="s">
        <v>25</v>
      </c>
      <c r="C62" s="31">
        <v>0</v>
      </c>
      <c r="D62" s="31">
        <v>0</v>
      </c>
      <c r="E62" s="31">
        <v>619166</v>
      </c>
      <c r="F62" s="31">
        <v>502702</v>
      </c>
      <c r="G62" s="31">
        <f t="shared" ref="G62" si="23">SUM(C62:F62)</f>
        <v>1121868</v>
      </c>
      <c r="H62" s="32" t="s">
        <v>203</v>
      </c>
      <c r="I62" s="32" t="s">
        <v>203</v>
      </c>
      <c r="J62" s="32">
        <v>957.04422043010754</v>
      </c>
      <c r="K62" s="32">
        <v>777.02594086021497</v>
      </c>
      <c r="L62" s="32">
        <f>H62+I62+J62+K62</f>
        <v>1734.0701612903226</v>
      </c>
    </row>
    <row r="63" spans="1:12" s="2" customFormat="1">
      <c r="A63" s="17"/>
      <c r="B63" s="17" t="s">
        <v>107</v>
      </c>
      <c r="C63" s="22"/>
      <c r="D63" s="22"/>
      <c r="E63" s="22">
        <v>619166</v>
      </c>
      <c r="F63" s="22">
        <v>502702</v>
      </c>
      <c r="G63" s="22">
        <f>G62</f>
        <v>1121868</v>
      </c>
      <c r="H63" s="22"/>
      <c r="I63" s="22"/>
      <c r="J63" s="22">
        <v>957.04422043010754</v>
      </c>
      <c r="K63" s="22">
        <v>777.02594086021497</v>
      </c>
      <c r="L63" s="22">
        <f t="shared" si="17"/>
        <v>1734.0701612903226</v>
      </c>
    </row>
    <row r="64" spans="1:12" s="2" customFormat="1">
      <c r="A64" s="37">
        <v>19</v>
      </c>
      <c r="B64" s="30" t="s">
        <v>26</v>
      </c>
      <c r="C64" s="31">
        <v>0</v>
      </c>
      <c r="D64" s="31">
        <v>0</v>
      </c>
      <c r="E64" s="31">
        <v>2418358</v>
      </c>
      <c r="F64" s="31">
        <v>1250288</v>
      </c>
      <c r="G64" s="31">
        <f t="shared" ref="G64" si="24">SUM(C64:F64)</f>
        <v>3668646</v>
      </c>
      <c r="H64" s="32" t="s">
        <v>203</v>
      </c>
      <c r="I64" s="32" t="s">
        <v>203</v>
      </c>
      <c r="J64" s="32">
        <v>3738.0533602150531</v>
      </c>
      <c r="K64" s="32">
        <v>1932.568817204301</v>
      </c>
      <c r="L64" s="32">
        <f>H64+I64+J64+K64</f>
        <v>5670.6221774193546</v>
      </c>
    </row>
    <row r="65" spans="1:13" s="2" customFormat="1">
      <c r="A65" s="45"/>
      <c r="B65" s="45" t="s">
        <v>108</v>
      </c>
      <c r="C65" s="22"/>
      <c r="D65" s="22"/>
      <c r="E65" s="22">
        <v>466259</v>
      </c>
      <c r="F65" s="22">
        <v>241056</v>
      </c>
      <c r="G65" s="63">
        <f>SUM(C65:F65)</f>
        <v>707315</v>
      </c>
      <c r="H65" s="63"/>
      <c r="I65" s="63"/>
      <c r="J65" s="63">
        <v>720.69603494623652</v>
      </c>
      <c r="K65" s="63">
        <v>372.59999999999997</v>
      </c>
      <c r="L65" s="63">
        <f t="shared" si="17"/>
        <v>1093.2960349462364</v>
      </c>
    </row>
    <row r="66" spans="1:13">
      <c r="A66" s="45"/>
      <c r="B66" s="45" t="s">
        <v>109</v>
      </c>
      <c r="C66" s="22"/>
      <c r="D66" s="22"/>
      <c r="E66" s="22">
        <v>1018129</v>
      </c>
      <c r="F66" s="22">
        <v>526371</v>
      </c>
      <c r="G66" s="63">
        <f t="shared" ref="G66:G67" si="25">SUM(C66:F66)</f>
        <v>1544500</v>
      </c>
      <c r="H66" s="63"/>
      <c r="I66" s="63"/>
      <c r="J66" s="63">
        <v>1573.7209005376342</v>
      </c>
      <c r="K66" s="63">
        <v>813.61108870967735</v>
      </c>
      <c r="L66" s="63">
        <f t="shared" si="17"/>
        <v>2387.3319892473114</v>
      </c>
      <c r="M66" s="2"/>
    </row>
    <row r="67" spans="1:13">
      <c r="A67" s="45"/>
      <c r="B67" s="45" t="s">
        <v>110</v>
      </c>
      <c r="C67" s="22"/>
      <c r="D67" s="22"/>
      <c r="E67" s="22">
        <v>933970</v>
      </c>
      <c r="F67" s="22">
        <v>482861</v>
      </c>
      <c r="G67" s="63">
        <f t="shared" si="25"/>
        <v>1416831</v>
      </c>
      <c r="H67" s="63"/>
      <c r="I67" s="63"/>
      <c r="J67" s="63">
        <v>1443.6364247311826</v>
      </c>
      <c r="K67" s="63">
        <v>746.35772849462364</v>
      </c>
      <c r="L67" s="63">
        <f t="shared" si="17"/>
        <v>2189.9941532258063</v>
      </c>
      <c r="M67" s="2"/>
    </row>
    <row r="68" spans="1:13" ht="31.5" customHeight="1">
      <c r="A68" s="37">
        <v>20</v>
      </c>
      <c r="B68" s="30" t="s">
        <v>27</v>
      </c>
      <c r="C68" s="31">
        <v>184698</v>
      </c>
      <c r="D68" s="31">
        <v>8633</v>
      </c>
      <c r="E68" s="31">
        <v>546582</v>
      </c>
      <c r="F68" s="31">
        <v>613790</v>
      </c>
      <c r="G68" s="31">
        <f t="shared" ref="G68" si="26">SUM(C68:F68)</f>
        <v>1353703</v>
      </c>
      <c r="H68" s="32">
        <v>285.48749999999995</v>
      </c>
      <c r="I68" s="32">
        <v>13.344018817204301</v>
      </c>
      <c r="J68" s="32">
        <v>844.85120967741921</v>
      </c>
      <c r="K68" s="32">
        <v>948.73454301075265</v>
      </c>
      <c r="L68" s="32">
        <f>H68+I68+J68+K68</f>
        <v>2092.417271505376</v>
      </c>
      <c r="M68" s="2"/>
    </row>
    <row r="69" spans="1:13">
      <c r="A69" s="45"/>
      <c r="B69" s="45" t="s">
        <v>111</v>
      </c>
      <c r="C69" s="22">
        <v>184698</v>
      </c>
      <c r="D69" s="22">
        <v>8633</v>
      </c>
      <c r="E69" s="22">
        <v>546582</v>
      </c>
      <c r="F69" s="22">
        <v>613790</v>
      </c>
      <c r="G69" s="22">
        <f t="shared" ref="G69" si="27">G68</f>
        <v>1353703</v>
      </c>
      <c r="H69" s="22">
        <v>285.48749999999995</v>
      </c>
      <c r="I69" s="22">
        <v>13.344018817204301</v>
      </c>
      <c r="J69" s="22">
        <v>844.85120967741921</v>
      </c>
      <c r="K69" s="22">
        <v>948.73454301075265</v>
      </c>
      <c r="L69" s="22">
        <f t="shared" si="17"/>
        <v>2092.417271505376</v>
      </c>
    </row>
    <row r="70" spans="1:13">
      <c r="A70" s="37">
        <v>21</v>
      </c>
      <c r="B70" s="30" t="s">
        <v>28</v>
      </c>
      <c r="C70" s="31">
        <v>0</v>
      </c>
      <c r="D70" s="31">
        <v>0</v>
      </c>
      <c r="E70" s="31">
        <v>5189942</v>
      </c>
      <c r="F70" s="31">
        <v>3129201</v>
      </c>
      <c r="G70" s="31">
        <f t="shared" ref="G70" si="28">SUM(C70:F70)</f>
        <v>8319143</v>
      </c>
      <c r="H70" s="32" t="s">
        <v>203</v>
      </c>
      <c r="I70" s="32" t="s">
        <v>203</v>
      </c>
      <c r="J70" s="32">
        <v>8022.0877688172041</v>
      </c>
      <c r="K70" s="32">
        <v>4836.8026209677409</v>
      </c>
      <c r="L70" s="32">
        <f>H70+I70+J70+K70</f>
        <v>12858.890389784945</v>
      </c>
    </row>
    <row r="71" spans="1:13">
      <c r="A71" s="45"/>
      <c r="B71" s="45" t="s">
        <v>112</v>
      </c>
      <c r="C71" s="22"/>
      <c r="D71" s="22"/>
      <c r="E71" s="22">
        <v>5189942</v>
      </c>
      <c r="F71" s="22">
        <v>3116684.196</v>
      </c>
      <c r="G71" s="63">
        <f>F71+E71</f>
        <v>8306626.1960000005</v>
      </c>
      <c r="H71" s="63"/>
      <c r="I71" s="63"/>
      <c r="J71" s="63">
        <v>8022.0877688172041</v>
      </c>
      <c r="K71" s="63">
        <v>4836.8026209677409</v>
      </c>
      <c r="L71" s="63">
        <f t="shared" si="17"/>
        <v>12858.890389784945</v>
      </c>
    </row>
    <row r="72" spans="1:13">
      <c r="A72" s="45"/>
      <c r="B72" s="45" t="s">
        <v>210</v>
      </c>
      <c r="C72" s="22"/>
      <c r="D72" s="22"/>
      <c r="E72" s="22"/>
      <c r="F72" s="22">
        <v>12516.804</v>
      </c>
      <c r="G72" s="63">
        <f>F72+E72</f>
        <v>12516.804</v>
      </c>
      <c r="H72" s="63"/>
      <c r="I72" s="63"/>
      <c r="J72" s="63"/>
      <c r="K72" s="63"/>
      <c r="L72" s="63"/>
    </row>
    <row r="73" spans="1:13">
      <c r="A73" s="37">
        <v>22</v>
      </c>
      <c r="B73" s="30" t="s">
        <v>29</v>
      </c>
      <c r="C73" s="31">
        <v>0</v>
      </c>
      <c r="D73" s="31">
        <v>400916</v>
      </c>
      <c r="E73" s="31">
        <v>640770</v>
      </c>
      <c r="F73" s="31">
        <v>240414</v>
      </c>
      <c r="G73" s="31">
        <f t="shared" ref="G73" si="29">SUM(C73:F73)</f>
        <v>1282100</v>
      </c>
      <c r="H73" s="32" t="s">
        <v>203</v>
      </c>
      <c r="I73" s="32">
        <v>619.69543010752682</v>
      </c>
      <c r="J73" s="32">
        <v>990.43749999999989</v>
      </c>
      <c r="K73" s="32">
        <v>371.60766129032254</v>
      </c>
      <c r="L73" s="32">
        <f>H73+I73+J73+K73</f>
        <v>1981.7405913978491</v>
      </c>
    </row>
    <row r="74" spans="1:13">
      <c r="A74" s="45"/>
      <c r="B74" s="45" t="s">
        <v>114</v>
      </c>
      <c r="C74" s="22"/>
      <c r="D74" s="22"/>
      <c r="E74" s="22">
        <v>640770</v>
      </c>
      <c r="F74" s="22">
        <v>105782.16</v>
      </c>
      <c r="G74" s="63">
        <f>E74+F74</f>
        <v>746552.16</v>
      </c>
      <c r="H74" s="63"/>
      <c r="I74" s="63"/>
      <c r="J74" s="63">
        <v>990.43749999999989</v>
      </c>
      <c r="K74" s="63">
        <v>163.50737096774193</v>
      </c>
      <c r="L74" s="63">
        <f t="shared" si="17"/>
        <v>1153.9448709677417</v>
      </c>
    </row>
    <row r="75" spans="1:13">
      <c r="A75" s="45"/>
      <c r="B75" s="45" t="s">
        <v>112</v>
      </c>
      <c r="C75" s="22"/>
      <c r="D75" s="22"/>
      <c r="E75" s="22">
        <v>0</v>
      </c>
      <c r="F75" s="22">
        <v>134631.84000000003</v>
      </c>
      <c r="G75" s="63">
        <f>E75+F75</f>
        <v>134631.84000000003</v>
      </c>
      <c r="H75" s="63"/>
      <c r="I75" s="63"/>
      <c r="J75" s="63"/>
      <c r="K75" s="63">
        <v>208.10029032258066</v>
      </c>
      <c r="L75" s="63">
        <f t="shared" si="17"/>
        <v>208.10029032258066</v>
      </c>
    </row>
    <row r="76" spans="1:13">
      <c r="A76" s="36">
        <v>23</v>
      </c>
      <c r="B76" s="24" t="s">
        <v>30</v>
      </c>
      <c r="C76" s="25">
        <v>72510</v>
      </c>
      <c r="D76" s="25">
        <v>0</v>
      </c>
      <c r="E76" s="25">
        <v>2169642</v>
      </c>
      <c r="F76" s="25">
        <v>730414</v>
      </c>
      <c r="G76" s="25">
        <f t="shared" ref="G76" si="30">SUM(C76:F76)</f>
        <v>2972566</v>
      </c>
      <c r="H76" s="26">
        <v>112.07862903225805</v>
      </c>
      <c r="I76" s="26" t="s">
        <v>203</v>
      </c>
      <c r="J76" s="26">
        <v>3353.6133064516125</v>
      </c>
      <c r="K76" s="26">
        <v>1129.000134408602</v>
      </c>
      <c r="L76" s="26">
        <f>H76+I76+J76+K76</f>
        <v>4594.6920698924723</v>
      </c>
    </row>
    <row r="77" spans="1:13">
      <c r="A77" s="45"/>
      <c r="B77" s="45" t="s">
        <v>115</v>
      </c>
      <c r="C77" s="22">
        <v>72510</v>
      </c>
      <c r="D77" s="22">
        <v>0</v>
      </c>
      <c r="E77" s="22">
        <v>2169642</v>
      </c>
      <c r="F77" s="22">
        <v>730414</v>
      </c>
      <c r="G77" s="63">
        <f>F77+E77+C77</f>
        <v>2972566</v>
      </c>
      <c r="H77" s="63">
        <v>112.07862903225805</v>
      </c>
      <c r="I77" s="63"/>
      <c r="J77" s="63">
        <v>3353.6133064516125</v>
      </c>
      <c r="K77" s="63">
        <v>1129.000134408602</v>
      </c>
      <c r="L77" s="63">
        <f t="shared" ref="L77" si="31">L76</f>
        <v>4594.6920698924723</v>
      </c>
    </row>
    <row r="78" spans="1:13">
      <c r="A78" s="37">
        <v>24</v>
      </c>
      <c r="B78" s="30" t="s">
        <v>31</v>
      </c>
      <c r="C78" s="31">
        <v>787274</v>
      </c>
      <c r="D78" s="31">
        <v>1309</v>
      </c>
      <c r="E78" s="31">
        <v>425282</v>
      </c>
      <c r="F78" s="31">
        <v>432198</v>
      </c>
      <c r="G78" s="31">
        <f t="shared" ref="G78" si="32">SUM(C78:F78)</f>
        <v>1646063</v>
      </c>
      <c r="H78" s="32">
        <v>1216.8885752688172</v>
      </c>
      <c r="I78" s="32">
        <v>2.0233198924731184</v>
      </c>
      <c r="J78" s="32">
        <v>657.35793010752684</v>
      </c>
      <c r="K78" s="32">
        <v>668.04798387096764</v>
      </c>
      <c r="L78" s="32">
        <f>H78+I78+J78+K78</f>
        <v>2544.3178091397849</v>
      </c>
    </row>
    <row r="79" spans="1:13">
      <c r="A79" s="45"/>
      <c r="B79" s="45" t="s">
        <v>116</v>
      </c>
      <c r="C79" s="22">
        <v>787274</v>
      </c>
      <c r="D79" s="22">
        <v>1309</v>
      </c>
      <c r="E79" s="22">
        <v>76550.759999999995</v>
      </c>
      <c r="F79" s="22">
        <v>37169.027999999998</v>
      </c>
      <c r="G79" s="63">
        <f>C79+D79+E79+F79</f>
        <v>902302.78800000006</v>
      </c>
      <c r="H79" s="63">
        <v>1216.8885752688172</v>
      </c>
      <c r="I79" s="63">
        <v>2.0233198924731184</v>
      </c>
      <c r="J79" s="63">
        <v>118.32442741935483</v>
      </c>
      <c r="K79" s="63">
        <v>57.452126612903221</v>
      </c>
      <c r="L79" s="63">
        <f t="shared" ref="L79:L80" si="33">SUM(H79:K79)</f>
        <v>1394.6884491935484</v>
      </c>
    </row>
    <row r="80" spans="1:13">
      <c r="A80" s="45"/>
      <c r="B80" s="45" t="s">
        <v>117</v>
      </c>
      <c r="C80" s="22"/>
      <c r="D80" s="22"/>
      <c r="E80" s="22">
        <v>348731.24</v>
      </c>
      <c r="F80" s="22">
        <v>395028.97200000001</v>
      </c>
      <c r="G80" s="63">
        <f>C80+D80+E80+F80</f>
        <v>743760.21200000006</v>
      </c>
      <c r="H80" s="63"/>
      <c r="I80" s="63"/>
      <c r="J80" s="63">
        <v>539.03350268817201</v>
      </c>
      <c r="K80" s="63">
        <v>610.59585725806448</v>
      </c>
      <c r="L80" s="63">
        <f t="shared" si="33"/>
        <v>1149.6293599462365</v>
      </c>
    </row>
    <row r="81" spans="1:12">
      <c r="A81" s="37">
        <v>25</v>
      </c>
      <c r="B81" s="30" t="s">
        <v>32</v>
      </c>
      <c r="C81" s="31">
        <v>0</v>
      </c>
      <c r="D81" s="31">
        <v>0</v>
      </c>
      <c r="E81" s="31">
        <v>130601</v>
      </c>
      <c r="F81" s="31">
        <v>186527</v>
      </c>
      <c r="G81" s="31">
        <f t="shared" ref="G81" si="34">SUM(C81:F81)</f>
        <v>317128</v>
      </c>
      <c r="H81" s="32" t="s">
        <v>203</v>
      </c>
      <c r="I81" s="32" t="s">
        <v>203</v>
      </c>
      <c r="J81" s="32">
        <v>201.86982526881718</v>
      </c>
      <c r="K81" s="32">
        <v>288.3145833333333</v>
      </c>
      <c r="L81" s="32">
        <f>H81+I81+J81+K81</f>
        <v>490.18440860215048</v>
      </c>
    </row>
    <row r="82" spans="1:12">
      <c r="A82" s="45"/>
      <c r="B82" s="45" t="s">
        <v>118</v>
      </c>
      <c r="C82" s="22"/>
      <c r="D82" s="22"/>
      <c r="E82" s="22">
        <v>130601</v>
      </c>
      <c r="F82" s="22">
        <v>186527</v>
      </c>
      <c r="G82" s="22">
        <f>SUM(C82:F82)</f>
        <v>317128</v>
      </c>
      <c r="H82" s="63"/>
      <c r="I82" s="63"/>
      <c r="J82" s="63">
        <v>201.86982526881718</v>
      </c>
      <c r="K82" s="63">
        <v>288.3145833333333</v>
      </c>
      <c r="L82" s="63">
        <f>H82+I82+J82+K82</f>
        <v>490.18440860215048</v>
      </c>
    </row>
    <row r="83" spans="1:12">
      <c r="A83" s="37">
        <v>26</v>
      </c>
      <c r="B83" s="30" t="s">
        <v>33</v>
      </c>
      <c r="C83" s="31">
        <v>355827</v>
      </c>
      <c r="D83" s="31">
        <v>0</v>
      </c>
      <c r="E83" s="31">
        <v>1838743</v>
      </c>
      <c r="F83" s="31">
        <v>699564</v>
      </c>
      <c r="G83" s="31">
        <f t="shared" ref="G83:G90" si="35">SUM(C83:F83)</f>
        <v>2894134</v>
      </c>
      <c r="H83" s="32">
        <v>550.00141129032249</v>
      </c>
      <c r="I83" s="32" t="s">
        <v>203</v>
      </c>
      <c r="J83" s="32">
        <v>2842.1430779569891</v>
      </c>
      <c r="K83" s="32">
        <v>1081.315322580645</v>
      </c>
      <c r="L83" s="32">
        <f>H83+I83+J83+K83</f>
        <v>4473.4598118279573</v>
      </c>
    </row>
    <row r="84" spans="1:12">
      <c r="A84" s="45"/>
      <c r="B84" s="45" t="s">
        <v>119</v>
      </c>
      <c r="C84" s="22">
        <v>355827</v>
      </c>
      <c r="D84" s="22"/>
      <c r="E84" s="22">
        <v>336490</v>
      </c>
      <c r="F84" s="22">
        <v>358177</v>
      </c>
      <c r="G84" s="63">
        <f t="shared" si="35"/>
        <v>1050494</v>
      </c>
      <c r="H84" s="63">
        <v>550.00141129032249</v>
      </c>
      <c r="I84" s="63"/>
      <c r="J84" s="63">
        <v>520.11223118279565</v>
      </c>
      <c r="K84" s="63">
        <v>553.63380376344082</v>
      </c>
      <c r="L84" s="63">
        <f t="shared" ref="L84:L88" si="36">H84+I84+J84+K84</f>
        <v>1623.747446236559</v>
      </c>
    </row>
    <row r="85" spans="1:12">
      <c r="A85" s="45"/>
      <c r="B85" s="45" t="s">
        <v>120</v>
      </c>
      <c r="C85" s="22"/>
      <c r="D85" s="22"/>
      <c r="E85" s="22">
        <v>1071987</v>
      </c>
      <c r="F85" s="22">
        <v>341387</v>
      </c>
      <c r="G85" s="63">
        <f t="shared" si="35"/>
        <v>1413374</v>
      </c>
      <c r="H85" s="63"/>
      <c r="I85" s="63"/>
      <c r="J85" s="63">
        <v>1656.9691532258064</v>
      </c>
      <c r="K85" s="63">
        <v>527.68151881720428</v>
      </c>
      <c r="L85" s="63">
        <f t="shared" si="36"/>
        <v>2184.6506720430107</v>
      </c>
    </row>
    <row r="86" spans="1:12">
      <c r="A86" s="45"/>
      <c r="B86" s="45" t="s">
        <v>122</v>
      </c>
      <c r="C86" s="22"/>
      <c r="D86" s="22"/>
      <c r="E86" s="22">
        <v>22065</v>
      </c>
      <c r="F86" s="22"/>
      <c r="G86" s="63">
        <f t="shared" si="35"/>
        <v>22065</v>
      </c>
      <c r="H86" s="63"/>
      <c r="I86" s="63"/>
      <c r="J86" s="63">
        <v>34.105846774193544</v>
      </c>
      <c r="K86" s="63"/>
      <c r="L86" s="63">
        <f t="shared" si="36"/>
        <v>34.105846774193544</v>
      </c>
    </row>
    <row r="87" spans="1:12">
      <c r="A87" s="45"/>
      <c r="B87" s="45" t="s">
        <v>121</v>
      </c>
      <c r="C87" s="22"/>
      <c r="D87" s="22"/>
      <c r="E87" s="22">
        <v>397168</v>
      </c>
      <c r="F87" s="22"/>
      <c r="G87" s="63">
        <f t="shared" si="35"/>
        <v>397168</v>
      </c>
      <c r="H87" s="63"/>
      <c r="I87" s="63"/>
      <c r="J87" s="63">
        <v>613.90215053763438</v>
      </c>
      <c r="K87" s="63"/>
      <c r="L87" s="63">
        <f t="shared" si="36"/>
        <v>613.90215053763438</v>
      </c>
    </row>
    <row r="88" spans="1:12">
      <c r="A88" s="45"/>
      <c r="B88" s="45" t="s">
        <v>123</v>
      </c>
      <c r="C88" s="22"/>
      <c r="D88" s="22"/>
      <c r="E88" s="22">
        <v>9194</v>
      </c>
      <c r="F88" s="22"/>
      <c r="G88" s="63">
        <f t="shared" si="35"/>
        <v>9194</v>
      </c>
      <c r="H88" s="63"/>
      <c r="I88" s="63"/>
      <c r="J88" s="63">
        <v>14.211155913978493</v>
      </c>
      <c r="K88" s="63"/>
      <c r="L88" s="63">
        <f t="shared" si="36"/>
        <v>14.211155913978493</v>
      </c>
    </row>
    <row r="89" spans="1:12">
      <c r="A89" s="45"/>
      <c r="B89" s="45" t="s">
        <v>206</v>
      </c>
      <c r="C89" s="22"/>
      <c r="D89" s="22"/>
      <c r="E89" s="22">
        <v>1839</v>
      </c>
      <c r="F89" s="22"/>
      <c r="G89" s="63"/>
      <c r="H89" s="63"/>
      <c r="I89" s="63"/>
      <c r="J89" s="63">
        <v>2.8425403225806449</v>
      </c>
      <c r="K89" s="63"/>
      <c r="L89" s="63">
        <f>H89+I89+J89+K89</f>
        <v>2.8425403225806449</v>
      </c>
    </row>
    <row r="90" spans="1:12">
      <c r="A90" s="37">
        <v>27</v>
      </c>
      <c r="B90" s="30" t="s">
        <v>34</v>
      </c>
      <c r="C90" s="31">
        <v>0</v>
      </c>
      <c r="D90" s="31">
        <v>0</v>
      </c>
      <c r="E90" s="31">
        <v>1528690</v>
      </c>
      <c r="F90" s="31">
        <v>863593</v>
      </c>
      <c r="G90" s="31">
        <f t="shared" si="35"/>
        <v>2392283</v>
      </c>
      <c r="H90" s="32" t="s">
        <v>203</v>
      </c>
      <c r="I90" s="32" t="s">
        <v>203</v>
      </c>
      <c r="J90" s="32">
        <v>2362.8944892473119</v>
      </c>
      <c r="K90" s="32">
        <v>1334.8547715053762</v>
      </c>
      <c r="L90" s="32">
        <f>H90+I90+J90+K90</f>
        <v>3697.7492607526883</v>
      </c>
    </row>
    <row r="91" spans="1:12">
      <c r="A91" s="45"/>
      <c r="B91" s="45" t="s">
        <v>124</v>
      </c>
      <c r="C91" s="22"/>
      <c r="D91" s="22"/>
      <c r="E91" s="22">
        <v>767708</v>
      </c>
      <c r="F91" s="22">
        <v>561509</v>
      </c>
      <c r="G91" s="63">
        <f>SUM(C91:F91)</f>
        <v>1329217</v>
      </c>
      <c r="H91" s="63"/>
      <c r="I91" s="63"/>
      <c r="J91" s="63">
        <v>1186.6454301075266</v>
      </c>
      <c r="K91" s="63">
        <v>867.92385752688165</v>
      </c>
      <c r="L91" s="63">
        <f t="shared" ref="L91:L96" si="37">H91+I91+J91+K91</f>
        <v>2054.5692876344083</v>
      </c>
    </row>
    <row r="92" spans="1:12">
      <c r="A92" s="45"/>
      <c r="B92" s="45" t="s">
        <v>127</v>
      </c>
      <c r="C92" s="22"/>
      <c r="D92" s="22"/>
      <c r="E92" s="22">
        <v>523576</v>
      </c>
      <c r="F92" s="22">
        <v>234897</v>
      </c>
      <c r="G92" s="63">
        <f t="shared" ref="G92:G96" si="38">SUM(C92:F92)</f>
        <v>758473</v>
      </c>
      <c r="H92" s="63"/>
      <c r="I92" s="63"/>
      <c r="J92" s="63">
        <v>809.29086021505373</v>
      </c>
      <c r="K92" s="63">
        <v>363.08004032258066</v>
      </c>
      <c r="L92" s="63">
        <f t="shared" si="37"/>
        <v>1172.3709005376345</v>
      </c>
    </row>
    <row r="93" spans="1:12">
      <c r="A93" s="45"/>
      <c r="B93" s="45" t="s">
        <v>125</v>
      </c>
      <c r="C93" s="22"/>
      <c r="D93" s="22"/>
      <c r="E93" s="22">
        <v>160207</v>
      </c>
      <c r="F93" s="22">
        <v>2418</v>
      </c>
      <c r="G93" s="63">
        <f t="shared" si="38"/>
        <v>162625</v>
      </c>
      <c r="H93" s="63"/>
      <c r="I93" s="63"/>
      <c r="J93" s="63">
        <v>247.6317876344086</v>
      </c>
      <c r="K93" s="63">
        <v>3.7374999999999998</v>
      </c>
      <c r="L93" s="63">
        <f t="shared" si="37"/>
        <v>251.36928763440861</v>
      </c>
    </row>
    <row r="94" spans="1:12">
      <c r="A94" s="45"/>
      <c r="B94" s="45" t="s">
        <v>126</v>
      </c>
      <c r="C94" s="22"/>
      <c r="D94" s="22"/>
      <c r="E94" s="22">
        <v>13300</v>
      </c>
      <c r="F94" s="22"/>
      <c r="G94" s="63">
        <f t="shared" si="38"/>
        <v>13300</v>
      </c>
      <c r="H94" s="63"/>
      <c r="I94" s="63"/>
      <c r="J94" s="63">
        <v>20.557795698924728</v>
      </c>
      <c r="K94" s="63"/>
      <c r="L94" s="63">
        <f t="shared" si="37"/>
        <v>20.557795698924728</v>
      </c>
    </row>
    <row r="95" spans="1:12">
      <c r="A95" s="45"/>
      <c r="B95" s="45" t="s">
        <v>128</v>
      </c>
      <c r="C95" s="22"/>
      <c r="D95" s="22"/>
      <c r="E95" s="22">
        <v>23542</v>
      </c>
      <c r="F95" s="22">
        <v>35148</v>
      </c>
      <c r="G95" s="63">
        <f t="shared" si="38"/>
        <v>58690</v>
      </c>
      <c r="H95" s="63"/>
      <c r="I95" s="63"/>
      <c r="J95" s="63">
        <v>36.3888440860215</v>
      </c>
      <c r="K95" s="63">
        <v>54.328225806451606</v>
      </c>
      <c r="L95" s="63">
        <f t="shared" si="37"/>
        <v>90.717069892473106</v>
      </c>
    </row>
    <row r="96" spans="1:12">
      <c r="A96" s="45"/>
      <c r="B96" s="45" t="s">
        <v>129</v>
      </c>
      <c r="C96" s="22"/>
      <c r="D96" s="22"/>
      <c r="E96" s="22">
        <v>40357</v>
      </c>
      <c r="F96" s="22">
        <v>29621</v>
      </c>
      <c r="G96" s="63">
        <f t="shared" si="38"/>
        <v>69978</v>
      </c>
      <c r="H96" s="63"/>
      <c r="I96" s="63"/>
      <c r="J96" s="63">
        <v>62.37977150537634</v>
      </c>
      <c r="K96" s="63">
        <v>45.785147849462362</v>
      </c>
      <c r="L96" s="63">
        <f t="shared" si="37"/>
        <v>108.1649193548387</v>
      </c>
    </row>
    <row r="97" spans="1:12">
      <c r="A97" s="37">
        <v>28</v>
      </c>
      <c r="B97" s="30" t="s">
        <v>35</v>
      </c>
      <c r="C97" s="31">
        <v>428543</v>
      </c>
      <c r="D97" s="31">
        <v>0</v>
      </c>
      <c r="E97" s="31">
        <v>635151</v>
      </c>
      <c r="F97" s="31">
        <v>516911</v>
      </c>
      <c r="G97" s="31">
        <f t="shared" ref="G97" si="39">SUM(C97:F97)</f>
        <v>1580605</v>
      </c>
      <c r="H97" s="32">
        <v>662.39845430107516</v>
      </c>
      <c r="I97" s="32" t="s">
        <v>203</v>
      </c>
      <c r="J97" s="32">
        <v>981.75221774193551</v>
      </c>
      <c r="K97" s="32">
        <v>798.98877688172036</v>
      </c>
      <c r="L97" s="32">
        <f>H97+I97+J97+K97</f>
        <v>2443.1394489247309</v>
      </c>
    </row>
    <row r="98" spans="1:12">
      <c r="A98" s="45"/>
      <c r="B98" s="45" t="s">
        <v>130</v>
      </c>
      <c r="C98" s="22">
        <v>428543</v>
      </c>
      <c r="D98" s="22">
        <v>0</v>
      </c>
      <c r="E98" s="22">
        <v>635151</v>
      </c>
      <c r="F98" s="22">
        <v>516911</v>
      </c>
      <c r="G98" s="63">
        <f>C98+D98+E98+F98</f>
        <v>1580605</v>
      </c>
      <c r="H98" s="63">
        <v>662.39845430107516</v>
      </c>
      <c r="I98" s="63"/>
      <c r="J98" s="63">
        <v>981.75221774193551</v>
      </c>
      <c r="K98" s="63">
        <v>798.98877688172036</v>
      </c>
      <c r="L98" s="63">
        <f>H98+I98+J98+K98</f>
        <v>2443.1394489247309</v>
      </c>
    </row>
    <row r="99" spans="1:12">
      <c r="A99" s="37">
        <v>29</v>
      </c>
      <c r="B99" s="30" t="s">
        <v>36</v>
      </c>
      <c r="C99" s="31">
        <v>519803</v>
      </c>
      <c r="D99" s="31">
        <v>0</v>
      </c>
      <c r="E99" s="31">
        <v>1106380</v>
      </c>
      <c r="F99" s="31">
        <v>591554</v>
      </c>
      <c r="G99" s="31">
        <f t="shared" ref="G99:G102" si="40">SUM(C99:F99)</f>
        <v>2217737</v>
      </c>
      <c r="H99" s="32">
        <v>803.45893817204296</v>
      </c>
      <c r="I99" s="32" t="s">
        <v>203</v>
      </c>
      <c r="J99" s="32">
        <v>1710.1303763440858</v>
      </c>
      <c r="K99" s="32">
        <v>914.36438172043006</v>
      </c>
      <c r="L99" s="32">
        <f>H99+I99+J99+K99</f>
        <v>3427.9536962365592</v>
      </c>
    </row>
    <row r="100" spans="1:12">
      <c r="A100" s="45"/>
      <c r="B100" s="45" t="s">
        <v>131</v>
      </c>
      <c r="C100" s="22">
        <v>519803</v>
      </c>
      <c r="D100" s="22"/>
      <c r="E100" s="22">
        <v>1036678</v>
      </c>
      <c r="F100" s="22">
        <v>591554</v>
      </c>
      <c r="G100" s="63">
        <f>SUM(C100:F100)</f>
        <v>2148035</v>
      </c>
      <c r="H100" s="63">
        <v>803.45893817204296</v>
      </c>
      <c r="I100" s="63"/>
      <c r="J100" s="63">
        <v>1602.392069892473</v>
      </c>
      <c r="K100" s="63">
        <v>914.36438172043006</v>
      </c>
      <c r="L100" s="63">
        <f t="shared" ref="L100:L114" si="41">H100+I100+J100+K100</f>
        <v>3320.2153897849462</v>
      </c>
    </row>
    <row r="101" spans="1:12">
      <c r="A101" s="45"/>
      <c r="B101" s="45" t="s">
        <v>97</v>
      </c>
      <c r="C101" s="22"/>
      <c r="D101" s="22"/>
      <c r="E101" s="22">
        <v>69702</v>
      </c>
      <c r="F101" s="22"/>
      <c r="G101" s="63">
        <f t="shared" si="40"/>
        <v>69702</v>
      </c>
      <c r="H101" s="63"/>
      <c r="I101" s="63"/>
      <c r="J101" s="63">
        <v>107.7383064516129</v>
      </c>
      <c r="K101" s="63"/>
      <c r="L101" s="63">
        <f t="shared" si="41"/>
        <v>107.7383064516129</v>
      </c>
    </row>
    <row r="102" spans="1:12">
      <c r="A102" s="37">
        <v>30</v>
      </c>
      <c r="B102" s="30" t="s">
        <v>37</v>
      </c>
      <c r="C102" s="31">
        <v>0</v>
      </c>
      <c r="D102" s="31">
        <v>0</v>
      </c>
      <c r="E102" s="31">
        <v>2833052</v>
      </c>
      <c r="F102" s="31">
        <v>1430846</v>
      </c>
      <c r="G102" s="31">
        <f t="shared" si="40"/>
        <v>4263898</v>
      </c>
      <c r="H102" s="32" t="s">
        <v>203</v>
      </c>
      <c r="I102" s="32" t="s">
        <v>203</v>
      </c>
      <c r="J102" s="32">
        <v>4379.045430107527</v>
      </c>
      <c r="K102" s="32">
        <v>2211.6571236559139</v>
      </c>
      <c r="L102" s="32">
        <f>H102+I102+J102+K102</f>
        <v>6590.7025537634408</v>
      </c>
    </row>
    <row r="103" spans="1:12">
      <c r="A103" s="45"/>
      <c r="B103" s="45" t="s">
        <v>132</v>
      </c>
      <c r="C103" s="22"/>
      <c r="D103" s="22"/>
      <c r="E103" s="22">
        <v>2833052</v>
      </c>
      <c r="F103" s="22">
        <v>1430846</v>
      </c>
      <c r="G103" s="22">
        <f t="shared" ref="G103" si="42">G102</f>
        <v>4263898</v>
      </c>
      <c r="H103" s="63"/>
      <c r="I103" s="63"/>
      <c r="J103" s="63">
        <v>4379.045430107527</v>
      </c>
      <c r="K103" s="63">
        <v>2211.6571236559139</v>
      </c>
      <c r="L103" s="63">
        <f t="shared" si="41"/>
        <v>6590.7025537634408</v>
      </c>
    </row>
    <row r="104" spans="1:12">
      <c r="A104" s="37">
        <v>31</v>
      </c>
      <c r="B104" s="30" t="s">
        <v>38</v>
      </c>
      <c r="C104" s="31">
        <v>0</v>
      </c>
      <c r="D104" s="31">
        <v>0</v>
      </c>
      <c r="E104" s="31">
        <v>657734</v>
      </c>
      <c r="F104" s="46">
        <v>521416</v>
      </c>
      <c r="G104" s="31">
        <f t="shared" ref="G104" si="43">SUM(C104:F104)</f>
        <v>1179150</v>
      </c>
      <c r="H104" s="32" t="s">
        <v>203</v>
      </c>
      <c r="I104" s="32" t="s">
        <v>203</v>
      </c>
      <c r="J104" s="32">
        <v>1016.6587365591397</v>
      </c>
      <c r="K104" s="32">
        <v>805.95215053763445</v>
      </c>
      <c r="L104" s="32">
        <f t="shared" si="41"/>
        <v>1822.6108870967741</v>
      </c>
    </row>
    <row r="105" spans="1:12">
      <c r="A105" s="45"/>
      <c r="B105" s="45" t="s">
        <v>133</v>
      </c>
      <c r="C105" s="22"/>
      <c r="D105" s="22"/>
      <c r="E105" s="22">
        <v>657734</v>
      </c>
      <c r="F105" s="22">
        <v>521416</v>
      </c>
      <c r="G105" s="63">
        <f>E105+F105</f>
        <v>1179150</v>
      </c>
      <c r="H105" s="63"/>
      <c r="I105" s="63"/>
      <c r="J105" s="63">
        <v>1016.6587365591397</v>
      </c>
      <c r="K105" s="63">
        <v>805.95215053763445</v>
      </c>
      <c r="L105" s="63">
        <f t="shared" si="41"/>
        <v>1822.6108870967741</v>
      </c>
    </row>
    <row r="106" spans="1:12">
      <c r="A106" s="36">
        <v>32</v>
      </c>
      <c r="B106" s="24" t="s">
        <v>39</v>
      </c>
      <c r="C106" s="25">
        <v>627380</v>
      </c>
      <c r="D106" s="25">
        <v>81997</v>
      </c>
      <c r="E106" s="25">
        <v>4280281</v>
      </c>
      <c r="F106" s="25">
        <v>1574706</v>
      </c>
      <c r="G106" s="25">
        <f t="shared" ref="G106" si="44">SUM(C106:F106)</f>
        <v>6564364</v>
      </c>
      <c r="H106" s="26">
        <v>969.74059139784936</v>
      </c>
      <c r="I106" s="26">
        <v>126.74267473118279</v>
      </c>
      <c r="J106" s="26">
        <v>6616.0257392473104</v>
      </c>
      <c r="K106" s="26">
        <v>2434.0213709677419</v>
      </c>
      <c r="L106" s="26">
        <f t="shared" si="41"/>
        <v>10146.530376344084</v>
      </c>
    </row>
    <row r="107" spans="1:12">
      <c r="A107" s="45"/>
      <c r="B107" s="45" t="s">
        <v>134</v>
      </c>
      <c r="C107" s="22">
        <v>627380</v>
      </c>
      <c r="D107" s="22">
        <v>81997</v>
      </c>
      <c r="E107" s="22">
        <v>4280281</v>
      </c>
      <c r="F107" s="22">
        <v>1574706</v>
      </c>
      <c r="G107" s="63">
        <f>C107+D107+E107+F107</f>
        <v>6564364</v>
      </c>
      <c r="H107" s="63">
        <v>969.74059139784936</v>
      </c>
      <c r="I107" s="63"/>
      <c r="J107" s="63">
        <v>6616.0257392473104</v>
      </c>
      <c r="K107" s="63">
        <v>2434.0213709677419</v>
      </c>
      <c r="L107" s="63">
        <f t="shared" si="41"/>
        <v>10019.787701612902</v>
      </c>
    </row>
    <row r="108" spans="1:12">
      <c r="A108" s="37">
        <v>33</v>
      </c>
      <c r="B108" s="30" t="s">
        <v>40</v>
      </c>
      <c r="C108" s="31">
        <v>0</v>
      </c>
      <c r="D108" s="31">
        <v>0</v>
      </c>
      <c r="E108" s="31">
        <v>433719</v>
      </c>
      <c r="F108" s="47">
        <v>73975</v>
      </c>
      <c r="G108" s="31">
        <f t="shared" ref="G108:G110" si="45">SUM(C108:F108)</f>
        <v>507694</v>
      </c>
      <c r="H108" s="32" t="s">
        <v>203</v>
      </c>
      <c r="I108" s="32" t="s">
        <v>203</v>
      </c>
      <c r="J108" s="32">
        <v>670.39899193548388</v>
      </c>
      <c r="K108" s="32">
        <v>114.34307795698923</v>
      </c>
      <c r="L108" s="32">
        <f t="shared" si="41"/>
        <v>784.74206989247307</v>
      </c>
    </row>
    <row r="109" spans="1:12" ht="30">
      <c r="A109" s="45"/>
      <c r="B109" s="48" t="s">
        <v>135</v>
      </c>
      <c r="C109" s="22"/>
      <c r="D109" s="22"/>
      <c r="E109" s="22">
        <v>433719</v>
      </c>
      <c r="F109" s="22">
        <v>73975</v>
      </c>
      <c r="G109" s="63">
        <f t="shared" si="45"/>
        <v>507694</v>
      </c>
      <c r="H109" s="63"/>
      <c r="I109" s="63"/>
      <c r="J109" s="63">
        <v>670.39899193548388</v>
      </c>
      <c r="K109" s="63">
        <v>114.34307795698923</v>
      </c>
      <c r="L109" s="63">
        <f t="shared" si="41"/>
        <v>784.74206989247307</v>
      </c>
    </row>
    <row r="110" spans="1:12">
      <c r="A110" s="36">
        <v>34</v>
      </c>
      <c r="B110" s="24" t="s">
        <v>41</v>
      </c>
      <c r="C110" s="25">
        <v>181410</v>
      </c>
      <c r="D110" s="25">
        <v>0</v>
      </c>
      <c r="E110" s="25">
        <v>128703</v>
      </c>
      <c r="F110" s="25">
        <v>105224</v>
      </c>
      <c r="G110" s="25">
        <f t="shared" si="45"/>
        <v>415337</v>
      </c>
      <c r="H110" s="26">
        <v>280.40524193548384</v>
      </c>
      <c r="I110" s="26" t="s">
        <v>203</v>
      </c>
      <c r="J110" s="26">
        <v>198.93608870967742</v>
      </c>
      <c r="K110" s="26">
        <v>162.64462365591396</v>
      </c>
      <c r="L110" s="26">
        <f t="shared" si="41"/>
        <v>641.98595430107525</v>
      </c>
    </row>
    <row r="111" spans="1:12">
      <c r="A111" s="45"/>
      <c r="B111" s="45" t="s">
        <v>136</v>
      </c>
      <c r="C111" s="22">
        <v>181410</v>
      </c>
      <c r="D111" s="22"/>
      <c r="E111" s="22">
        <v>128703</v>
      </c>
      <c r="F111" s="22">
        <v>105224</v>
      </c>
      <c r="G111" s="63">
        <f t="shared" ref="G111" si="46">G110</f>
        <v>415337</v>
      </c>
      <c r="H111" s="63">
        <v>280.40524193548384</v>
      </c>
      <c r="I111" s="63"/>
      <c r="J111" s="63">
        <v>198.93608870967742</v>
      </c>
      <c r="K111" s="63">
        <v>162.64462365591396</v>
      </c>
      <c r="L111" s="63">
        <f t="shared" si="41"/>
        <v>641.98595430107525</v>
      </c>
    </row>
    <row r="112" spans="1:12">
      <c r="A112" s="37">
        <v>35</v>
      </c>
      <c r="B112" s="30" t="s">
        <v>42</v>
      </c>
      <c r="C112" s="31">
        <v>0</v>
      </c>
      <c r="D112" s="31">
        <v>0</v>
      </c>
      <c r="E112" s="31">
        <v>230490</v>
      </c>
      <c r="F112" s="31">
        <v>52455</v>
      </c>
      <c r="G112" s="31">
        <f t="shared" ref="G112:G117" si="47">SUM(C112:F112)</f>
        <v>282945</v>
      </c>
      <c r="H112" s="32" t="s">
        <v>203</v>
      </c>
      <c r="I112" s="32" t="s">
        <v>203</v>
      </c>
      <c r="J112" s="32">
        <v>356.26814516129031</v>
      </c>
      <c r="K112" s="32">
        <v>81.079637096774178</v>
      </c>
      <c r="L112" s="32">
        <f t="shared" si="41"/>
        <v>437.34778225806451</v>
      </c>
    </row>
    <row r="113" spans="1:12" ht="30">
      <c r="A113" s="45"/>
      <c r="B113" s="48" t="s">
        <v>138</v>
      </c>
      <c r="C113" s="22"/>
      <c r="D113" s="22"/>
      <c r="E113" s="22">
        <v>55317.599999999999</v>
      </c>
      <c r="F113" s="22">
        <v>3199.7550000000001</v>
      </c>
      <c r="G113" s="63">
        <f t="shared" si="47"/>
        <v>58517.354999999996</v>
      </c>
      <c r="H113" s="63"/>
      <c r="I113" s="63"/>
      <c r="J113" s="63">
        <v>85.504354838709659</v>
      </c>
      <c r="K113" s="63">
        <v>4.9458578629032255</v>
      </c>
      <c r="L113" s="63">
        <f t="shared" si="41"/>
        <v>90.450212701612884</v>
      </c>
    </row>
    <row r="114" spans="1:12">
      <c r="A114" s="45"/>
      <c r="B114" s="45" t="s">
        <v>137</v>
      </c>
      <c r="C114" s="22"/>
      <c r="D114" s="22"/>
      <c r="E114" s="22">
        <v>175172.4</v>
      </c>
      <c r="F114" s="22">
        <v>49255.245000000003</v>
      </c>
      <c r="G114" s="63">
        <f t="shared" si="47"/>
        <v>224427.64499999999</v>
      </c>
      <c r="H114" s="63"/>
      <c r="I114" s="63"/>
      <c r="J114" s="63">
        <v>270.76379032258063</v>
      </c>
      <c r="K114" s="63">
        <v>76.133779233870968</v>
      </c>
      <c r="L114" s="63">
        <f t="shared" si="41"/>
        <v>346.89756955645157</v>
      </c>
    </row>
    <row r="115" spans="1:12" ht="30" customHeight="1">
      <c r="A115" s="37">
        <v>36</v>
      </c>
      <c r="B115" s="30" t="s">
        <v>43</v>
      </c>
      <c r="C115" s="31">
        <v>0</v>
      </c>
      <c r="D115" s="31">
        <v>190054</v>
      </c>
      <c r="E115" s="31">
        <v>685084</v>
      </c>
      <c r="F115" s="31">
        <v>715077</v>
      </c>
      <c r="G115" s="31">
        <f t="shared" si="47"/>
        <v>1590215</v>
      </c>
      <c r="H115" s="32" t="s">
        <v>203</v>
      </c>
      <c r="I115" s="32">
        <v>293.7662634408602</v>
      </c>
      <c r="J115" s="32">
        <v>1058.9336021505376</v>
      </c>
      <c r="K115" s="32">
        <v>1105.2937499999998</v>
      </c>
      <c r="L115" s="32">
        <f>H115+I115+J115+K115</f>
        <v>2457.9936155913974</v>
      </c>
    </row>
    <row r="116" spans="1:12">
      <c r="A116" s="45"/>
      <c r="B116" s="45" t="s">
        <v>139</v>
      </c>
      <c r="C116" s="22"/>
      <c r="D116" s="22">
        <v>190054</v>
      </c>
      <c r="E116" s="22">
        <v>685084</v>
      </c>
      <c r="F116" s="22">
        <v>715077</v>
      </c>
      <c r="G116" s="63">
        <f t="shared" si="47"/>
        <v>1590215</v>
      </c>
      <c r="H116" s="63"/>
      <c r="I116" s="63">
        <v>293.7662634408602</v>
      </c>
      <c r="J116" s="63">
        <v>1058.9336021505376</v>
      </c>
      <c r="K116" s="63">
        <v>1105.2937499999998</v>
      </c>
      <c r="L116" s="63">
        <f>H116+I116+J116+K116</f>
        <v>2457.9936155913974</v>
      </c>
    </row>
    <row r="117" spans="1:12">
      <c r="A117" s="37">
        <v>37</v>
      </c>
      <c r="B117" s="30" t="s">
        <v>44</v>
      </c>
      <c r="C117" s="31">
        <v>0</v>
      </c>
      <c r="D117" s="31">
        <v>0</v>
      </c>
      <c r="E117" s="31">
        <v>446610</v>
      </c>
      <c r="F117" s="31">
        <v>454175</v>
      </c>
      <c r="G117" s="31">
        <f t="shared" si="47"/>
        <v>900785</v>
      </c>
      <c r="H117" s="32" t="s">
        <v>203</v>
      </c>
      <c r="I117" s="32" t="s">
        <v>203</v>
      </c>
      <c r="J117" s="32">
        <v>690.32459677419342</v>
      </c>
      <c r="K117" s="32">
        <v>702.01780913978496</v>
      </c>
      <c r="L117" s="32">
        <f>H117+I117+J117+K117</f>
        <v>1392.3424059139784</v>
      </c>
    </row>
    <row r="118" spans="1:12">
      <c r="A118" s="45"/>
      <c r="B118" s="45" t="s">
        <v>140</v>
      </c>
      <c r="C118" s="22"/>
      <c r="D118" s="22"/>
      <c r="E118" s="22">
        <v>446610</v>
      </c>
      <c r="F118" s="22">
        <v>454175</v>
      </c>
      <c r="G118" s="63">
        <f>SUM(C118:F118)</f>
        <v>900785</v>
      </c>
      <c r="H118" s="63"/>
      <c r="I118" s="63"/>
      <c r="J118" s="63">
        <v>690.32459677419342</v>
      </c>
      <c r="K118" s="63">
        <v>702.01780913978496</v>
      </c>
      <c r="L118" s="63">
        <f>SUM(H118:K118)</f>
        <v>1392.3424059139784</v>
      </c>
    </row>
    <row r="119" spans="1:12">
      <c r="A119" s="37">
        <v>38</v>
      </c>
      <c r="B119" s="30" t="s">
        <v>45</v>
      </c>
      <c r="C119" s="31">
        <v>137457</v>
      </c>
      <c r="D119" s="31">
        <v>0</v>
      </c>
      <c r="E119" s="31">
        <v>983385</v>
      </c>
      <c r="F119" s="31">
        <v>275986</v>
      </c>
      <c r="G119" s="31">
        <f t="shared" ref="G119:G129" si="48">SUM(C119:F119)</f>
        <v>1396828</v>
      </c>
      <c r="H119" s="32">
        <v>212.46713709677417</v>
      </c>
      <c r="I119" s="32" t="s">
        <v>203</v>
      </c>
      <c r="J119" s="32">
        <v>1520.0171370967741</v>
      </c>
      <c r="K119" s="32">
        <v>426.59126344086019</v>
      </c>
      <c r="L119" s="32">
        <f>H119+I119+J119+K119</f>
        <v>2159.0755376344086</v>
      </c>
    </row>
    <row r="120" spans="1:12">
      <c r="A120" s="45"/>
      <c r="B120" s="45" t="s">
        <v>146</v>
      </c>
      <c r="C120" s="22">
        <v>137457</v>
      </c>
      <c r="D120" s="22"/>
      <c r="E120" s="22">
        <v>289017</v>
      </c>
      <c r="F120" s="22">
        <v>71756</v>
      </c>
      <c r="G120" s="63">
        <f>SUM(C120:F120)</f>
        <v>498230</v>
      </c>
      <c r="H120" s="63">
        <v>212.46713709677417</v>
      </c>
      <c r="I120" s="63"/>
      <c r="J120" s="63">
        <v>446.73326612903219</v>
      </c>
      <c r="K120" s="63">
        <v>110.91317204301075</v>
      </c>
      <c r="L120" s="63">
        <f t="shared" ref="L120:L126" si="49">H120+I120+J120+K120</f>
        <v>770.11357526881704</v>
      </c>
    </row>
    <row r="121" spans="1:12">
      <c r="A121" s="45"/>
      <c r="B121" s="45" t="s">
        <v>141</v>
      </c>
      <c r="C121" s="22"/>
      <c r="D121" s="22"/>
      <c r="E121" s="22">
        <v>94208</v>
      </c>
      <c r="F121" s="22"/>
      <c r="G121" s="63">
        <f t="shared" si="48"/>
        <v>94208</v>
      </c>
      <c r="H121" s="63"/>
      <c r="I121" s="63"/>
      <c r="J121" s="63">
        <v>145.61720430107525</v>
      </c>
      <c r="K121" s="63"/>
      <c r="L121" s="63">
        <f t="shared" si="49"/>
        <v>145.61720430107525</v>
      </c>
    </row>
    <row r="122" spans="1:12">
      <c r="A122" s="45"/>
      <c r="B122" s="45" t="s">
        <v>142</v>
      </c>
      <c r="C122" s="22"/>
      <c r="D122" s="22"/>
      <c r="E122" s="22">
        <v>14161</v>
      </c>
      <c r="F122" s="22"/>
      <c r="G122" s="63">
        <f t="shared" si="48"/>
        <v>14161</v>
      </c>
      <c r="H122" s="63"/>
      <c r="I122" s="63"/>
      <c r="J122" s="63">
        <v>21.888642473118278</v>
      </c>
      <c r="K122" s="63"/>
      <c r="L122" s="63">
        <f t="shared" si="49"/>
        <v>21.888642473118278</v>
      </c>
    </row>
    <row r="123" spans="1:12">
      <c r="A123" s="45"/>
      <c r="B123" s="45" t="s">
        <v>143</v>
      </c>
      <c r="C123" s="22"/>
      <c r="D123" s="22"/>
      <c r="E123" s="22">
        <v>35599</v>
      </c>
      <c r="F123" s="22">
        <v>22658</v>
      </c>
      <c r="G123" s="63">
        <f t="shared" si="48"/>
        <v>58257</v>
      </c>
      <c r="H123" s="63"/>
      <c r="I123" s="63"/>
      <c r="J123" s="63">
        <v>55.025336021505375</v>
      </c>
      <c r="K123" s="63">
        <v>35.022446236559134</v>
      </c>
      <c r="L123" s="63">
        <f t="shared" si="49"/>
        <v>90.047782258064501</v>
      </c>
    </row>
    <row r="124" spans="1:12">
      <c r="A124" s="45"/>
      <c r="B124" s="45" t="s">
        <v>144</v>
      </c>
      <c r="C124" s="22"/>
      <c r="D124" s="22"/>
      <c r="E124" s="22">
        <v>30091</v>
      </c>
      <c r="F124" s="22">
        <v>34500</v>
      </c>
      <c r="G124" s="63">
        <f t="shared" si="48"/>
        <v>64591</v>
      </c>
      <c r="H124" s="63"/>
      <c r="I124" s="63"/>
      <c r="J124" s="63">
        <v>46.511626344086018</v>
      </c>
      <c r="K124" s="63">
        <v>53.326612903225801</v>
      </c>
      <c r="L124" s="63">
        <f t="shared" si="49"/>
        <v>99.838239247311819</v>
      </c>
    </row>
    <row r="125" spans="1:12">
      <c r="A125" s="45"/>
      <c r="B125" s="45" t="s">
        <v>145</v>
      </c>
      <c r="C125" s="22"/>
      <c r="D125" s="22"/>
      <c r="E125" s="22">
        <v>58118</v>
      </c>
      <c r="F125" s="22">
        <v>89557</v>
      </c>
      <c r="G125" s="63">
        <f t="shared" si="48"/>
        <v>147675</v>
      </c>
      <c r="H125" s="63"/>
      <c r="I125" s="63"/>
      <c r="J125" s="63">
        <v>89.832930107526863</v>
      </c>
      <c r="K125" s="63">
        <v>138.42815860215052</v>
      </c>
      <c r="L125" s="63">
        <f t="shared" si="49"/>
        <v>228.26108870967738</v>
      </c>
    </row>
    <row r="126" spans="1:12">
      <c r="A126" s="45"/>
      <c r="B126" s="45" t="s">
        <v>147</v>
      </c>
      <c r="C126" s="22"/>
      <c r="D126" s="22"/>
      <c r="E126" s="22">
        <v>462191</v>
      </c>
      <c r="F126" s="22">
        <v>57515</v>
      </c>
      <c r="G126" s="63">
        <f t="shared" si="48"/>
        <v>519706</v>
      </c>
      <c r="H126" s="63"/>
      <c r="I126" s="63"/>
      <c r="J126" s="63">
        <v>714.40813172043011</v>
      </c>
      <c r="K126" s="63">
        <v>88.900873655913983</v>
      </c>
      <c r="L126" s="63">
        <f t="shared" si="49"/>
        <v>803.30900537634409</v>
      </c>
    </row>
    <row r="127" spans="1:12">
      <c r="A127" s="37">
        <v>39</v>
      </c>
      <c r="B127" s="49" t="s">
        <v>46</v>
      </c>
      <c r="C127" s="50">
        <v>0</v>
      </c>
      <c r="D127" s="50">
        <v>0</v>
      </c>
      <c r="E127" s="50">
        <v>550906</v>
      </c>
      <c r="F127" s="50">
        <v>110979</v>
      </c>
      <c r="G127" s="31">
        <f t="shared" si="48"/>
        <v>661885</v>
      </c>
      <c r="H127" s="51" t="s">
        <v>203</v>
      </c>
      <c r="I127" s="51" t="s">
        <v>203</v>
      </c>
      <c r="J127" s="32">
        <v>851.53481182795701</v>
      </c>
      <c r="K127" s="32">
        <v>171.5401209677419</v>
      </c>
      <c r="L127" s="32">
        <f>H127+I127+J127+K127</f>
        <v>1023.0749327956989</v>
      </c>
    </row>
    <row r="128" spans="1:12" ht="30">
      <c r="A128" s="45"/>
      <c r="B128" s="48" t="s">
        <v>148</v>
      </c>
      <c r="C128" s="22"/>
      <c r="D128" s="22"/>
      <c r="E128" s="22">
        <v>550906</v>
      </c>
      <c r="F128" s="22">
        <v>110979</v>
      </c>
      <c r="G128" s="63">
        <f t="shared" si="48"/>
        <v>661885</v>
      </c>
      <c r="H128" s="63"/>
      <c r="I128" s="63"/>
      <c r="J128" s="63">
        <v>851.53481182795701</v>
      </c>
      <c r="K128" s="63">
        <v>171.5401209677419</v>
      </c>
      <c r="L128" s="63">
        <f>SUM(H128:K128)</f>
        <v>1023.0749327956989</v>
      </c>
    </row>
    <row r="129" spans="1:12">
      <c r="A129" s="37">
        <v>40</v>
      </c>
      <c r="B129" s="30" t="s">
        <v>47</v>
      </c>
      <c r="C129" s="31">
        <v>137688</v>
      </c>
      <c r="D129" s="31">
        <v>0</v>
      </c>
      <c r="E129" s="31">
        <v>3093005</v>
      </c>
      <c r="F129" s="31">
        <v>2096514</v>
      </c>
      <c r="G129" s="31">
        <f t="shared" si="48"/>
        <v>5327207</v>
      </c>
      <c r="H129" s="32">
        <v>212.82419354838709</v>
      </c>
      <c r="I129" s="32" t="s">
        <v>203</v>
      </c>
      <c r="J129" s="32">
        <v>4780.8545026881711</v>
      </c>
      <c r="K129" s="32">
        <v>3240.5794354838704</v>
      </c>
      <c r="L129" s="32">
        <f>H129+I129+J129+K129</f>
        <v>8234.2581317204294</v>
      </c>
    </row>
    <row r="130" spans="1:12">
      <c r="A130" s="45"/>
      <c r="B130" s="45" t="s">
        <v>149</v>
      </c>
      <c r="C130" s="22">
        <v>137688</v>
      </c>
      <c r="D130" s="22">
        <v>0</v>
      </c>
      <c r="E130" s="22">
        <v>3093005</v>
      </c>
      <c r="F130" s="22">
        <v>2096514</v>
      </c>
      <c r="G130" s="63">
        <f>C130+D130+E130+F130</f>
        <v>5327207</v>
      </c>
      <c r="H130" s="63">
        <v>212.82419354838709</v>
      </c>
      <c r="I130" s="63"/>
      <c r="J130" s="63">
        <v>4780.8545026881711</v>
      </c>
      <c r="K130" s="63">
        <v>3240.5794354838704</v>
      </c>
      <c r="L130" s="63">
        <f>H130+I130+J130+K130</f>
        <v>8234.2581317204294</v>
      </c>
    </row>
    <row r="131" spans="1:12">
      <c r="A131" s="37">
        <v>41</v>
      </c>
      <c r="B131" s="30" t="s">
        <v>48</v>
      </c>
      <c r="C131" s="31">
        <v>804704</v>
      </c>
      <c r="D131" s="31">
        <v>0</v>
      </c>
      <c r="E131" s="31">
        <v>8144432</v>
      </c>
      <c r="F131" s="31">
        <v>454175</v>
      </c>
      <c r="G131" s="31">
        <f t="shared" ref="G131" si="50">SUM(C131:F131)</f>
        <v>9403311</v>
      </c>
      <c r="H131" s="32">
        <v>1243.8301075268814</v>
      </c>
      <c r="I131" s="32" t="s">
        <v>203</v>
      </c>
      <c r="J131" s="32">
        <v>12588.839784946234</v>
      </c>
      <c r="K131" s="32">
        <v>702.01780913978496</v>
      </c>
      <c r="L131" s="32">
        <f>H131+I131+J131+K131</f>
        <v>14534.6877016129</v>
      </c>
    </row>
    <row r="132" spans="1:12">
      <c r="A132" s="45"/>
      <c r="B132" s="45" t="s">
        <v>150</v>
      </c>
      <c r="C132" s="22">
        <v>804704</v>
      </c>
      <c r="D132" s="22"/>
      <c r="E132" s="22">
        <v>3339217.1199999996</v>
      </c>
      <c r="F132" s="22">
        <v>149877.75</v>
      </c>
      <c r="G132" s="63">
        <f>SUM(C132:F132)</f>
        <v>4293798.8699999992</v>
      </c>
      <c r="H132" s="63">
        <v>1243.8301075268814</v>
      </c>
      <c r="I132" s="63"/>
      <c r="J132" s="63">
        <v>5161.4243118279555</v>
      </c>
      <c r="K132" s="63">
        <v>231.665877016129</v>
      </c>
      <c r="L132" s="63">
        <f>SUM(H132:K132)</f>
        <v>6636.9202963709658</v>
      </c>
    </row>
    <row r="133" spans="1:12">
      <c r="A133" s="45"/>
      <c r="B133" s="45" t="s">
        <v>151</v>
      </c>
      <c r="C133" s="22"/>
      <c r="D133" s="22"/>
      <c r="E133" s="22">
        <v>4805214.88</v>
      </c>
      <c r="F133" s="22">
        <v>304297.25</v>
      </c>
      <c r="G133" s="63">
        <f>SUM(C133:F133)</f>
        <v>5109512.13</v>
      </c>
      <c r="H133" s="63"/>
      <c r="I133" s="63"/>
      <c r="J133" s="63">
        <v>7427.4154731182789</v>
      </c>
      <c r="K133" s="63">
        <v>470.3519321236559</v>
      </c>
      <c r="L133" s="63">
        <f>SUM(H133:K133)</f>
        <v>7897.7674052419352</v>
      </c>
    </row>
    <row r="134" spans="1:12">
      <c r="A134" s="37">
        <v>42</v>
      </c>
      <c r="B134" s="30" t="s">
        <v>49</v>
      </c>
      <c r="C134" s="31">
        <v>0</v>
      </c>
      <c r="D134" s="31">
        <v>0</v>
      </c>
      <c r="E134" s="31">
        <v>634841</v>
      </c>
      <c r="F134" s="31">
        <v>389251</v>
      </c>
      <c r="G134" s="31">
        <f t="shared" ref="G134" si="51">SUM(C134:F134)</f>
        <v>1024092</v>
      </c>
      <c r="H134" s="32" t="s">
        <v>203</v>
      </c>
      <c r="I134" s="32" t="s">
        <v>203</v>
      </c>
      <c r="J134" s="32">
        <v>981.27305107526865</v>
      </c>
      <c r="K134" s="32">
        <v>601.66485215053751</v>
      </c>
      <c r="L134" s="32">
        <f>H134+I134+J134+K134</f>
        <v>1582.9379032258062</v>
      </c>
    </row>
    <row r="135" spans="1:12">
      <c r="A135" s="45"/>
      <c r="B135" s="45" t="s">
        <v>152</v>
      </c>
      <c r="C135" s="22"/>
      <c r="D135" s="22"/>
      <c r="E135" s="22">
        <v>634841</v>
      </c>
      <c r="F135" s="22">
        <v>389251</v>
      </c>
      <c r="G135" s="63">
        <f>F135+E135</f>
        <v>1024092</v>
      </c>
      <c r="H135" s="63"/>
      <c r="I135" s="63"/>
      <c r="J135" s="63">
        <v>981.27305107526865</v>
      </c>
      <c r="K135" s="63">
        <v>601.66485215053751</v>
      </c>
      <c r="L135" s="63">
        <f>H135+I135+J135+K135</f>
        <v>1582.9379032258062</v>
      </c>
    </row>
    <row r="136" spans="1:12">
      <c r="A136" s="37">
        <v>43</v>
      </c>
      <c r="B136" s="30" t="s">
        <v>50</v>
      </c>
      <c r="C136" s="52">
        <v>329497</v>
      </c>
      <c r="D136" s="31"/>
      <c r="E136" s="52">
        <v>2100006</v>
      </c>
      <c r="F136" s="52">
        <v>1808055</v>
      </c>
      <c r="G136" s="31">
        <f>SUM(C136:F136)</f>
        <v>4237558</v>
      </c>
      <c r="H136" s="32">
        <v>509.30315860215052</v>
      </c>
      <c r="I136" s="32" t="s">
        <v>203</v>
      </c>
      <c r="J136" s="32">
        <v>3245.9770161290321</v>
      </c>
      <c r="K136" s="32">
        <v>2794.7086693548385</v>
      </c>
      <c r="L136" s="32">
        <f>H136+I136+J136+K136</f>
        <v>6549.9888440860213</v>
      </c>
    </row>
    <row r="137" spans="1:12">
      <c r="A137" s="45"/>
      <c r="B137" s="45" t="s">
        <v>153</v>
      </c>
      <c r="C137" s="22">
        <v>329497</v>
      </c>
      <c r="D137" s="22"/>
      <c r="E137" s="22">
        <v>187741</v>
      </c>
      <c r="F137" s="22">
        <v>306646</v>
      </c>
      <c r="G137" s="63">
        <f t="shared" ref="G137:G142" si="52">SUM(C137:F137)</f>
        <v>823884</v>
      </c>
      <c r="H137" s="63">
        <v>509.30315860215052</v>
      </c>
      <c r="I137" s="63"/>
      <c r="J137" s="63">
        <v>290.19106182795696</v>
      </c>
      <c r="K137" s="63">
        <v>473.9823924731183</v>
      </c>
      <c r="L137" s="63">
        <f>SUM(H137:K137)</f>
        <v>1273.4766129032257</v>
      </c>
    </row>
    <row r="138" spans="1:12">
      <c r="A138" s="45"/>
      <c r="B138" s="45" t="s">
        <v>154</v>
      </c>
      <c r="C138" s="22"/>
      <c r="D138" s="22"/>
      <c r="E138" s="22">
        <v>903843</v>
      </c>
      <c r="F138" s="22">
        <v>860092</v>
      </c>
      <c r="G138" s="63">
        <f t="shared" si="52"/>
        <v>1763935</v>
      </c>
      <c r="H138" s="63"/>
      <c r="I138" s="63"/>
      <c r="J138" s="63">
        <v>1397.0691532258063</v>
      </c>
      <c r="K138" s="63">
        <v>1329.4432795698924</v>
      </c>
      <c r="L138" s="63">
        <f t="shared" ref="L138:L142" si="53">SUM(H138:K138)</f>
        <v>2726.5124327956987</v>
      </c>
    </row>
    <row r="139" spans="1:12">
      <c r="A139" s="45"/>
      <c r="B139" s="45" t="s">
        <v>155</v>
      </c>
      <c r="C139" s="22"/>
      <c r="D139" s="22"/>
      <c r="E139" s="22">
        <v>454651</v>
      </c>
      <c r="F139" s="22"/>
      <c r="G139" s="63">
        <f t="shared" si="52"/>
        <v>454651</v>
      </c>
      <c r="H139" s="63"/>
      <c r="I139" s="63"/>
      <c r="J139" s="63">
        <v>702.75356182795701</v>
      </c>
      <c r="K139" s="63"/>
      <c r="L139" s="63">
        <f t="shared" si="53"/>
        <v>702.75356182795701</v>
      </c>
    </row>
    <row r="140" spans="1:12">
      <c r="A140" s="45"/>
      <c r="B140" s="45" t="s">
        <v>199</v>
      </c>
      <c r="C140" s="22"/>
      <c r="D140" s="22"/>
      <c r="E140" s="22">
        <v>303030</v>
      </c>
      <c r="F140" s="22">
        <v>547660</v>
      </c>
      <c r="G140" s="63">
        <f t="shared" si="52"/>
        <v>850690</v>
      </c>
      <c r="H140" s="63"/>
      <c r="I140" s="63"/>
      <c r="J140" s="63">
        <v>468.39314516129031</v>
      </c>
      <c r="K140" s="63">
        <v>846.51747311827955</v>
      </c>
      <c r="L140" s="63">
        <f t="shared" si="53"/>
        <v>1314.9106182795699</v>
      </c>
    </row>
    <row r="141" spans="1:12">
      <c r="A141" s="45"/>
      <c r="B141" s="45" t="s">
        <v>200</v>
      </c>
      <c r="C141" s="22"/>
      <c r="D141" s="22"/>
      <c r="E141" s="22">
        <v>43680</v>
      </c>
      <c r="F141" s="22">
        <v>93657</v>
      </c>
      <c r="G141" s="63">
        <f t="shared" si="52"/>
        <v>137337</v>
      </c>
      <c r="H141" s="63"/>
      <c r="I141" s="63"/>
      <c r="J141" s="63">
        <v>67.516129032258064</v>
      </c>
      <c r="K141" s="63">
        <v>144.76552419354837</v>
      </c>
      <c r="L141" s="63">
        <f t="shared" si="53"/>
        <v>212.28165322580645</v>
      </c>
    </row>
    <row r="142" spans="1:12">
      <c r="A142" s="45"/>
      <c r="B142" s="45" t="s">
        <v>201</v>
      </c>
      <c r="C142" s="22"/>
      <c r="D142" s="22"/>
      <c r="E142" s="22">
        <v>207061</v>
      </c>
      <c r="F142" s="22"/>
      <c r="G142" s="63">
        <f t="shared" si="52"/>
        <v>207061</v>
      </c>
      <c r="H142" s="63"/>
      <c r="I142" s="63"/>
      <c r="J142" s="63">
        <v>320.05396505376342</v>
      </c>
      <c r="K142" s="63"/>
      <c r="L142" s="63">
        <f t="shared" si="53"/>
        <v>320.05396505376342</v>
      </c>
    </row>
    <row r="143" spans="1:12">
      <c r="A143" s="37">
        <v>44</v>
      </c>
      <c r="B143" s="30" t="s">
        <v>51</v>
      </c>
      <c r="C143" s="31">
        <v>1181183</v>
      </c>
      <c r="D143" s="31">
        <v>182414</v>
      </c>
      <c r="E143" s="52">
        <v>3985405</v>
      </c>
      <c r="F143" s="31">
        <v>968676</v>
      </c>
      <c r="G143" s="31">
        <f>SUM(C143:F143)</f>
        <v>6317678</v>
      </c>
      <c r="H143" s="32">
        <v>1825.7532930107525</v>
      </c>
      <c r="I143" s="32">
        <v>281.95712365591396</v>
      </c>
      <c r="J143" s="32">
        <v>6160.2362231182797</v>
      </c>
      <c r="K143" s="32">
        <v>1497.2814516129031</v>
      </c>
      <c r="L143" s="32">
        <f>H143+I143+J143+K143</f>
        <v>9765.2280913978502</v>
      </c>
    </row>
    <row r="144" spans="1:12">
      <c r="A144" s="45"/>
      <c r="B144" s="45" t="s">
        <v>156</v>
      </c>
      <c r="C144" s="22">
        <v>1181183</v>
      </c>
      <c r="D144" s="22">
        <v>182414</v>
      </c>
      <c r="E144" s="22">
        <v>2360096</v>
      </c>
      <c r="F144" s="22">
        <v>721684</v>
      </c>
      <c r="G144" s="63">
        <f>C144+D144+E144+F144</f>
        <v>4445377</v>
      </c>
      <c r="H144" s="63">
        <v>1825.7532930107525</v>
      </c>
      <c r="I144" s="63">
        <v>281.95712365591396</v>
      </c>
      <c r="J144" s="63">
        <v>3647.9978494623651</v>
      </c>
      <c r="K144" s="63">
        <v>1115.5061827956988</v>
      </c>
      <c r="L144" s="63">
        <f>H144+I144+J144+K144</f>
        <v>6871.2144489247303</v>
      </c>
    </row>
    <row r="145" spans="1:12">
      <c r="A145" s="45"/>
      <c r="B145" s="45" t="s">
        <v>157</v>
      </c>
      <c r="C145" s="22"/>
      <c r="D145" s="22"/>
      <c r="E145" s="22">
        <v>1583101</v>
      </c>
      <c r="F145" s="22">
        <v>230219</v>
      </c>
      <c r="G145" s="63">
        <f t="shared" ref="G145:G146" si="54">C145+D145+E145+F145</f>
        <v>1813320</v>
      </c>
      <c r="H145" s="63"/>
      <c r="I145" s="63"/>
      <c r="J145" s="63">
        <v>2446.9975134408596</v>
      </c>
      <c r="K145" s="63">
        <v>355.84926075268817</v>
      </c>
      <c r="L145" s="63">
        <f t="shared" ref="L145:L146" si="55">H145+I145+J145+K145</f>
        <v>2802.8467741935478</v>
      </c>
    </row>
    <row r="146" spans="1:12">
      <c r="A146" s="45"/>
      <c r="B146" s="45" t="s">
        <v>197</v>
      </c>
      <c r="C146" s="22"/>
      <c r="D146" s="22"/>
      <c r="E146" s="22">
        <v>42208</v>
      </c>
      <c r="F146" s="22">
        <v>16773</v>
      </c>
      <c r="G146" s="63">
        <f t="shared" si="54"/>
        <v>58981</v>
      </c>
      <c r="H146" s="63"/>
      <c r="I146" s="63"/>
      <c r="J146" s="63">
        <v>65.240860215053758</v>
      </c>
      <c r="K146" s="63">
        <v>25.926008064516125</v>
      </c>
      <c r="L146" s="63">
        <f t="shared" si="55"/>
        <v>91.166868279569883</v>
      </c>
    </row>
    <row r="147" spans="1:12">
      <c r="A147" s="37">
        <v>45</v>
      </c>
      <c r="B147" s="30" t="s">
        <v>52</v>
      </c>
      <c r="C147" s="31">
        <v>0</v>
      </c>
      <c r="D147" s="31">
        <v>8689</v>
      </c>
      <c r="E147" s="53">
        <v>3133538</v>
      </c>
      <c r="F147" s="51">
        <v>2622106</v>
      </c>
      <c r="G147" s="31">
        <f t="shared" ref="G147" si="56">SUM(C147:F147)</f>
        <v>5764333</v>
      </c>
      <c r="H147" s="32" t="s">
        <v>203</v>
      </c>
      <c r="I147" s="32">
        <v>13.430577956989247</v>
      </c>
      <c r="J147" s="32">
        <v>4843.5063172043001</v>
      </c>
      <c r="K147" s="32">
        <v>4052.9864247311825</v>
      </c>
      <c r="L147" s="32">
        <f>H147+I147+J147+K147</f>
        <v>8909.9233198924721</v>
      </c>
    </row>
    <row r="148" spans="1:12">
      <c r="A148" s="45"/>
      <c r="B148" s="45" t="s">
        <v>158</v>
      </c>
      <c r="C148" s="22">
        <v>0</v>
      </c>
      <c r="D148" s="22">
        <v>8689</v>
      </c>
      <c r="E148" s="22">
        <v>3133538</v>
      </c>
      <c r="F148" s="22">
        <v>2622106</v>
      </c>
      <c r="G148" s="22">
        <f t="shared" ref="G148" si="57">G147</f>
        <v>5764333</v>
      </c>
      <c r="H148" s="63"/>
      <c r="I148" s="63">
        <v>13.430577956989247</v>
      </c>
      <c r="J148" s="63">
        <v>4843.5063172043001</v>
      </c>
      <c r="K148" s="63">
        <v>4052.9864247311825</v>
      </c>
      <c r="L148" s="63">
        <f t="shared" ref="L148:L159" si="58">H148+I148+J148+K148</f>
        <v>8909.9233198924721</v>
      </c>
    </row>
    <row r="149" spans="1:12">
      <c r="A149" s="37">
        <v>46</v>
      </c>
      <c r="B149" s="30" t="s">
        <v>53</v>
      </c>
      <c r="C149" s="31">
        <v>12046</v>
      </c>
      <c r="D149" s="31">
        <v>0</v>
      </c>
      <c r="E149" s="52">
        <v>1087903</v>
      </c>
      <c r="F149" s="31">
        <v>662789</v>
      </c>
      <c r="G149" s="31">
        <f t="shared" ref="G149:G160" si="59">SUM(C149:F149)</f>
        <v>1762738</v>
      </c>
      <c r="H149" s="32">
        <v>18.619489247311826</v>
      </c>
      <c r="I149" s="32" t="s">
        <v>203</v>
      </c>
      <c r="J149" s="32">
        <v>1681.5704973118277</v>
      </c>
      <c r="K149" s="32">
        <v>1024.4722446236558</v>
      </c>
      <c r="L149" s="32">
        <f t="shared" si="58"/>
        <v>2724.662231182795</v>
      </c>
    </row>
    <row r="150" spans="1:12">
      <c r="A150" s="45"/>
      <c r="B150" s="45" t="s">
        <v>159</v>
      </c>
      <c r="C150" s="22"/>
      <c r="D150" s="22"/>
      <c r="E150" s="22">
        <v>1087903</v>
      </c>
      <c r="F150" s="22">
        <v>662789</v>
      </c>
      <c r="G150" s="63">
        <f t="shared" si="59"/>
        <v>1750692</v>
      </c>
      <c r="H150" s="63"/>
      <c r="I150" s="63"/>
      <c r="J150" s="63">
        <v>1681.5704973118277</v>
      </c>
      <c r="K150" s="63">
        <v>1024.4722446236558</v>
      </c>
      <c r="L150" s="63">
        <f t="shared" si="58"/>
        <v>2706.0427419354837</v>
      </c>
    </row>
    <row r="151" spans="1:12">
      <c r="A151" s="37">
        <v>47</v>
      </c>
      <c r="B151" s="30" t="s">
        <v>54</v>
      </c>
      <c r="C151" s="31">
        <v>86598</v>
      </c>
      <c r="D151" s="31">
        <v>0</v>
      </c>
      <c r="E151" s="31">
        <v>2775435.0750000007</v>
      </c>
      <c r="F151" s="31">
        <v>887636.10199999996</v>
      </c>
      <c r="G151" s="31">
        <f t="shared" si="59"/>
        <v>3749669.1770000006</v>
      </c>
      <c r="H151" s="32">
        <v>133.85443548387096</v>
      </c>
      <c r="I151" s="32" t="s">
        <v>203</v>
      </c>
      <c r="J151" s="32">
        <v>4289.9870110887105</v>
      </c>
      <c r="K151" s="32">
        <v>1372.0181684139782</v>
      </c>
      <c r="L151" s="32">
        <f t="shared" si="58"/>
        <v>5795.8596149865598</v>
      </c>
    </row>
    <row r="152" spans="1:12">
      <c r="A152" s="45"/>
      <c r="B152" s="45" t="s">
        <v>160</v>
      </c>
      <c r="C152" s="22">
        <v>86598</v>
      </c>
      <c r="D152" s="22"/>
      <c r="E152" s="22">
        <v>180403.27987500004</v>
      </c>
      <c r="F152" s="22">
        <v>105628.69613799998</v>
      </c>
      <c r="G152" s="63">
        <f t="shared" si="59"/>
        <v>372629.97601300001</v>
      </c>
      <c r="H152" s="63">
        <v>133.85443548387096</v>
      </c>
      <c r="I152" s="63"/>
      <c r="J152" s="63">
        <v>278.84915572076613</v>
      </c>
      <c r="K152" s="63">
        <v>163.2701620412634</v>
      </c>
      <c r="L152" s="63">
        <f t="shared" si="58"/>
        <v>575.97375324590053</v>
      </c>
    </row>
    <row r="153" spans="1:12">
      <c r="A153" s="45"/>
      <c r="B153" s="45" t="s">
        <v>163</v>
      </c>
      <c r="C153" s="22"/>
      <c r="D153" s="22"/>
      <c r="E153" s="22">
        <v>72161.311950000018</v>
      </c>
      <c r="F153" s="22"/>
      <c r="G153" s="63">
        <f t="shared" si="59"/>
        <v>72161.311950000018</v>
      </c>
      <c r="H153" s="63"/>
      <c r="I153" s="63"/>
      <c r="J153" s="63">
        <v>111.53966228830647</v>
      </c>
      <c r="K153" s="63"/>
      <c r="L153" s="63">
        <f t="shared" si="58"/>
        <v>111.53966228830647</v>
      </c>
    </row>
    <row r="154" spans="1:12">
      <c r="A154" s="45"/>
      <c r="B154" s="45" t="s">
        <v>164</v>
      </c>
      <c r="C154" s="22"/>
      <c r="D154" s="22"/>
      <c r="E154" s="22">
        <v>222034.80600000007</v>
      </c>
      <c r="F154" s="22">
        <v>37280.716284000002</v>
      </c>
      <c r="G154" s="63">
        <f t="shared" si="59"/>
        <v>259315.52228400006</v>
      </c>
      <c r="H154" s="63"/>
      <c r="I154" s="63"/>
      <c r="J154" s="63">
        <v>343.19896088709686</v>
      </c>
      <c r="K154" s="63">
        <v>57.624763073387101</v>
      </c>
      <c r="L154" s="63">
        <f t="shared" si="58"/>
        <v>400.82372396048396</v>
      </c>
    </row>
    <row r="155" spans="1:12">
      <c r="A155" s="45"/>
      <c r="B155" s="45" t="s">
        <v>161</v>
      </c>
      <c r="C155" s="22"/>
      <c r="D155" s="22"/>
      <c r="E155" s="22">
        <v>932546.1852000003</v>
      </c>
      <c r="F155" s="22">
        <v>196167.578542</v>
      </c>
      <c r="G155" s="63">
        <f t="shared" si="59"/>
        <v>1128713.7637420003</v>
      </c>
      <c r="H155" s="63"/>
      <c r="I155" s="63"/>
      <c r="J155" s="63">
        <v>1441.4356357258068</v>
      </c>
      <c r="K155" s="63">
        <v>303.21601521948924</v>
      </c>
      <c r="L155" s="63">
        <f t="shared" si="58"/>
        <v>1744.6516509452961</v>
      </c>
    </row>
    <row r="156" spans="1:12">
      <c r="A156" s="45"/>
      <c r="B156" s="45" t="s">
        <v>167</v>
      </c>
      <c r="C156" s="22"/>
      <c r="D156" s="22"/>
      <c r="E156" s="22">
        <v>976953.14640000055</v>
      </c>
      <c r="F156" s="22">
        <v>360380.25741199998</v>
      </c>
      <c r="G156" s="63">
        <f t="shared" si="59"/>
        <v>1337333.4038120005</v>
      </c>
      <c r="H156" s="63"/>
      <c r="I156" s="63"/>
      <c r="J156" s="63">
        <v>1510.0754279032267</v>
      </c>
      <c r="K156" s="63">
        <v>557.03937637607521</v>
      </c>
      <c r="L156" s="63">
        <f t="shared" si="58"/>
        <v>2067.114804279302</v>
      </c>
    </row>
    <row r="157" spans="1:12">
      <c r="A157" s="45"/>
      <c r="B157" s="45" t="s">
        <v>166</v>
      </c>
      <c r="C157" s="22"/>
      <c r="D157" s="22"/>
      <c r="E157" s="22">
        <v>155424.36420000004</v>
      </c>
      <c r="F157" s="22">
        <v>66572.707649999997</v>
      </c>
      <c r="G157" s="63">
        <f t="shared" si="59"/>
        <v>221997.07185000004</v>
      </c>
      <c r="H157" s="63"/>
      <c r="I157" s="63"/>
      <c r="J157" s="63">
        <v>240.23927262096777</v>
      </c>
      <c r="K157" s="63">
        <v>102.90136263104839</v>
      </c>
      <c r="L157" s="63">
        <f t="shared" si="58"/>
        <v>343.14063525201618</v>
      </c>
    </row>
    <row r="158" spans="1:12">
      <c r="A158" s="45"/>
      <c r="B158" s="45" t="s">
        <v>162</v>
      </c>
      <c r="C158" s="22"/>
      <c r="D158" s="22"/>
      <c r="E158" s="22">
        <v>141547.18882500002</v>
      </c>
      <c r="F158" s="22">
        <v>43494.168998000001</v>
      </c>
      <c r="G158" s="63">
        <f t="shared" si="59"/>
        <v>185041.35782300003</v>
      </c>
      <c r="H158" s="63"/>
      <c r="I158" s="63"/>
      <c r="J158" s="63">
        <v>218.78933756552419</v>
      </c>
      <c r="K158" s="63">
        <v>67.228890252284941</v>
      </c>
      <c r="L158" s="63">
        <f t="shared" si="58"/>
        <v>286.01822781780913</v>
      </c>
    </row>
    <row r="159" spans="1:12">
      <c r="A159" s="45"/>
      <c r="B159" s="45" t="s">
        <v>165</v>
      </c>
      <c r="C159" s="22"/>
      <c r="D159" s="22"/>
      <c r="E159" s="22">
        <v>94364.792550000027</v>
      </c>
      <c r="F159" s="22">
        <v>78111.976975999991</v>
      </c>
      <c r="G159" s="63">
        <f t="shared" si="59"/>
        <v>172476.76952600002</v>
      </c>
      <c r="H159" s="63"/>
      <c r="I159" s="63"/>
      <c r="J159" s="63">
        <v>145.85955837701616</v>
      </c>
      <c r="K159" s="63">
        <v>120.73759882043009</v>
      </c>
      <c r="L159" s="63">
        <f t="shared" si="58"/>
        <v>266.59715719744622</v>
      </c>
    </row>
    <row r="160" spans="1:12">
      <c r="A160" s="37">
        <v>48</v>
      </c>
      <c r="B160" s="30" t="s">
        <v>55</v>
      </c>
      <c r="C160" s="31">
        <v>367192</v>
      </c>
      <c r="D160" s="31">
        <v>0</v>
      </c>
      <c r="E160" s="52">
        <v>1149543</v>
      </c>
      <c r="F160" s="31">
        <v>406143</v>
      </c>
      <c r="G160" s="31">
        <f t="shared" si="59"/>
        <v>1922878</v>
      </c>
      <c r="H160" s="32">
        <v>567.56827956989241</v>
      </c>
      <c r="I160" s="32" t="s">
        <v>203</v>
      </c>
      <c r="J160" s="32">
        <v>1776.847379032258</v>
      </c>
      <c r="K160" s="32">
        <v>627.77479838709667</v>
      </c>
      <c r="L160" s="32">
        <f>H160+I160+J160+K160</f>
        <v>2972.1904569892472</v>
      </c>
    </row>
    <row r="161" spans="1:12">
      <c r="A161" s="45"/>
      <c r="B161" s="45" t="s">
        <v>168</v>
      </c>
      <c r="C161" s="22">
        <v>367192</v>
      </c>
      <c r="D161" s="22">
        <v>0</v>
      </c>
      <c r="E161" s="22">
        <v>1149543</v>
      </c>
      <c r="F161" s="22">
        <v>406143</v>
      </c>
      <c r="G161" s="63">
        <f t="shared" ref="G161" si="60">G160*100%</f>
        <v>1922878</v>
      </c>
      <c r="H161" s="63">
        <v>567.56827956989241</v>
      </c>
      <c r="I161" s="63"/>
      <c r="J161" s="63">
        <v>1776.847379032258</v>
      </c>
      <c r="K161" s="63">
        <v>627.77479838709667</v>
      </c>
      <c r="L161" s="63">
        <f>SUM(H161:K161)</f>
        <v>2972.1904569892472</v>
      </c>
    </row>
    <row r="162" spans="1:12">
      <c r="A162" s="37">
        <v>49</v>
      </c>
      <c r="B162" s="30" t="s">
        <v>56</v>
      </c>
      <c r="C162" s="31">
        <v>0</v>
      </c>
      <c r="D162" s="31">
        <v>7055</v>
      </c>
      <c r="E162" s="52">
        <v>1231394</v>
      </c>
      <c r="F162" s="31">
        <v>760776</v>
      </c>
      <c r="G162" s="31">
        <f t="shared" ref="G162" si="61">SUM(C162:F162)</f>
        <v>1999225</v>
      </c>
      <c r="H162" s="32" t="s">
        <v>203</v>
      </c>
      <c r="I162" s="32">
        <v>10.904905913978494</v>
      </c>
      <c r="J162" s="32">
        <v>1903.3643817204299</v>
      </c>
      <c r="K162" s="32">
        <v>1175.9306451612902</v>
      </c>
      <c r="L162" s="32">
        <f t="shared" ref="L162:L201" si="62">SUM(H162:K162)</f>
        <v>3090.1999327956983</v>
      </c>
    </row>
    <row r="163" spans="1:12">
      <c r="A163" s="45"/>
      <c r="B163" s="45" t="s">
        <v>169</v>
      </c>
      <c r="C163" s="22"/>
      <c r="D163" s="22">
        <v>7055</v>
      </c>
      <c r="E163" s="22">
        <v>1231394</v>
      </c>
      <c r="F163" s="22">
        <v>760776</v>
      </c>
      <c r="G163" s="63">
        <f t="shared" ref="G163" si="63">G162*100%</f>
        <v>1999225</v>
      </c>
      <c r="H163" s="63"/>
      <c r="I163" s="63">
        <v>10.904905913978494</v>
      </c>
      <c r="J163" s="63">
        <v>1903.3643817204299</v>
      </c>
      <c r="K163" s="63">
        <v>1175.9306451612902</v>
      </c>
      <c r="L163" s="63">
        <f t="shared" si="62"/>
        <v>3090.1999327956983</v>
      </c>
    </row>
    <row r="164" spans="1:12">
      <c r="A164" s="37">
        <v>50</v>
      </c>
      <c r="B164" s="30" t="s">
        <v>57</v>
      </c>
      <c r="C164" s="31">
        <v>0</v>
      </c>
      <c r="D164" s="31">
        <v>0</v>
      </c>
      <c r="E164" s="52">
        <v>122864</v>
      </c>
      <c r="F164" s="31">
        <v>190479</v>
      </c>
      <c r="G164" s="31">
        <f t="shared" ref="G164" si="64">SUM(C164:F164)</f>
        <v>313343</v>
      </c>
      <c r="H164" s="32" t="s">
        <v>203</v>
      </c>
      <c r="I164" s="32" t="s">
        <v>203</v>
      </c>
      <c r="J164" s="32">
        <v>189.91075268817201</v>
      </c>
      <c r="K164" s="32">
        <v>294.42318548387095</v>
      </c>
      <c r="L164" s="32">
        <f t="shared" si="62"/>
        <v>484.33393817204296</v>
      </c>
    </row>
    <row r="165" spans="1:12">
      <c r="A165" s="45"/>
      <c r="B165" s="45" t="s">
        <v>170</v>
      </c>
      <c r="C165" s="22"/>
      <c r="D165" s="22"/>
      <c r="E165" s="22">
        <v>122864</v>
      </c>
      <c r="F165" s="22">
        <v>190479</v>
      </c>
      <c r="G165" s="63">
        <f>G164</f>
        <v>313343</v>
      </c>
      <c r="H165" s="63"/>
      <c r="I165" s="63"/>
      <c r="J165" s="63">
        <v>189.91075268817201</v>
      </c>
      <c r="K165" s="63">
        <v>294.42318548387095</v>
      </c>
      <c r="L165" s="63">
        <f t="shared" si="62"/>
        <v>484.33393817204296</v>
      </c>
    </row>
    <row r="166" spans="1:12">
      <c r="A166" s="37">
        <v>51</v>
      </c>
      <c r="B166" s="30" t="s">
        <v>58</v>
      </c>
      <c r="C166" s="31">
        <v>14052</v>
      </c>
      <c r="D166" s="31">
        <v>0</v>
      </c>
      <c r="E166" s="52">
        <v>3127518</v>
      </c>
      <c r="F166" s="31">
        <v>451394</v>
      </c>
      <c r="G166" s="31">
        <f t="shared" ref="G166" si="65">SUM(C166:F166)</f>
        <v>3592964</v>
      </c>
      <c r="H166" s="32">
        <v>21.720161290322579</v>
      </c>
      <c r="I166" s="32" t="s">
        <v>203</v>
      </c>
      <c r="J166" s="32">
        <v>4834.2012096774188</v>
      </c>
      <c r="K166" s="32">
        <v>697.7192204301075</v>
      </c>
      <c r="L166" s="32">
        <f t="shared" si="62"/>
        <v>5553.6405913978488</v>
      </c>
    </row>
    <row r="167" spans="1:12">
      <c r="A167" s="45"/>
      <c r="B167" s="45" t="s">
        <v>171</v>
      </c>
      <c r="C167" s="22">
        <v>14052</v>
      </c>
      <c r="D167" s="22">
        <v>0</v>
      </c>
      <c r="E167" s="22">
        <v>3127518</v>
      </c>
      <c r="F167" s="22">
        <v>451394</v>
      </c>
      <c r="G167" s="63">
        <f t="shared" ref="G167" si="66">G166*100%</f>
        <v>3592964</v>
      </c>
      <c r="H167" s="63">
        <v>21.720161290322579</v>
      </c>
      <c r="I167" s="63"/>
      <c r="J167" s="63">
        <v>4834.2012096774188</v>
      </c>
      <c r="K167" s="63">
        <v>697.7192204301075</v>
      </c>
      <c r="L167" s="63">
        <f t="shared" si="62"/>
        <v>5553.6405913978488</v>
      </c>
    </row>
    <row r="168" spans="1:12">
      <c r="A168" s="37">
        <v>52</v>
      </c>
      <c r="B168" s="30" t="s">
        <v>59</v>
      </c>
      <c r="C168" s="31">
        <v>913793</v>
      </c>
      <c r="D168" s="31">
        <v>0</v>
      </c>
      <c r="E168" s="31">
        <v>1260638</v>
      </c>
      <c r="F168" s="31">
        <v>1818825</v>
      </c>
      <c r="G168" s="31">
        <f t="shared" ref="G168:G197" si="67">SUM(C168:F168)</f>
        <v>3993256</v>
      </c>
      <c r="H168" s="32">
        <v>1412.4488575268815</v>
      </c>
      <c r="I168" s="32" t="s">
        <v>203</v>
      </c>
      <c r="J168" s="32">
        <v>1948.5668010752688</v>
      </c>
      <c r="K168" s="32">
        <v>2811.3558467741932</v>
      </c>
      <c r="L168" s="32">
        <f t="shared" si="62"/>
        <v>6172.3715053763435</v>
      </c>
    </row>
    <row r="169" spans="1:12">
      <c r="A169" s="45"/>
      <c r="B169" s="45" t="s">
        <v>172</v>
      </c>
      <c r="C169" s="22">
        <v>913793</v>
      </c>
      <c r="D169" s="22"/>
      <c r="E169" s="22">
        <v>1059818</v>
      </c>
      <c r="F169" s="22">
        <v>1610700</v>
      </c>
      <c r="G169" s="63">
        <f>SUM(C169:F169)</f>
        <v>3584311</v>
      </c>
      <c r="H169" s="63">
        <v>1412.4488575268815</v>
      </c>
      <c r="I169" s="63"/>
      <c r="J169" s="63">
        <v>1638.1595430107525</v>
      </c>
      <c r="K169" s="63">
        <v>2489.6572580645161</v>
      </c>
      <c r="L169" s="63">
        <f t="shared" si="62"/>
        <v>5540.2656586021503</v>
      </c>
    </row>
    <row r="170" spans="1:12">
      <c r="A170" s="45"/>
      <c r="B170" s="45" t="s">
        <v>173</v>
      </c>
      <c r="C170" s="22"/>
      <c r="D170" s="22"/>
      <c r="E170" s="22">
        <v>200820</v>
      </c>
      <c r="F170" s="22">
        <v>164251</v>
      </c>
      <c r="G170" s="63">
        <f t="shared" si="67"/>
        <v>365071</v>
      </c>
      <c r="H170" s="63"/>
      <c r="I170" s="63"/>
      <c r="J170" s="63">
        <v>310.4072580645161</v>
      </c>
      <c r="K170" s="63">
        <v>253.8825940860215</v>
      </c>
      <c r="L170" s="63">
        <f t="shared" si="62"/>
        <v>564.28985215053763</v>
      </c>
    </row>
    <row r="171" spans="1:12">
      <c r="A171" s="45"/>
      <c r="B171" s="45" t="s">
        <v>174</v>
      </c>
      <c r="C171" s="22"/>
      <c r="D171" s="22"/>
      <c r="E171" s="22"/>
      <c r="F171" s="22">
        <v>43874</v>
      </c>
      <c r="G171" s="63">
        <f t="shared" si="67"/>
        <v>43874</v>
      </c>
      <c r="H171" s="63"/>
      <c r="I171" s="63"/>
      <c r="J171" s="63"/>
      <c r="K171" s="63">
        <v>67.815994623655911</v>
      </c>
      <c r="L171" s="63">
        <f t="shared" si="62"/>
        <v>67.815994623655911</v>
      </c>
    </row>
    <row r="172" spans="1:12">
      <c r="A172" s="37">
        <v>53</v>
      </c>
      <c r="B172" s="30" t="s">
        <v>60</v>
      </c>
      <c r="C172" s="31">
        <v>707291</v>
      </c>
      <c r="D172" s="31"/>
      <c r="E172" s="31">
        <v>1546918</v>
      </c>
      <c r="F172" s="31">
        <v>995088</v>
      </c>
      <c r="G172" s="31">
        <f t="shared" si="67"/>
        <v>3249297</v>
      </c>
      <c r="H172" s="32">
        <v>1093.2589381720429</v>
      </c>
      <c r="I172" s="32" t="s">
        <v>203</v>
      </c>
      <c r="J172" s="32">
        <v>2391.0694892473116</v>
      </c>
      <c r="K172" s="32">
        <v>1538.1064516129031</v>
      </c>
      <c r="L172" s="32">
        <f t="shared" si="62"/>
        <v>5022.4348790322583</v>
      </c>
    </row>
    <row r="173" spans="1:12">
      <c r="A173" s="45"/>
      <c r="B173" s="45" t="s">
        <v>184</v>
      </c>
      <c r="C173" s="22">
        <v>707291</v>
      </c>
      <c r="D173" s="22"/>
      <c r="E173" s="22">
        <v>1546918</v>
      </c>
      <c r="F173" s="22">
        <v>995088</v>
      </c>
      <c r="G173" s="63">
        <f t="shared" si="67"/>
        <v>3249297</v>
      </c>
      <c r="H173" s="63">
        <v>1093.2589381720429</v>
      </c>
      <c r="I173" s="63"/>
      <c r="J173" s="63">
        <v>2391.0694892473116</v>
      </c>
      <c r="K173" s="63">
        <v>1538.1064516129031</v>
      </c>
      <c r="L173" s="63">
        <f t="shared" si="62"/>
        <v>5022.4348790322583</v>
      </c>
    </row>
    <row r="174" spans="1:12">
      <c r="A174" s="37">
        <v>54</v>
      </c>
      <c r="B174" s="30" t="s">
        <v>61</v>
      </c>
      <c r="C174" s="31">
        <v>154666</v>
      </c>
      <c r="D174" s="31">
        <v>0</v>
      </c>
      <c r="E174" s="31">
        <v>1664996</v>
      </c>
      <c r="F174" s="31">
        <v>754426</v>
      </c>
      <c r="G174" s="31">
        <f t="shared" si="67"/>
        <v>2574088</v>
      </c>
      <c r="H174" s="32">
        <v>239.06706989247309</v>
      </c>
      <c r="I174" s="32" t="s">
        <v>203</v>
      </c>
      <c r="J174" s="32">
        <v>2573.5825268817202</v>
      </c>
      <c r="K174" s="32">
        <v>1166.1154569892471</v>
      </c>
      <c r="L174" s="32">
        <f t="shared" si="62"/>
        <v>3978.7650537634408</v>
      </c>
    </row>
    <row r="175" spans="1:12">
      <c r="A175" s="45"/>
      <c r="B175" s="45" t="s">
        <v>185</v>
      </c>
      <c r="C175" s="22"/>
      <c r="D175" s="22"/>
      <c r="E175" s="22">
        <v>212614</v>
      </c>
      <c r="F175" s="22">
        <v>87673</v>
      </c>
      <c r="G175" s="63">
        <f t="shared" si="67"/>
        <v>300287</v>
      </c>
      <c r="H175" s="63"/>
      <c r="I175" s="63"/>
      <c r="J175" s="63">
        <v>328.63723118279563</v>
      </c>
      <c r="K175" s="63">
        <v>135.51606182795697</v>
      </c>
      <c r="L175" s="63">
        <f t="shared" si="62"/>
        <v>464.15329301075258</v>
      </c>
    </row>
    <row r="176" spans="1:12">
      <c r="A176" s="45"/>
      <c r="B176" s="45" t="s">
        <v>186</v>
      </c>
      <c r="C176" s="22"/>
      <c r="D176" s="22"/>
      <c r="E176" s="22">
        <v>121752</v>
      </c>
      <c r="F176" s="22">
        <v>124906</v>
      </c>
      <c r="G176" s="63">
        <f t="shared" si="67"/>
        <v>246658</v>
      </c>
      <c r="H176" s="63"/>
      <c r="I176" s="63"/>
      <c r="J176" s="63">
        <v>188.19193548387096</v>
      </c>
      <c r="K176" s="63">
        <v>193.06706989247309</v>
      </c>
      <c r="L176" s="63">
        <f t="shared" si="62"/>
        <v>381.25900537634402</v>
      </c>
    </row>
    <row r="177" spans="1:12">
      <c r="A177" s="45"/>
      <c r="B177" s="45" t="s">
        <v>187</v>
      </c>
      <c r="C177" s="22"/>
      <c r="D177" s="22"/>
      <c r="E177" s="22">
        <v>16405</v>
      </c>
      <c r="F177" s="22">
        <v>7311</v>
      </c>
      <c r="G177" s="63">
        <f t="shared" si="67"/>
        <v>23716</v>
      </c>
      <c r="H177" s="63"/>
      <c r="I177" s="63"/>
      <c r="J177" s="63">
        <v>25.357190860215052</v>
      </c>
      <c r="K177" s="63">
        <v>11.300604838709676</v>
      </c>
      <c r="L177" s="63">
        <f t="shared" si="62"/>
        <v>36.65779569892473</v>
      </c>
    </row>
    <row r="178" spans="1:12">
      <c r="A178" s="45"/>
      <c r="B178" s="45" t="s">
        <v>188</v>
      </c>
      <c r="C178" s="22"/>
      <c r="D178" s="22"/>
      <c r="E178" s="22">
        <v>122607</v>
      </c>
      <c r="F178" s="22">
        <v>1667</v>
      </c>
      <c r="G178" s="63">
        <f t="shared" si="67"/>
        <v>124274</v>
      </c>
      <c r="H178" s="63"/>
      <c r="I178" s="63"/>
      <c r="J178" s="63">
        <v>189.51350806451609</v>
      </c>
      <c r="K178" s="63">
        <v>2.5766801075268817</v>
      </c>
      <c r="L178" s="63">
        <f t="shared" si="62"/>
        <v>192.09018817204296</v>
      </c>
    </row>
    <row r="179" spans="1:12">
      <c r="A179" s="45"/>
      <c r="B179" s="45" t="s">
        <v>189</v>
      </c>
      <c r="C179" s="22"/>
      <c r="D179" s="22"/>
      <c r="E179" s="22"/>
      <c r="F179" s="22"/>
      <c r="G179" s="63">
        <f t="shared" si="67"/>
        <v>0</v>
      </c>
      <c r="H179" s="63"/>
      <c r="I179" s="63"/>
      <c r="J179" s="63"/>
      <c r="K179" s="63"/>
      <c r="L179" s="63">
        <f t="shared" si="62"/>
        <v>0</v>
      </c>
    </row>
    <row r="180" spans="1:12">
      <c r="A180" s="45"/>
      <c r="B180" s="45" t="s">
        <v>190</v>
      </c>
      <c r="C180" s="22"/>
      <c r="D180" s="22"/>
      <c r="E180" s="22">
        <v>357409</v>
      </c>
      <c r="F180" s="22"/>
      <c r="G180" s="63">
        <f t="shared" si="67"/>
        <v>357409</v>
      </c>
      <c r="H180" s="63"/>
      <c r="I180" s="63"/>
      <c r="J180" s="63">
        <v>552.44670698924722</v>
      </c>
      <c r="K180" s="63"/>
      <c r="L180" s="63">
        <f t="shared" si="62"/>
        <v>552.44670698924722</v>
      </c>
    </row>
    <row r="181" spans="1:12">
      <c r="A181" s="45"/>
      <c r="B181" s="45" t="s">
        <v>191</v>
      </c>
      <c r="C181" s="22">
        <v>154666</v>
      </c>
      <c r="D181" s="22"/>
      <c r="E181" s="22">
        <v>86824</v>
      </c>
      <c r="F181" s="22">
        <v>16551</v>
      </c>
      <c r="G181" s="63">
        <f t="shared" si="67"/>
        <v>258041</v>
      </c>
      <c r="H181" s="63">
        <v>239.06706989247309</v>
      </c>
      <c r="I181" s="63"/>
      <c r="J181" s="63">
        <v>134.2037634408602</v>
      </c>
      <c r="K181" s="63">
        <v>25.582862903225806</v>
      </c>
      <c r="L181" s="63">
        <f t="shared" si="62"/>
        <v>398.85369623655907</v>
      </c>
    </row>
    <row r="182" spans="1:12">
      <c r="A182" s="45"/>
      <c r="B182" s="45" t="s">
        <v>192</v>
      </c>
      <c r="C182" s="22"/>
      <c r="D182" s="22"/>
      <c r="E182" s="22">
        <v>606091</v>
      </c>
      <c r="F182" s="22">
        <v>516318</v>
      </c>
      <c r="G182" s="63">
        <f t="shared" si="67"/>
        <v>1122409</v>
      </c>
      <c r="H182" s="63"/>
      <c r="I182" s="63"/>
      <c r="J182" s="63">
        <v>936.83420698924726</v>
      </c>
      <c r="K182" s="63">
        <v>798.07217741935483</v>
      </c>
      <c r="L182" s="63">
        <f t="shared" si="62"/>
        <v>1734.9063844086022</v>
      </c>
    </row>
    <row r="183" spans="1:12">
      <c r="A183" s="45"/>
      <c r="B183" s="45" t="s">
        <v>198</v>
      </c>
      <c r="C183" s="22"/>
      <c r="D183" s="22"/>
      <c r="E183" s="22">
        <v>141294</v>
      </c>
      <c r="F183" s="22"/>
      <c r="G183" s="63">
        <f t="shared" si="67"/>
        <v>141294</v>
      </c>
      <c r="H183" s="63"/>
      <c r="I183" s="63"/>
      <c r="J183" s="63">
        <v>218.39798387096772</v>
      </c>
      <c r="K183" s="63"/>
      <c r="L183" s="63">
        <f t="shared" si="62"/>
        <v>218.39798387096772</v>
      </c>
    </row>
    <row r="184" spans="1:12">
      <c r="A184" s="36">
        <v>55</v>
      </c>
      <c r="B184" s="54" t="s">
        <v>62</v>
      </c>
      <c r="C184" s="55">
        <v>0</v>
      </c>
      <c r="D184" s="55">
        <v>61600</v>
      </c>
      <c r="E184" s="55">
        <v>2544618</v>
      </c>
      <c r="F184" s="55">
        <v>587352</v>
      </c>
      <c r="G184" s="25">
        <f t="shared" si="67"/>
        <v>3193570</v>
      </c>
      <c r="H184" s="26" t="s">
        <v>203</v>
      </c>
      <c r="I184" s="26">
        <v>95.215053763440849</v>
      </c>
      <c r="J184" s="26">
        <v>3933.2133064516129</v>
      </c>
      <c r="K184" s="26">
        <v>907.86935483870968</v>
      </c>
      <c r="L184" s="26">
        <f t="shared" si="62"/>
        <v>4936.2977150537636</v>
      </c>
    </row>
    <row r="185" spans="1:12">
      <c r="A185" s="45"/>
      <c r="B185" s="45" t="s">
        <v>175</v>
      </c>
      <c r="C185" s="22"/>
      <c r="D185" s="22"/>
      <c r="E185" s="22">
        <v>760753</v>
      </c>
      <c r="F185" s="22">
        <v>263834</v>
      </c>
      <c r="G185" s="63">
        <f t="shared" si="67"/>
        <v>1024587</v>
      </c>
      <c r="H185" s="63"/>
      <c r="I185" s="63"/>
      <c r="J185" s="63">
        <v>1175.8950940860213</v>
      </c>
      <c r="K185" s="63">
        <v>407.80793010752689</v>
      </c>
      <c r="L185" s="63">
        <f t="shared" si="62"/>
        <v>1583.7030241935481</v>
      </c>
    </row>
    <row r="186" spans="1:12">
      <c r="A186" s="45"/>
      <c r="B186" s="45" t="s">
        <v>176</v>
      </c>
      <c r="C186" s="22"/>
      <c r="D186" s="22"/>
      <c r="E186" s="22">
        <v>601746</v>
      </c>
      <c r="F186" s="22">
        <v>37207</v>
      </c>
      <c r="G186" s="63">
        <f t="shared" si="67"/>
        <v>638953</v>
      </c>
      <c r="H186" s="63"/>
      <c r="I186" s="63"/>
      <c r="J186" s="63">
        <v>930.11814516129016</v>
      </c>
      <c r="K186" s="63">
        <v>57.510819892473116</v>
      </c>
      <c r="L186" s="63">
        <f t="shared" si="62"/>
        <v>987.6289650537633</v>
      </c>
    </row>
    <row r="187" spans="1:12">
      <c r="A187" s="45"/>
      <c r="B187" s="45" t="s">
        <v>177</v>
      </c>
      <c r="C187" s="22"/>
      <c r="D187" s="22">
        <v>61600</v>
      </c>
      <c r="E187" s="22">
        <v>352827</v>
      </c>
      <c r="F187" s="22">
        <v>119558</v>
      </c>
      <c r="G187" s="63">
        <f t="shared" si="67"/>
        <v>533985</v>
      </c>
      <c r="H187" s="63"/>
      <c r="I187" s="63">
        <v>95.215053763440849</v>
      </c>
      <c r="J187" s="63">
        <v>545.36431451612896</v>
      </c>
      <c r="K187" s="63">
        <v>184.80067204301074</v>
      </c>
      <c r="L187" s="63">
        <f t="shared" si="62"/>
        <v>825.38004032258061</v>
      </c>
    </row>
    <row r="188" spans="1:12">
      <c r="A188" s="45"/>
      <c r="B188" s="45" t="s">
        <v>179</v>
      </c>
      <c r="C188" s="22"/>
      <c r="D188" s="22"/>
      <c r="E188" s="22">
        <v>195320</v>
      </c>
      <c r="F188" s="22">
        <v>22719</v>
      </c>
      <c r="G188" s="63">
        <f t="shared" si="67"/>
        <v>218039</v>
      </c>
      <c r="H188" s="63"/>
      <c r="I188" s="63"/>
      <c r="J188" s="63">
        <v>301.9059139784946</v>
      </c>
      <c r="K188" s="63">
        <v>35.116733870967735</v>
      </c>
      <c r="L188" s="63">
        <f t="shared" si="62"/>
        <v>337.02264784946232</v>
      </c>
    </row>
    <row r="189" spans="1:12">
      <c r="A189" s="45"/>
      <c r="B189" s="45" t="s">
        <v>178</v>
      </c>
      <c r="C189" s="22"/>
      <c r="D189" s="22"/>
      <c r="E189" s="22"/>
      <c r="F189" s="22">
        <v>9085</v>
      </c>
      <c r="G189" s="63">
        <f t="shared" si="67"/>
        <v>9085</v>
      </c>
      <c r="H189" s="63"/>
      <c r="I189" s="63"/>
      <c r="J189" s="63"/>
      <c r="K189" s="63">
        <v>14.042674731182794</v>
      </c>
      <c r="L189" s="63">
        <f t="shared" si="62"/>
        <v>14.042674731182794</v>
      </c>
    </row>
    <row r="190" spans="1:12" ht="30">
      <c r="A190" s="45"/>
      <c r="B190" s="48" t="s">
        <v>180</v>
      </c>
      <c r="C190" s="22"/>
      <c r="D190" s="22"/>
      <c r="E190" s="22">
        <v>116834</v>
      </c>
      <c r="F190" s="22"/>
      <c r="G190" s="63">
        <f t="shared" si="67"/>
        <v>116834</v>
      </c>
      <c r="H190" s="63"/>
      <c r="I190" s="63"/>
      <c r="J190" s="63">
        <v>180.59018817204299</v>
      </c>
      <c r="K190" s="63"/>
      <c r="L190" s="63">
        <f t="shared" si="62"/>
        <v>180.59018817204299</v>
      </c>
    </row>
    <row r="191" spans="1:12">
      <c r="A191" s="45"/>
      <c r="B191" s="45" t="s">
        <v>181</v>
      </c>
      <c r="C191" s="22"/>
      <c r="D191" s="22"/>
      <c r="E191" s="22">
        <v>481098</v>
      </c>
      <c r="F191" s="22">
        <v>125830</v>
      </c>
      <c r="G191" s="63">
        <f t="shared" si="67"/>
        <v>606928</v>
      </c>
      <c r="H191" s="63"/>
      <c r="I191" s="63"/>
      <c r="J191" s="63">
        <v>743.63266129032252</v>
      </c>
      <c r="K191" s="63">
        <v>194.49529569892471</v>
      </c>
      <c r="L191" s="63">
        <f t="shared" si="62"/>
        <v>938.1279569892472</v>
      </c>
    </row>
    <row r="192" spans="1:12">
      <c r="A192" s="45"/>
      <c r="B192" s="45" t="s">
        <v>182</v>
      </c>
      <c r="C192" s="22"/>
      <c r="D192" s="22"/>
      <c r="E192" s="22">
        <v>12909</v>
      </c>
      <c r="F192" s="22"/>
      <c r="G192" s="63">
        <f t="shared" si="67"/>
        <v>12909</v>
      </c>
      <c r="H192" s="63"/>
      <c r="I192" s="63"/>
      <c r="J192" s="63">
        <v>19.953427419354838</v>
      </c>
      <c r="K192" s="63"/>
      <c r="L192" s="63">
        <f t="shared" si="62"/>
        <v>19.953427419354838</v>
      </c>
    </row>
    <row r="193" spans="1:12">
      <c r="A193" s="45"/>
      <c r="B193" s="45" t="s">
        <v>183</v>
      </c>
      <c r="C193" s="22"/>
      <c r="D193" s="22"/>
      <c r="E193" s="22">
        <v>23131</v>
      </c>
      <c r="F193" s="22">
        <v>9119</v>
      </c>
      <c r="G193" s="63">
        <f t="shared" si="67"/>
        <v>32250</v>
      </c>
      <c r="H193" s="63"/>
      <c r="I193" s="63"/>
      <c r="J193" s="63">
        <v>35.753561827956986</v>
      </c>
      <c r="K193" s="63">
        <v>14.095228494623655</v>
      </c>
      <c r="L193" s="63">
        <f t="shared" si="62"/>
        <v>49.848790322580641</v>
      </c>
    </row>
    <row r="194" spans="1:12">
      <c r="A194" s="38">
        <v>56</v>
      </c>
      <c r="B194" s="27" t="s">
        <v>63</v>
      </c>
      <c r="C194" s="28">
        <v>94100</v>
      </c>
      <c r="D194" s="28">
        <v>967</v>
      </c>
      <c r="E194" s="28">
        <v>2496030</v>
      </c>
      <c r="F194" s="28">
        <v>2210259</v>
      </c>
      <c r="G194" s="28">
        <f t="shared" si="67"/>
        <v>4801356</v>
      </c>
      <c r="H194" s="29">
        <v>145.45026881720429</v>
      </c>
      <c r="I194" s="29">
        <v>1.4946908602150537</v>
      </c>
      <c r="J194" s="29">
        <v>3858.1108870967737</v>
      </c>
      <c r="K194" s="29">
        <v>3416.3949596774191</v>
      </c>
      <c r="L194" s="29">
        <f t="shared" si="62"/>
        <v>7421.4508064516122</v>
      </c>
    </row>
    <row r="195" spans="1:12">
      <c r="A195" s="40"/>
      <c r="B195" s="14" t="s">
        <v>193</v>
      </c>
      <c r="C195" s="15"/>
      <c r="D195" s="15">
        <v>967</v>
      </c>
      <c r="E195" s="15">
        <v>1724585</v>
      </c>
      <c r="F195" s="15">
        <v>1472158</v>
      </c>
      <c r="G195" s="15">
        <f t="shared" si="67"/>
        <v>3197710</v>
      </c>
      <c r="H195" s="16"/>
      <c r="I195" s="16">
        <v>1.4946908602150537</v>
      </c>
      <c r="J195" s="16">
        <v>2665.6891801075267</v>
      </c>
      <c r="K195" s="16">
        <v>2275.5130376344086</v>
      </c>
      <c r="L195" s="16">
        <f t="shared" si="62"/>
        <v>4942.6969086021509</v>
      </c>
    </row>
    <row r="196" spans="1:12">
      <c r="A196" s="40"/>
      <c r="B196" s="14" t="s">
        <v>194</v>
      </c>
      <c r="C196" s="15">
        <v>94100</v>
      </c>
      <c r="D196" s="15"/>
      <c r="E196" s="15">
        <v>771445</v>
      </c>
      <c r="F196" s="15">
        <v>738101</v>
      </c>
      <c r="G196" s="15">
        <f t="shared" si="67"/>
        <v>1603646</v>
      </c>
      <c r="H196" s="16">
        <v>145.45026881720429</v>
      </c>
      <c r="I196" s="16"/>
      <c r="J196" s="16">
        <v>1192.4217069892472</v>
      </c>
      <c r="K196" s="16">
        <v>1140.8819220430107</v>
      </c>
      <c r="L196" s="16">
        <f t="shared" si="62"/>
        <v>2478.7538978494622</v>
      </c>
    </row>
    <row r="197" spans="1:12">
      <c r="A197" s="56">
        <v>57</v>
      </c>
      <c r="B197" s="57" t="s">
        <v>64</v>
      </c>
      <c r="C197" s="58">
        <v>371278</v>
      </c>
      <c r="D197" s="58">
        <v>0</v>
      </c>
      <c r="E197" s="58">
        <v>515278</v>
      </c>
      <c r="F197" s="58">
        <v>566041</v>
      </c>
      <c r="G197" s="58">
        <f t="shared" si="67"/>
        <v>1452597</v>
      </c>
      <c r="H197" s="43">
        <v>573.88400537634402</v>
      </c>
      <c r="I197" s="43" t="s">
        <v>203</v>
      </c>
      <c r="J197" s="43">
        <v>796.46465053763438</v>
      </c>
      <c r="K197" s="43">
        <v>874.92896505376336</v>
      </c>
      <c r="L197" s="43">
        <f t="shared" si="62"/>
        <v>2245.2776209677418</v>
      </c>
    </row>
    <row r="198" spans="1:12">
      <c r="A198" s="39"/>
      <c r="B198" s="13" t="s">
        <v>195</v>
      </c>
      <c r="C198" s="8">
        <v>371278</v>
      </c>
      <c r="D198" s="8"/>
      <c r="E198" s="8">
        <v>56680.58</v>
      </c>
      <c r="F198" s="8">
        <v>67924.92</v>
      </c>
      <c r="G198" s="8">
        <f>SUM(C198:F198)</f>
        <v>495883.5</v>
      </c>
      <c r="H198" s="9">
        <v>573.88400537634402</v>
      </c>
      <c r="I198" s="9"/>
      <c r="J198" s="9">
        <v>87.611111559139786</v>
      </c>
      <c r="K198" s="9">
        <v>104.9914758064516</v>
      </c>
      <c r="L198" s="9">
        <f t="shared" si="62"/>
        <v>766.4865927419354</v>
      </c>
    </row>
    <row r="199" spans="1:12">
      <c r="A199" s="64"/>
      <c r="B199" s="13" t="s">
        <v>202</v>
      </c>
      <c r="C199" s="65"/>
      <c r="D199" s="65"/>
      <c r="E199" s="65">
        <v>458597.42</v>
      </c>
      <c r="F199" s="65">
        <v>498116.08</v>
      </c>
      <c r="G199" s="8">
        <f>SUM(C199:F199)</f>
        <v>956713.5</v>
      </c>
      <c r="H199" s="66"/>
      <c r="I199" s="66"/>
      <c r="J199" s="66">
        <v>708.8535389784945</v>
      </c>
      <c r="K199" s="66">
        <v>769.93748924731176</v>
      </c>
      <c r="L199" s="9">
        <f t="shared" si="62"/>
        <v>1478.7910282258063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1820620</v>
      </c>
      <c r="F200" s="19">
        <v>1056204</v>
      </c>
      <c r="G200" s="19">
        <f t="shared" ref="G200:G201" si="68">SUM(C200:F200)</f>
        <v>2876824</v>
      </c>
      <c r="H200" s="20" t="s">
        <v>203</v>
      </c>
      <c r="I200" s="20" t="s">
        <v>203</v>
      </c>
      <c r="J200" s="20">
        <v>2814.1303763440856</v>
      </c>
      <c r="K200" s="20">
        <v>1632.5733870967742</v>
      </c>
      <c r="L200" s="20">
        <f t="shared" si="62"/>
        <v>4446.7037634408598</v>
      </c>
    </row>
    <row r="201" spans="1:12">
      <c r="A201" s="34"/>
      <c r="B201" s="21" t="s">
        <v>196</v>
      </c>
      <c r="C201" s="22"/>
      <c r="D201" s="22">
        <v>0</v>
      </c>
      <c r="E201" s="22">
        <v>1820620</v>
      </c>
      <c r="F201" s="22">
        <v>1056204</v>
      </c>
      <c r="G201" s="22">
        <f t="shared" si="68"/>
        <v>2876824</v>
      </c>
      <c r="H201" s="23"/>
      <c r="I201" s="23" t="s">
        <v>203</v>
      </c>
      <c r="J201" s="23">
        <v>2814.1303763440856</v>
      </c>
      <c r="K201" s="23">
        <v>1632.5733870967742</v>
      </c>
      <c r="L201" s="23">
        <f t="shared" si="62"/>
        <v>4446.7037634408598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18940320</v>
      </c>
      <c r="D202" s="60">
        <f t="shared" si="69"/>
        <v>3031508</v>
      </c>
      <c r="E202" s="60">
        <f t="shared" si="69"/>
        <v>109108531.075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48372898.101999998</v>
      </c>
      <c r="G202" s="61">
        <f>C202+D202+E202+F202</f>
        <v>179453257.17699999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29276.032258064512</v>
      </c>
      <c r="I202" s="62">
        <f t="shared" si="70"/>
        <v>4685.798655913979</v>
      </c>
      <c r="J202" s="62">
        <f t="shared" si="70"/>
        <v>168648.93916162636</v>
      </c>
      <c r="K202" s="62">
        <f t="shared" si="70"/>
        <v>74769.93658239246</v>
      </c>
      <c r="L202" s="62">
        <f>H202+I202+J202+K202</f>
        <v>277380.70665799733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22" sqref="O2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217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83" t="s">
        <v>9</v>
      </c>
      <c r="H6" s="83" t="s">
        <v>5</v>
      </c>
      <c r="I6" s="83" t="s">
        <v>6</v>
      </c>
      <c r="J6" s="83" t="s">
        <v>7</v>
      </c>
      <c r="K6" s="83" t="s">
        <v>8</v>
      </c>
      <c r="L6" s="83" t="s">
        <v>9</v>
      </c>
    </row>
    <row r="7" spans="1:13" s="2" customFormat="1">
      <c r="A7" s="33">
        <v>1</v>
      </c>
      <c r="B7" s="18" t="s">
        <v>10</v>
      </c>
      <c r="C7" s="19">
        <v>649379</v>
      </c>
      <c r="D7" s="19">
        <v>2709451</v>
      </c>
      <c r="E7" s="19">
        <v>1503249</v>
      </c>
      <c r="F7" s="19">
        <v>430423</v>
      </c>
      <c r="G7" s="19">
        <f t="shared" ref="G7" si="0">SUM(C7:F7)</f>
        <v>5292502</v>
      </c>
      <c r="H7" s="20">
        <v>1003.7444220430108</v>
      </c>
      <c r="I7" s="20">
        <v>4187.9954973118274</v>
      </c>
      <c r="J7" s="20">
        <v>2323.5703629032255</v>
      </c>
      <c r="K7" s="20">
        <v>665.30436827956976</v>
      </c>
      <c r="L7" s="20">
        <f>H7+I7+J7+K7</f>
        <v>8180.6146505376337</v>
      </c>
    </row>
    <row r="8" spans="1:13" s="2" customFormat="1">
      <c r="A8" s="34"/>
      <c r="B8" s="35" t="s">
        <v>70</v>
      </c>
      <c r="C8" s="22">
        <v>649379</v>
      </c>
      <c r="D8" s="22">
        <v>2709451</v>
      </c>
      <c r="E8" s="22">
        <v>1503249</v>
      </c>
      <c r="F8" s="22">
        <v>430423</v>
      </c>
      <c r="G8" s="22">
        <f t="shared" ref="G8:L8" si="1">G7</f>
        <v>5292502</v>
      </c>
      <c r="H8" s="22">
        <v>1003.7444220430108</v>
      </c>
      <c r="I8" s="22"/>
      <c r="J8" s="22">
        <v>2323.5703629032255</v>
      </c>
      <c r="K8" s="22">
        <v>665.30436827956976</v>
      </c>
      <c r="L8" s="22">
        <f t="shared" si="1"/>
        <v>8180.6146505376337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243595</v>
      </c>
      <c r="F9" s="25">
        <v>476030</v>
      </c>
      <c r="G9" s="25">
        <f t="shared" ref="G9" si="2">SUM(C9:F9)</f>
        <v>719625</v>
      </c>
      <c r="H9" s="26" t="s">
        <v>203</v>
      </c>
      <c r="I9" s="26" t="s">
        <v>203</v>
      </c>
      <c r="J9" s="26">
        <v>376.52452956989248</v>
      </c>
      <c r="K9" s="26">
        <v>735.79905913978496</v>
      </c>
      <c r="L9" s="26">
        <f>H9+I9+J9+K9</f>
        <v>1112.3235887096776</v>
      </c>
    </row>
    <row r="10" spans="1:13" s="2" customFormat="1">
      <c r="A10" s="35"/>
      <c r="B10" s="35" t="s">
        <v>71</v>
      </c>
      <c r="C10" s="22"/>
      <c r="D10" s="22"/>
      <c r="E10" s="22">
        <v>13397.725</v>
      </c>
      <c r="F10" s="22">
        <v>238015</v>
      </c>
      <c r="G10" s="22">
        <f>E10+F10</f>
        <v>251412.72500000001</v>
      </c>
      <c r="H10" s="22"/>
      <c r="I10" s="22"/>
      <c r="J10" s="22">
        <v>20.708849126344084</v>
      </c>
      <c r="K10" s="22">
        <v>367.89952956989248</v>
      </c>
      <c r="L10" s="22">
        <f t="shared" ref="L10:L13" si="3">H10+I10+J10+K10</f>
        <v>388.60837869623657</v>
      </c>
    </row>
    <row r="11" spans="1:13" s="2" customFormat="1">
      <c r="A11" s="35"/>
      <c r="B11" s="35" t="s">
        <v>72</v>
      </c>
      <c r="C11" s="22"/>
      <c r="D11" s="22"/>
      <c r="E11" s="22">
        <v>141285.09999999998</v>
      </c>
      <c r="F11" s="22">
        <v>233254.69999999998</v>
      </c>
      <c r="G11" s="22">
        <f t="shared" ref="G11:G13" si="4">E11+F11</f>
        <v>374539.79999999993</v>
      </c>
      <c r="H11" s="22"/>
      <c r="I11" s="22"/>
      <c r="J11" s="22">
        <v>218.38422715053758</v>
      </c>
      <c r="K11" s="22">
        <v>360.5415389784946</v>
      </c>
      <c r="L11" s="22">
        <f t="shared" si="3"/>
        <v>578.92576612903213</v>
      </c>
    </row>
    <row r="12" spans="1:13" s="2" customFormat="1">
      <c r="A12" s="35"/>
      <c r="B12" s="35" t="s">
        <v>73</v>
      </c>
      <c r="C12" s="22"/>
      <c r="D12" s="22"/>
      <c r="E12" s="22">
        <v>26795.45</v>
      </c>
      <c r="F12" s="22">
        <v>4760.3</v>
      </c>
      <c r="G12" s="22">
        <f t="shared" si="4"/>
        <v>31555.75</v>
      </c>
      <c r="H12" s="22"/>
      <c r="I12" s="22"/>
      <c r="J12" s="22">
        <v>41.417698252688169</v>
      </c>
      <c r="K12" s="22">
        <v>7.3579905913978489</v>
      </c>
      <c r="L12" s="22">
        <f t="shared" si="3"/>
        <v>48.775688844086019</v>
      </c>
    </row>
    <row r="13" spans="1:13" s="2" customFormat="1">
      <c r="A13" s="17"/>
      <c r="B13" s="17" t="s">
        <v>113</v>
      </c>
      <c r="C13" s="22"/>
      <c r="D13" s="22"/>
      <c r="E13" s="22">
        <v>62116.724999999999</v>
      </c>
      <c r="F13" s="22"/>
      <c r="G13" s="22">
        <f t="shared" si="4"/>
        <v>62116.724999999999</v>
      </c>
      <c r="H13" s="22"/>
      <c r="I13" s="22"/>
      <c r="J13" s="22">
        <v>96.013755040322565</v>
      </c>
      <c r="K13" s="22"/>
      <c r="L13" s="22">
        <f t="shared" si="3"/>
        <v>96.013755040322565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1020896</v>
      </c>
      <c r="F14" s="31">
        <v>1129134</v>
      </c>
      <c r="G14" s="31">
        <f t="shared" ref="G14" si="5">SUM(C14:F14)</f>
        <v>2150030</v>
      </c>
      <c r="H14" s="32" t="s">
        <v>203</v>
      </c>
      <c r="I14" s="32" t="s">
        <v>203</v>
      </c>
      <c r="J14" s="32">
        <v>1577.9978494623656</v>
      </c>
      <c r="K14" s="32">
        <v>1745.3012096774194</v>
      </c>
      <c r="L14" s="32">
        <f>H14+I14+J14+K14</f>
        <v>3323.2990591397847</v>
      </c>
    </row>
    <row r="15" spans="1:13" s="2" customFormat="1">
      <c r="A15" s="35"/>
      <c r="B15" s="35" t="s">
        <v>74</v>
      </c>
      <c r="C15" s="22"/>
      <c r="D15" s="22"/>
      <c r="E15" s="22">
        <v>1020896</v>
      </c>
      <c r="F15" s="22">
        <v>1129134</v>
      </c>
      <c r="G15" s="22">
        <f>F15+E15</f>
        <v>2150030</v>
      </c>
      <c r="H15" s="22"/>
      <c r="I15" s="22"/>
      <c r="J15" s="22">
        <v>1577.9978494623656</v>
      </c>
      <c r="K15" s="22">
        <v>1745.3012096774194</v>
      </c>
      <c r="L15" s="22">
        <f>H15+I15+J15+K15</f>
        <v>3323.2990591397847</v>
      </c>
    </row>
    <row r="16" spans="1:13" s="2" customFormat="1">
      <c r="A16" s="37">
        <v>4</v>
      </c>
      <c r="B16" s="30" t="s">
        <v>13</v>
      </c>
      <c r="C16" s="31">
        <v>40721</v>
      </c>
      <c r="D16" s="31">
        <v>0</v>
      </c>
      <c r="E16" s="31">
        <v>1319593</v>
      </c>
      <c r="F16" s="31">
        <v>402407</v>
      </c>
      <c r="G16" s="31">
        <f t="shared" ref="G16:G17" si="6">SUM(C16:F16)</f>
        <v>1762721</v>
      </c>
      <c r="H16" s="32">
        <v>62.94240591397849</v>
      </c>
      <c r="I16" s="32" t="s">
        <v>203</v>
      </c>
      <c r="J16" s="32">
        <v>2039.6934811827955</v>
      </c>
      <c r="K16" s="32">
        <v>622.00006720430099</v>
      </c>
      <c r="L16" s="32">
        <f t="shared" ref="L16:L17" si="7">H16+I16+J16+K16</f>
        <v>2724.6359543010749</v>
      </c>
    </row>
    <row r="17" spans="1:12" s="2" customFormat="1">
      <c r="A17" s="35"/>
      <c r="B17" s="35" t="s">
        <v>80</v>
      </c>
      <c r="C17" s="22">
        <v>40721</v>
      </c>
      <c r="D17" s="22"/>
      <c r="E17" s="22">
        <v>109526.21900000001</v>
      </c>
      <c r="F17" s="22">
        <v>66397.154999999999</v>
      </c>
      <c r="G17" s="22">
        <f t="shared" si="6"/>
        <v>216644.37400000001</v>
      </c>
      <c r="H17" s="22">
        <v>62.94240591397849</v>
      </c>
      <c r="I17" s="22"/>
      <c r="J17" s="22">
        <v>169.29455893817206</v>
      </c>
      <c r="K17" s="22">
        <v>102.63001108870967</v>
      </c>
      <c r="L17" s="22">
        <f t="shared" si="7"/>
        <v>334.86697594086024</v>
      </c>
    </row>
    <row r="18" spans="1:12" s="2" customFormat="1">
      <c r="A18" s="35"/>
      <c r="B18" s="35" t="s">
        <v>81</v>
      </c>
      <c r="C18" s="22"/>
      <c r="D18" s="22"/>
      <c r="E18" s="22">
        <v>1210066.781</v>
      </c>
      <c r="F18" s="22">
        <v>336009.84499999997</v>
      </c>
      <c r="G18" s="22">
        <f t="shared" ref="G18:G30" si="8">SUM(C18:F18)</f>
        <v>1546076.6259999999</v>
      </c>
      <c r="H18" s="22"/>
      <c r="I18" s="22"/>
      <c r="J18" s="22">
        <v>1870.3989222446235</v>
      </c>
      <c r="K18" s="22">
        <v>519.3700561155913</v>
      </c>
      <c r="L18" s="22">
        <f>H18+I18+J18+K18</f>
        <v>2389.7689783602145</v>
      </c>
    </row>
    <row r="19" spans="1:12" s="2" customFormat="1">
      <c r="A19" s="37">
        <v>5</v>
      </c>
      <c r="B19" s="30" t="s">
        <v>14</v>
      </c>
      <c r="C19" s="31">
        <v>279103</v>
      </c>
      <c r="D19" s="31">
        <v>208060</v>
      </c>
      <c r="E19" s="31">
        <v>4623862</v>
      </c>
      <c r="F19" s="31">
        <v>1684850</v>
      </c>
      <c r="G19" s="31">
        <f t="shared" si="8"/>
        <v>6795875</v>
      </c>
      <c r="H19" s="32">
        <v>431.40920698924725</v>
      </c>
      <c r="I19" s="32">
        <v>321.59811827956986</v>
      </c>
      <c r="J19" s="32">
        <v>7147.0985215053761</v>
      </c>
      <c r="K19" s="32">
        <v>2604.2708333333335</v>
      </c>
      <c r="L19" s="32">
        <f>H19+I19+J19+K19</f>
        <v>10504.376680107527</v>
      </c>
    </row>
    <row r="20" spans="1:12" s="2" customFormat="1">
      <c r="A20" s="35"/>
      <c r="B20" s="35" t="s">
        <v>78</v>
      </c>
      <c r="C20" s="22">
        <v>279103</v>
      </c>
      <c r="D20" s="22">
        <v>208060</v>
      </c>
      <c r="E20" s="22">
        <v>1479636</v>
      </c>
      <c r="F20" s="22">
        <v>101090</v>
      </c>
      <c r="G20" s="22">
        <f t="shared" si="8"/>
        <v>2067889</v>
      </c>
      <c r="H20" s="22">
        <v>431.40920698924725</v>
      </c>
      <c r="I20" s="22">
        <v>321.59811827956986</v>
      </c>
      <c r="J20" s="22">
        <v>2287.0717741935482</v>
      </c>
      <c r="K20" s="22">
        <v>156.25470430107526</v>
      </c>
      <c r="L20" s="22">
        <f t="shared" ref="L20:L23" si="9">H20+I20+J20+K20</f>
        <v>3196.3338037634408</v>
      </c>
    </row>
    <row r="21" spans="1:12" s="2" customFormat="1">
      <c r="A21" s="35"/>
      <c r="B21" s="35" t="s">
        <v>79</v>
      </c>
      <c r="C21" s="22"/>
      <c r="D21" s="22"/>
      <c r="E21" s="22">
        <v>1340920</v>
      </c>
      <c r="F21" s="22">
        <v>876122</v>
      </c>
      <c r="G21" s="22">
        <f t="shared" si="8"/>
        <v>2217042</v>
      </c>
      <c r="H21" s="22"/>
      <c r="I21" s="22"/>
      <c r="J21" s="22">
        <v>2072.6586021505373</v>
      </c>
      <c r="K21" s="22">
        <v>1354.2208333333331</v>
      </c>
      <c r="L21" s="22">
        <f t="shared" si="9"/>
        <v>3426.8794354838701</v>
      </c>
    </row>
    <row r="22" spans="1:12" s="2" customFormat="1">
      <c r="A22" s="35"/>
      <c r="B22" s="35" t="s">
        <v>75</v>
      </c>
      <c r="C22" s="22"/>
      <c r="D22" s="22"/>
      <c r="E22" s="22">
        <v>1525874</v>
      </c>
      <c r="F22" s="22">
        <v>454910</v>
      </c>
      <c r="G22" s="22">
        <f t="shared" si="8"/>
        <v>1980784</v>
      </c>
      <c r="H22" s="22"/>
      <c r="I22" s="22"/>
      <c r="J22" s="22">
        <v>2358.5418010752683</v>
      </c>
      <c r="K22" s="22">
        <v>703.1538978494624</v>
      </c>
      <c r="L22" s="22">
        <f t="shared" si="9"/>
        <v>3061.6956989247306</v>
      </c>
    </row>
    <row r="23" spans="1:12" s="2" customFormat="1">
      <c r="A23" s="35"/>
      <c r="B23" s="35" t="s">
        <v>76</v>
      </c>
      <c r="C23" s="22"/>
      <c r="D23" s="22"/>
      <c r="E23" s="22">
        <v>277432</v>
      </c>
      <c r="F23" s="22">
        <v>252728</v>
      </c>
      <c r="G23" s="22">
        <f t="shared" si="8"/>
        <v>530160</v>
      </c>
      <c r="H23" s="22"/>
      <c r="I23" s="22"/>
      <c r="J23" s="22">
        <v>428.82634408602144</v>
      </c>
      <c r="K23" s="22">
        <v>390.64139784946235</v>
      </c>
      <c r="L23" s="22">
        <f t="shared" si="9"/>
        <v>819.46774193548379</v>
      </c>
    </row>
    <row r="24" spans="1:12" s="2" customFormat="1" ht="15.75" customHeight="1">
      <c r="A24" s="37">
        <v>6</v>
      </c>
      <c r="B24" s="30" t="s">
        <v>15</v>
      </c>
      <c r="C24" s="31">
        <v>7834</v>
      </c>
      <c r="D24" s="31">
        <v>0</v>
      </c>
      <c r="E24" s="31">
        <v>806964</v>
      </c>
      <c r="F24" s="31">
        <v>813398</v>
      </c>
      <c r="G24" s="31">
        <f t="shared" si="8"/>
        <v>1628196</v>
      </c>
      <c r="H24" s="32">
        <v>12.109005376344085</v>
      </c>
      <c r="I24" s="32" t="s">
        <v>203</v>
      </c>
      <c r="J24" s="32">
        <v>1247.3233870967742</v>
      </c>
      <c r="K24" s="32">
        <v>1257.2684139784944</v>
      </c>
      <c r="L24" s="32">
        <f>H24+I24+J24+K24</f>
        <v>2516.7008064516131</v>
      </c>
    </row>
    <row r="25" spans="1:12" s="2" customFormat="1">
      <c r="A25" s="35"/>
      <c r="B25" s="35" t="s">
        <v>83</v>
      </c>
      <c r="C25" s="22">
        <v>7834</v>
      </c>
      <c r="D25" s="22"/>
      <c r="E25" s="22">
        <v>37927.307999999997</v>
      </c>
      <c r="F25" s="22">
        <v>56937.860000000008</v>
      </c>
      <c r="G25" s="22">
        <f t="shared" si="8"/>
        <v>102699.16800000001</v>
      </c>
      <c r="H25" s="22">
        <v>12.109005376344085</v>
      </c>
      <c r="I25" s="22"/>
      <c r="J25" s="22">
        <v>58.624199193548378</v>
      </c>
      <c r="K25" s="22">
        <v>88.008788978494636</v>
      </c>
      <c r="L25" s="22">
        <f t="shared" ref="L25:L29" si="10">H25+I25+J25+K25</f>
        <v>158.74199354838709</v>
      </c>
    </row>
    <row r="26" spans="1:12" s="2" customFormat="1">
      <c r="A26" s="35"/>
      <c r="B26" s="35" t="s">
        <v>82</v>
      </c>
      <c r="C26" s="22"/>
      <c r="D26" s="22"/>
      <c r="E26" s="22">
        <v>271946.86800000002</v>
      </c>
      <c r="F26" s="22">
        <v>217990.66400000002</v>
      </c>
      <c r="G26" s="22">
        <f t="shared" si="8"/>
        <v>489937.53200000001</v>
      </c>
      <c r="H26" s="22"/>
      <c r="I26" s="22"/>
      <c r="J26" s="22">
        <v>420.34798145161295</v>
      </c>
      <c r="K26" s="22">
        <v>336.94793494623656</v>
      </c>
      <c r="L26" s="22">
        <f t="shared" si="10"/>
        <v>757.29591639784951</v>
      </c>
    </row>
    <row r="27" spans="1:12" s="2" customFormat="1">
      <c r="A27" s="35"/>
      <c r="B27" s="35" t="s">
        <v>84</v>
      </c>
      <c r="C27" s="22"/>
      <c r="D27" s="22"/>
      <c r="E27" s="22">
        <v>45189.984000000004</v>
      </c>
      <c r="F27" s="22">
        <v>27655.532000000003</v>
      </c>
      <c r="G27" s="22">
        <f t="shared" si="8"/>
        <v>72845.516000000003</v>
      </c>
      <c r="H27" s="22"/>
      <c r="I27" s="22"/>
      <c r="J27" s="22">
        <v>69.850109677419354</v>
      </c>
      <c r="K27" s="22">
        <v>42.747126075268817</v>
      </c>
      <c r="L27" s="22">
        <f t="shared" si="10"/>
        <v>112.59723575268816</v>
      </c>
    </row>
    <row r="28" spans="1:12" s="2" customFormat="1">
      <c r="A28" s="35"/>
      <c r="B28" s="35" t="s">
        <v>85</v>
      </c>
      <c r="C28" s="22"/>
      <c r="D28" s="22"/>
      <c r="E28" s="22">
        <v>13718.388000000001</v>
      </c>
      <c r="F28" s="22">
        <v>19521.552</v>
      </c>
      <c r="G28" s="22">
        <f t="shared" si="8"/>
        <v>33239.94</v>
      </c>
      <c r="H28" s="22"/>
      <c r="I28" s="22"/>
      <c r="J28" s="22">
        <v>21.20449758064516</v>
      </c>
      <c r="K28" s="22">
        <v>30.174441935483866</v>
      </c>
      <c r="L28" s="22">
        <f t="shared" si="10"/>
        <v>51.378939516129023</v>
      </c>
    </row>
    <row r="29" spans="1:12" s="2" customFormat="1">
      <c r="A29" s="35"/>
      <c r="B29" s="35" t="s">
        <v>86</v>
      </c>
      <c r="C29" s="22"/>
      <c r="D29" s="22"/>
      <c r="E29" s="22">
        <v>438181.45200000005</v>
      </c>
      <c r="F29" s="22">
        <v>491292.39199999999</v>
      </c>
      <c r="G29" s="22">
        <f t="shared" si="8"/>
        <v>929473.84400000004</v>
      </c>
      <c r="H29" s="22"/>
      <c r="I29" s="22"/>
      <c r="J29" s="22">
        <v>677.29659919354833</v>
      </c>
      <c r="K29" s="22">
        <v>759.39012204301071</v>
      </c>
      <c r="L29" s="22">
        <f t="shared" si="10"/>
        <v>1436.6867212365592</v>
      </c>
    </row>
    <row r="30" spans="1:12" s="2" customFormat="1">
      <c r="A30" s="37">
        <v>8</v>
      </c>
      <c r="B30" s="30" t="s">
        <v>16</v>
      </c>
      <c r="C30" s="31">
        <v>811843</v>
      </c>
      <c r="D30" s="31">
        <v>0</v>
      </c>
      <c r="E30" s="31">
        <v>1578200</v>
      </c>
      <c r="F30" s="31">
        <v>1428300</v>
      </c>
      <c r="G30" s="31">
        <f t="shared" si="8"/>
        <v>3818343</v>
      </c>
      <c r="H30" s="32">
        <v>1254.8648521505374</v>
      </c>
      <c r="I30" s="32" t="s">
        <v>203</v>
      </c>
      <c r="J30" s="32">
        <v>2439.4220430107521</v>
      </c>
      <c r="K30" s="32">
        <v>2207.7217741935483</v>
      </c>
      <c r="L30" s="32">
        <f>H30+I30+J30+K30</f>
        <v>5902.0086693548383</v>
      </c>
    </row>
    <row r="31" spans="1:12" s="2" customFormat="1">
      <c r="A31" s="35"/>
      <c r="B31" s="35" t="s">
        <v>87</v>
      </c>
      <c r="C31" s="22">
        <v>811843</v>
      </c>
      <c r="D31" s="22">
        <v>0</v>
      </c>
      <c r="E31" s="22">
        <v>1578200</v>
      </c>
      <c r="F31" s="22">
        <v>1428300</v>
      </c>
      <c r="G31" s="22">
        <f t="shared" ref="G31:L31" si="11">G30</f>
        <v>3818343</v>
      </c>
      <c r="H31" s="22">
        <v>1254.8648521505374</v>
      </c>
      <c r="I31" s="22"/>
      <c r="J31" s="22">
        <v>2439.4220430107521</v>
      </c>
      <c r="K31" s="22">
        <v>2207.7217741935483</v>
      </c>
      <c r="L31" s="22">
        <f t="shared" si="11"/>
        <v>5902.0086693548383</v>
      </c>
    </row>
    <row r="32" spans="1:12" s="2" customFormat="1" ht="14.25" customHeight="1">
      <c r="A32" s="37">
        <v>9</v>
      </c>
      <c r="B32" s="30" t="s">
        <v>17</v>
      </c>
      <c r="C32" s="31">
        <v>0</v>
      </c>
      <c r="D32" s="31">
        <v>0</v>
      </c>
      <c r="E32" s="31">
        <v>1472907</v>
      </c>
      <c r="F32" s="31">
        <v>464385</v>
      </c>
      <c r="G32" s="31">
        <f t="shared" ref="G32" si="12">SUM(C32:F32)</f>
        <v>1937292</v>
      </c>
      <c r="H32" s="32" t="s">
        <v>203</v>
      </c>
      <c r="I32" s="32" t="s">
        <v>203</v>
      </c>
      <c r="J32" s="32">
        <v>2276.670766129032</v>
      </c>
      <c r="K32" s="32">
        <v>717.79939516129025</v>
      </c>
      <c r="L32" s="32">
        <f>H32+I32+J32+K32</f>
        <v>2994.4701612903223</v>
      </c>
    </row>
    <row r="33" spans="1:12" s="2" customFormat="1">
      <c r="A33" s="35"/>
      <c r="B33" s="35" t="s">
        <v>88</v>
      </c>
      <c r="C33" s="22"/>
      <c r="D33" s="22"/>
      <c r="E33" s="22">
        <v>1472907</v>
      </c>
      <c r="F33" s="22">
        <v>464385</v>
      </c>
      <c r="G33" s="22">
        <f>G32</f>
        <v>1937292</v>
      </c>
      <c r="H33" s="22"/>
      <c r="I33" s="22"/>
      <c r="J33" s="22">
        <v>2276.670766129032</v>
      </c>
      <c r="K33" s="22">
        <v>717.79939516129025</v>
      </c>
      <c r="L33" s="22">
        <f>K33+J33</f>
        <v>2994.4701612903223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1184003</v>
      </c>
      <c r="F34" s="31">
        <v>650952</v>
      </c>
      <c r="G34" s="31">
        <f>SUM(C34:F34)</f>
        <v>1834955</v>
      </c>
      <c r="H34" s="32" t="s">
        <v>203</v>
      </c>
      <c r="I34" s="32" t="s">
        <v>203</v>
      </c>
      <c r="J34" s="32">
        <v>1830.1121639784944</v>
      </c>
      <c r="K34" s="32">
        <v>1006.1758064516127</v>
      </c>
      <c r="L34" s="32">
        <f>H34+I34+J34+K34</f>
        <v>2836.2879704301072</v>
      </c>
    </row>
    <row r="35" spans="1:12" s="2" customFormat="1">
      <c r="A35" s="35"/>
      <c r="B35" s="35" t="s">
        <v>93</v>
      </c>
      <c r="C35" s="22"/>
      <c r="D35" s="22"/>
      <c r="E35" s="22">
        <v>1184003</v>
      </c>
      <c r="F35" s="22">
        <v>650952</v>
      </c>
      <c r="G35" s="22">
        <f>SUM(C35:F35)</f>
        <v>1834955</v>
      </c>
      <c r="H35" s="22"/>
      <c r="I35" s="22"/>
      <c r="J35" s="22">
        <v>1830.1121639784944</v>
      </c>
      <c r="K35" s="22">
        <v>1006.1758064516127</v>
      </c>
      <c r="L35" s="22">
        <f>H35+I35+J35+K35</f>
        <v>2836.2879704301072</v>
      </c>
    </row>
    <row r="36" spans="1:12" s="2" customFormat="1">
      <c r="A36" s="35"/>
      <c r="B36" s="35" t="s">
        <v>90</v>
      </c>
      <c r="C36" s="22"/>
      <c r="D36" s="22"/>
      <c r="E36" s="22">
        <v>0</v>
      </c>
      <c r="F36" s="22">
        <v>0</v>
      </c>
      <c r="G36" s="22">
        <f t="shared" ref="G36:G39" si="13">SUM(C36:F36)</f>
        <v>0</v>
      </c>
      <c r="H36" s="22"/>
      <c r="I36" s="22"/>
      <c r="J36" s="71" t="s">
        <v>203</v>
      </c>
      <c r="K36" s="73" t="s">
        <v>203</v>
      </c>
      <c r="L36" s="22">
        <f>H36+I36+J36+K36</f>
        <v>0</v>
      </c>
    </row>
    <row r="37" spans="1:12" s="2" customFormat="1">
      <c r="A37" s="35"/>
      <c r="B37" s="35" t="s">
        <v>89</v>
      </c>
      <c r="C37" s="22"/>
      <c r="D37" s="22"/>
      <c r="E37" s="22">
        <v>0</v>
      </c>
      <c r="F37" s="22">
        <v>0</v>
      </c>
      <c r="G37" s="22">
        <f t="shared" si="13"/>
        <v>0</v>
      </c>
      <c r="H37" s="22"/>
      <c r="I37" s="22"/>
      <c r="J37" s="73" t="s">
        <v>203</v>
      </c>
      <c r="K37" s="73" t="s">
        <v>203</v>
      </c>
      <c r="L37" s="22">
        <f t="shared" ref="L37:L40" si="14">H37+I37+J37+K37</f>
        <v>0</v>
      </c>
    </row>
    <row r="38" spans="1:12" s="2" customFormat="1">
      <c r="A38" s="35"/>
      <c r="B38" s="35" t="s">
        <v>91</v>
      </c>
      <c r="C38" s="22"/>
      <c r="D38" s="22"/>
      <c r="E38" s="22">
        <v>0</v>
      </c>
      <c r="F38" s="22">
        <v>0</v>
      </c>
      <c r="G38" s="22">
        <f t="shared" si="13"/>
        <v>0</v>
      </c>
      <c r="H38" s="22"/>
      <c r="I38" s="22"/>
      <c r="J38" s="73" t="s">
        <v>203</v>
      </c>
      <c r="K38" s="73" t="s">
        <v>203</v>
      </c>
      <c r="L38" s="22">
        <f t="shared" si="14"/>
        <v>0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0</v>
      </c>
      <c r="G39" s="22">
        <f t="shared" si="13"/>
        <v>0</v>
      </c>
      <c r="H39" s="22"/>
      <c r="I39" s="22"/>
      <c r="J39" s="73" t="s">
        <v>203</v>
      </c>
      <c r="K39" s="73" t="s">
        <v>203</v>
      </c>
      <c r="L39" s="22">
        <f t="shared" si="14"/>
        <v>0</v>
      </c>
    </row>
    <row r="40" spans="1:12" s="2" customFormat="1">
      <c r="A40" s="35"/>
      <c r="B40" s="35" t="s">
        <v>77</v>
      </c>
      <c r="C40" s="22"/>
      <c r="D40" s="22"/>
      <c r="E40" s="22">
        <v>0</v>
      </c>
      <c r="F40" s="22">
        <v>0</v>
      </c>
      <c r="G40" s="22">
        <v>0</v>
      </c>
      <c r="H40" s="22"/>
      <c r="I40" s="22"/>
      <c r="J40" s="73" t="s">
        <v>203</v>
      </c>
      <c r="K40" s="73" t="s">
        <v>203</v>
      </c>
      <c r="L40" s="22">
        <f t="shared" si="14"/>
        <v>0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27382</v>
      </c>
      <c r="E41" s="31">
        <v>739889</v>
      </c>
      <c r="F41" s="31">
        <v>1165144</v>
      </c>
      <c r="G41" s="31">
        <f t="shared" ref="G41" si="15">SUM(C41:F41)</f>
        <v>1932415</v>
      </c>
      <c r="H41" s="32" t="s">
        <v>203</v>
      </c>
      <c r="I41" s="32">
        <v>42.324327956989244</v>
      </c>
      <c r="J41" s="32">
        <v>1143.6456317204299</v>
      </c>
      <c r="K41" s="32">
        <v>1800.9618279569891</v>
      </c>
      <c r="L41" s="32">
        <f>H41+I41+J41+K41</f>
        <v>2986.9317876344085</v>
      </c>
    </row>
    <row r="42" spans="1:12" s="2" customFormat="1">
      <c r="A42" s="35"/>
      <c r="B42" s="35" t="s">
        <v>94</v>
      </c>
      <c r="C42" s="22">
        <v>0</v>
      </c>
      <c r="D42" s="22">
        <v>27382</v>
      </c>
      <c r="E42" s="22">
        <v>739889</v>
      </c>
      <c r="F42" s="22">
        <v>1165144</v>
      </c>
      <c r="G42" s="22">
        <f>C42+D42+E42+F42</f>
        <v>1932415</v>
      </c>
      <c r="H42" s="22"/>
      <c r="I42" s="22">
        <v>42.324327956989244</v>
      </c>
      <c r="J42" s="22">
        <v>1143.6456317204299</v>
      </c>
      <c r="K42" s="22">
        <v>1800.9618279569891</v>
      </c>
      <c r="L42" s="22">
        <f>H42+I42+J42+K42</f>
        <v>2986.9317876344085</v>
      </c>
    </row>
    <row r="43" spans="1:12" s="2" customFormat="1">
      <c r="A43" s="37">
        <v>12</v>
      </c>
      <c r="B43" s="30" t="s">
        <v>20</v>
      </c>
      <c r="C43" s="41">
        <v>7982644</v>
      </c>
      <c r="D43" s="41">
        <v>1464568</v>
      </c>
      <c r="E43" s="41">
        <v>22103911</v>
      </c>
      <c r="F43" s="41">
        <v>3688096</v>
      </c>
      <c r="G43" s="31">
        <f t="shared" ref="G43:G49" si="16">SUM(C43:F43)</f>
        <v>35239219</v>
      </c>
      <c r="H43" s="42">
        <v>12338.764247311827</v>
      </c>
      <c r="I43" s="42">
        <v>2263.7811827956989</v>
      </c>
      <c r="J43" s="32">
        <v>34165.991465053761</v>
      </c>
      <c r="K43" s="32">
        <v>5700.6860215053757</v>
      </c>
      <c r="L43" s="32">
        <f>H43+I43+J43+K43</f>
        <v>54469.222916666666</v>
      </c>
    </row>
    <row r="44" spans="1:12" s="10" customFormat="1" ht="16.5" customHeight="1">
      <c r="A44" s="17"/>
      <c r="B44" s="17" t="s">
        <v>95</v>
      </c>
      <c r="C44" s="22">
        <v>7982644</v>
      </c>
      <c r="D44" s="22">
        <v>1464568</v>
      </c>
      <c r="E44" s="22">
        <v>21501418</v>
      </c>
      <c r="F44" s="22">
        <v>3521177</v>
      </c>
      <c r="G44" s="22">
        <f>G43-G45-G46</f>
        <v>34469807</v>
      </c>
      <c r="H44" s="22">
        <v>12338.764247311827</v>
      </c>
      <c r="I44" s="22">
        <v>2263.7811827956989</v>
      </c>
      <c r="J44" s="22">
        <v>33234.718682795698</v>
      </c>
      <c r="K44" s="22">
        <v>5442.6795026881719</v>
      </c>
      <c r="L44" s="22">
        <f t="shared" ref="L44:L75" si="17">H44+I44+J44+K44</f>
        <v>53279.943615591401</v>
      </c>
    </row>
    <row r="45" spans="1:12" s="2" customFormat="1">
      <c r="A45" s="17"/>
      <c r="B45" s="17" t="s">
        <v>96</v>
      </c>
      <c r="C45" s="22"/>
      <c r="D45" s="22"/>
      <c r="E45" s="69">
        <v>335165</v>
      </c>
      <c r="F45" s="69">
        <v>158407</v>
      </c>
      <c r="G45" s="22">
        <f t="shared" si="16"/>
        <v>493572</v>
      </c>
      <c r="H45" s="22"/>
      <c r="I45" s="22"/>
      <c r="J45" s="22">
        <v>518.06418010752679</v>
      </c>
      <c r="K45" s="22">
        <v>244.84952956989244</v>
      </c>
      <c r="L45" s="22">
        <f t="shared" si="17"/>
        <v>762.91370967741921</v>
      </c>
    </row>
    <row r="46" spans="1:12" s="2" customFormat="1">
      <c r="A46" s="17"/>
      <c r="B46" s="17" t="s">
        <v>97</v>
      </c>
      <c r="C46" s="22"/>
      <c r="D46" s="22"/>
      <c r="E46" s="22">
        <v>267328</v>
      </c>
      <c r="F46" s="22">
        <v>8512</v>
      </c>
      <c r="G46" s="22">
        <f t="shared" si="16"/>
        <v>275840</v>
      </c>
      <c r="H46" s="73"/>
      <c r="I46" s="73"/>
      <c r="J46" s="73"/>
      <c r="K46" s="73"/>
      <c r="L46" s="73">
        <f t="shared" si="17"/>
        <v>0</v>
      </c>
    </row>
    <row r="47" spans="1:12" s="2" customFormat="1">
      <c r="A47" s="37">
        <v>13</v>
      </c>
      <c r="B47" s="30" t="s">
        <v>212</v>
      </c>
      <c r="C47" s="79">
        <v>0</v>
      </c>
      <c r="D47" s="79">
        <v>0</v>
      </c>
      <c r="E47" s="79">
        <v>0</v>
      </c>
      <c r="F47" s="79">
        <v>103064</v>
      </c>
      <c r="G47" s="79">
        <f t="shared" si="16"/>
        <v>103064</v>
      </c>
      <c r="H47" s="80" t="s">
        <v>203</v>
      </c>
      <c r="I47" s="80" t="s">
        <v>203</v>
      </c>
      <c r="J47" s="80" t="s">
        <v>203</v>
      </c>
      <c r="K47" s="80">
        <v>159.30591397849463</v>
      </c>
      <c r="L47" s="80">
        <f>H47+I47+J47+K47</f>
        <v>159.30591397849463</v>
      </c>
    </row>
    <row r="48" spans="1:12" s="2" customFormat="1">
      <c r="A48" s="17"/>
      <c r="B48" s="17" t="s">
        <v>213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s="2" customFormat="1">
      <c r="A49" s="37">
        <v>14</v>
      </c>
      <c r="B49" s="30" t="s">
        <v>21</v>
      </c>
      <c r="C49" s="41">
        <v>0</v>
      </c>
      <c r="D49" s="41">
        <v>0</v>
      </c>
      <c r="E49" s="41">
        <v>709967</v>
      </c>
      <c r="F49" s="41">
        <v>510984</v>
      </c>
      <c r="G49" s="31">
        <f t="shared" si="16"/>
        <v>1220951</v>
      </c>
      <c r="H49" s="42" t="s">
        <v>203</v>
      </c>
      <c r="I49" s="42" t="s">
        <v>203</v>
      </c>
      <c r="J49" s="32">
        <v>1097.3952284946236</v>
      </c>
      <c r="K49" s="32">
        <v>789.82741935483864</v>
      </c>
      <c r="L49" s="32">
        <f>H49+I49+J49+K49</f>
        <v>1887.2226478494622</v>
      </c>
    </row>
    <row r="50" spans="1:12" s="2" customFormat="1">
      <c r="A50" s="17"/>
      <c r="B50" s="17" t="s">
        <v>98</v>
      </c>
      <c r="C50" s="22"/>
      <c r="D50" s="22"/>
      <c r="E50" s="22">
        <v>709967</v>
      </c>
      <c r="F50" s="22">
        <v>510984</v>
      </c>
      <c r="G50" s="22">
        <f t="shared" ref="G50" si="18">G49</f>
        <v>1220951</v>
      </c>
      <c r="H50" s="22"/>
      <c r="I50" s="22"/>
      <c r="J50" s="22">
        <v>1097.3952284946236</v>
      </c>
      <c r="K50" s="22">
        <v>789.82741935483864</v>
      </c>
      <c r="L50" s="22">
        <f t="shared" si="17"/>
        <v>1887.2226478494622</v>
      </c>
    </row>
    <row r="51" spans="1:12" s="2" customFormat="1" ht="14.25" customHeight="1">
      <c r="A51" s="37">
        <v>15</v>
      </c>
      <c r="B51" s="30" t="s">
        <v>22</v>
      </c>
      <c r="C51" s="31">
        <v>0</v>
      </c>
      <c r="D51" s="31">
        <v>0</v>
      </c>
      <c r="E51" s="31">
        <v>1922898</v>
      </c>
      <c r="F51" s="31">
        <v>378298</v>
      </c>
      <c r="G51" s="31">
        <f t="shared" ref="G51" si="19">SUM(C51:F51)</f>
        <v>2301196</v>
      </c>
      <c r="H51" s="32" t="s">
        <v>203</v>
      </c>
      <c r="I51" s="32" t="s">
        <v>203</v>
      </c>
      <c r="J51" s="32">
        <v>2972.2213709677421</v>
      </c>
      <c r="K51" s="32">
        <v>584.73481182795695</v>
      </c>
      <c r="L51" s="32">
        <f>H51+I51+J51+K51</f>
        <v>3556.9561827956991</v>
      </c>
    </row>
    <row r="52" spans="1:12" s="2" customFormat="1">
      <c r="A52" s="17"/>
      <c r="B52" s="17" t="s">
        <v>102</v>
      </c>
      <c r="C52" s="22"/>
      <c r="D52" s="22"/>
      <c r="E52" s="22">
        <v>769159</v>
      </c>
      <c r="F52" s="22">
        <v>11349</v>
      </c>
      <c r="G52" s="22">
        <f>SUM(C52:F52)</f>
        <v>780508</v>
      </c>
      <c r="H52" s="22"/>
      <c r="I52" s="22"/>
      <c r="J52" s="22">
        <v>1188.8882392473117</v>
      </c>
      <c r="K52" s="22">
        <v>17.542137096774191</v>
      </c>
      <c r="L52" s="22">
        <f t="shared" si="17"/>
        <v>1206.430376344086</v>
      </c>
    </row>
    <row r="53" spans="1:12" s="2" customFormat="1">
      <c r="A53" s="17"/>
      <c r="B53" s="17" t="s">
        <v>99</v>
      </c>
      <c r="C53" s="22"/>
      <c r="D53" s="22"/>
      <c r="E53" s="22">
        <v>192290</v>
      </c>
      <c r="F53" s="22">
        <v>264809</v>
      </c>
      <c r="G53" s="22">
        <f t="shared" ref="G53:G57" si="20">SUM(C53:F53)</f>
        <v>457099</v>
      </c>
      <c r="H53" s="22"/>
      <c r="I53" s="22"/>
      <c r="J53" s="22">
        <v>297</v>
      </c>
      <c r="K53" s="22">
        <v>409.19267473118271</v>
      </c>
      <c r="L53" s="22">
        <f t="shared" si="17"/>
        <v>706.19267473118271</v>
      </c>
    </row>
    <row r="54" spans="1:12" s="2" customFormat="1">
      <c r="A54" s="17"/>
      <c r="B54" s="17" t="s">
        <v>103</v>
      </c>
      <c r="C54" s="22"/>
      <c r="D54" s="22"/>
      <c r="E54" s="22">
        <v>153832</v>
      </c>
      <c r="F54" s="22">
        <v>102140</v>
      </c>
      <c r="G54" s="22">
        <f t="shared" si="20"/>
        <v>255972</v>
      </c>
      <c r="H54" s="22"/>
      <c r="I54" s="22"/>
      <c r="J54" s="22">
        <v>238</v>
      </c>
      <c r="K54" s="22">
        <v>158</v>
      </c>
      <c r="L54" s="22">
        <f t="shared" si="17"/>
        <v>396</v>
      </c>
    </row>
    <row r="55" spans="1:12" s="2" customFormat="1">
      <c r="A55" s="17"/>
      <c r="B55" s="17" t="s">
        <v>100</v>
      </c>
      <c r="C55" s="22"/>
      <c r="D55" s="22"/>
      <c r="E55" s="22">
        <v>576869</v>
      </c>
      <c r="F55" s="22">
        <v>0</v>
      </c>
      <c r="G55" s="22">
        <f t="shared" si="20"/>
        <v>576869</v>
      </c>
      <c r="H55" s="22"/>
      <c r="I55" s="22"/>
      <c r="J55" s="22">
        <v>892</v>
      </c>
      <c r="K55" s="22">
        <v>0</v>
      </c>
      <c r="L55" s="22">
        <f t="shared" si="17"/>
        <v>892</v>
      </c>
    </row>
    <row r="56" spans="1:12" s="2" customFormat="1">
      <c r="A56" s="17"/>
      <c r="B56" s="17" t="s">
        <v>104</v>
      </c>
      <c r="C56" s="22"/>
      <c r="D56" s="22"/>
      <c r="E56" s="22">
        <v>96145</v>
      </c>
      <c r="F56" s="22">
        <v>0</v>
      </c>
      <c r="G56" s="22">
        <f t="shared" si="20"/>
        <v>96145</v>
      </c>
      <c r="H56" s="22"/>
      <c r="I56" s="22"/>
      <c r="J56" s="22">
        <v>149</v>
      </c>
      <c r="K56" s="22">
        <v>0</v>
      </c>
      <c r="L56" s="22">
        <f t="shared" si="17"/>
        <v>149</v>
      </c>
    </row>
    <row r="57" spans="1:12" s="2" customFormat="1">
      <c r="A57" s="17"/>
      <c r="B57" s="17" t="s">
        <v>101</v>
      </c>
      <c r="C57" s="22"/>
      <c r="D57" s="22"/>
      <c r="E57" s="22">
        <v>134603</v>
      </c>
      <c r="F57" s="22">
        <v>0</v>
      </c>
      <c r="G57" s="22">
        <f t="shared" si="20"/>
        <v>134603</v>
      </c>
      <c r="H57" s="22"/>
      <c r="I57" s="22"/>
      <c r="J57" s="22">
        <v>208</v>
      </c>
      <c r="K57" s="22">
        <v>0</v>
      </c>
      <c r="L57" s="22">
        <f t="shared" si="17"/>
        <v>208</v>
      </c>
    </row>
    <row r="58" spans="1:12" s="2" customFormat="1">
      <c r="A58" s="36">
        <v>16</v>
      </c>
      <c r="B58" s="24" t="s">
        <v>23</v>
      </c>
      <c r="C58" s="25">
        <v>0</v>
      </c>
      <c r="D58" s="25">
        <v>0</v>
      </c>
      <c r="E58" s="25">
        <v>129686</v>
      </c>
      <c r="F58" s="25">
        <v>342346</v>
      </c>
      <c r="G58" s="25">
        <f t="shared" ref="G58" si="21">SUM(C58:F58)</f>
        <v>472032</v>
      </c>
      <c r="H58" s="26" t="s">
        <v>203</v>
      </c>
      <c r="I58" s="26" t="s">
        <v>203</v>
      </c>
      <c r="J58" s="26">
        <v>200.45551075268816</v>
      </c>
      <c r="K58" s="26">
        <v>529.16384408602141</v>
      </c>
      <c r="L58" s="44">
        <f>H58+I58+J58+K58</f>
        <v>729.61935483870957</v>
      </c>
    </row>
    <row r="59" spans="1:12" s="2" customFormat="1">
      <c r="A59" s="17"/>
      <c r="B59" s="17" t="s">
        <v>105</v>
      </c>
      <c r="C59" s="22"/>
      <c r="D59" s="22"/>
      <c r="E59" s="22">
        <v>129686</v>
      </c>
      <c r="F59" s="22">
        <v>342346</v>
      </c>
      <c r="G59" s="22">
        <f>G58</f>
        <v>472032</v>
      </c>
      <c r="H59" s="22"/>
      <c r="I59" s="22"/>
      <c r="J59" s="22">
        <v>200.45551075268816</v>
      </c>
      <c r="K59" s="22">
        <v>529.16384408602141</v>
      </c>
      <c r="L59" s="22">
        <f t="shared" si="17"/>
        <v>729.61935483870957</v>
      </c>
    </row>
    <row r="60" spans="1:12" s="2" customFormat="1">
      <c r="A60" s="37">
        <v>17</v>
      </c>
      <c r="B60" s="30" t="s">
        <v>24</v>
      </c>
      <c r="C60" s="31">
        <v>0</v>
      </c>
      <c r="D60" s="31">
        <v>0</v>
      </c>
      <c r="E60" s="31">
        <v>696660</v>
      </c>
      <c r="F60" s="31">
        <v>298689</v>
      </c>
      <c r="G60" s="31">
        <f t="shared" ref="G60" si="22">SUM(C60:F60)</f>
        <v>995349</v>
      </c>
      <c r="H60" s="32" t="s">
        <v>203</v>
      </c>
      <c r="I60" s="32" t="s">
        <v>203</v>
      </c>
      <c r="J60" s="32">
        <v>1076.8266129032256</v>
      </c>
      <c r="K60" s="32">
        <v>461.68326612903218</v>
      </c>
      <c r="L60" s="32">
        <f>H60+I60+J60+K60</f>
        <v>1538.5098790322577</v>
      </c>
    </row>
    <row r="61" spans="1:12" s="2" customFormat="1">
      <c r="A61" s="17"/>
      <c r="B61" s="35" t="s">
        <v>106</v>
      </c>
      <c r="C61" s="22"/>
      <c r="D61" s="22"/>
      <c r="E61" s="22">
        <v>696660</v>
      </c>
      <c r="F61" s="22">
        <v>298689</v>
      </c>
      <c r="G61" s="22">
        <f>G60</f>
        <v>995349</v>
      </c>
      <c r="H61" s="22"/>
      <c r="I61" s="22"/>
      <c r="J61" s="22">
        <v>1076.8266129032256</v>
      </c>
      <c r="K61" s="22">
        <v>461.68326612903218</v>
      </c>
      <c r="L61" s="22">
        <f t="shared" si="17"/>
        <v>1538.5098790322577</v>
      </c>
    </row>
    <row r="62" spans="1:12" s="2" customFormat="1" ht="15" customHeight="1">
      <c r="A62" s="37">
        <v>18</v>
      </c>
      <c r="B62" s="30" t="s">
        <v>25</v>
      </c>
      <c r="C62" s="31">
        <v>0</v>
      </c>
      <c r="D62" s="31">
        <v>0</v>
      </c>
      <c r="E62" s="31">
        <v>629327</v>
      </c>
      <c r="F62" s="31">
        <v>507910</v>
      </c>
      <c r="G62" s="31">
        <f t="shared" ref="G62" si="23">SUM(C62:F62)</f>
        <v>1137237</v>
      </c>
      <c r="H62" s="32" t="s">
        <v>203</v>
      </c>
      <c r="I62" s="32" t="s">
        <v>203</v>
      </c>
      <c r="J62" s="32">
        <v>972.75006720430099</v>
      </c>
      <c r="K62" s="32">
        <v>785.07594086021493</v>
      </c>
      <c r="L62" s="32">
        <f>H62+I62+J62+K62</f>
        <v>1757.8260080645159</v>
      </c>
    </row>
    <row r="63" spans="1:12" s="2" customFormat="1">
      <c r="A63" s="17"/>
      <c r="B63" s="17" t="s">
        <v>107</v>
      </c>
      <c r="C63" s="22"/>
      <c r="D63" s="22"/>
      <c r="E63" s="22">
        <v>629327</v>
      </c>
      <c r="F63" s="22">
        <v>507910</v>
      </c>
      <c r="G63" s="22">
        <f>G62</f>
        <v>1137237</v>
      </c>
      <c r="H63" s="22"/>
      <c r="I63" s="22"/>
      <c r="J63" s="22">
        <v>972.75006720430099</v>
      </c>
      <c r="K63" s="22">
        <v>785.07594086021493</v>
      </c>
      <c r="L63" s="22">
        <f t="shared" si="17"/>
        <v>1757.8260080645159</v>
      </c>
    </row>
    <row r="64" spans="1:12" s="2" customFormat="1">
      <c r="A64" s="37">
        <v>19</v>
      </c>
      <c r="B64" s="30" t="s">
        <v>26</v>
      </c>
      <c r="C64" s="31">
        <v>0</v>
      </c>
      <c r="D64" s="31">
        <v>0</v>
      </c>
      <c r="E64" s="31">
        <v>2360298</v>
      </c>
      <c r="F64" s="31">
        <v>1285068</v>
      </c>
      <c r="G64" s="31">
        <f t="shared" ref="G64" si="24">SUM(C64:F64)</f>
        <v>3645366</v>
      </c>
      <c r="H64" s="32" t="s">
        <v>203</v>
      </c>
      <c r="I64" s="32" t="s">
        <v>203</v>
      </c>
      <c r="J64" s="32">
        <v>3648.3100806451607</v>
      </c>
      <c r="K64" s="32">
        <v>1986.3282258064514</v>
      </c>
      <c r="L64" s="32">
        <f>H64+I64+J64+K64</f>
        <v>5634.6383064516122</v>
      </c>
    </row>
    <row r="65" spans="1:13" s="2" customFormat="1">
      <c r="A65" s="45"/>
      <c r="B65" s="45" t="s">
        <v>108</v>
      </c>
      <c r="C65" s="22"/>
      <c r="D65" s="22"/>
      <c r="E65" s="22">
        <v>455066</v>
      </c>
      <c r="F65" s="22">
        <v>247761</v>
      </c>
      <c r="G65" s="63">
        <f>SUM(C65:F65)</f>
        <v>702827</v>
      </c>
      <c r="H65" s="63"/>
      <c r="I65" s="63"/>
      <c r="J65" s="63">
        <v>703.39502688172036</v>
      </c>
      <c r="K65" s="63">
        <v>382.96391129032253</v>
      </c>
      <c r="L65" s="63">
        <f t="shared" si="17"/>
        <v>1086.3589381720428</v>
      </c>
    </row>
    <row r="66" spans="1:13">
      <c r="A66" s="45"/>
      <c r="B66" s="45" t="s">
        <v>109</v>
      </c>
      <c r="C66" s="22"/>
      <c r="D66" s="22"/>
      <c r="E66" s="22">
        <v>993685</v>
      </c>
      <c r="F66" s="22">
        <v>541014</v>
      </c>
      <c r="G66" s="63">
        <f t="shared" ref="G66:G67" si="25">SUM(C66:F66)</f>
        <v>1534699</v>
      </c>
      <c r="H66" s="63"/>
      <c r="I66" s="63"/>
      <c r="J66" s="63">
        <v>1535.9378360215053</v>
      </c>
      <c r="K66" s="63">
        <v>836.24475806451596</v>
      </c>
      <c r="L66" s="63">
        <f t="shared" si="17"/>
        <v>2372.1825940860213</v>
      </c>
      <c r="M66" s="2"/>
    </row>
    <row r="67" spans="1:13">
      <c r="A67" s="45"/>
      <c r="B67" s="45" t="s">
        <v>110</v>
      </c>
      <c r="C67" s="22"/>
      <c r="D67" s="22"/>
      <c r="E67" s="22">
        <v>911547</v>
      </c>
      <c r="F67" s="22">
        <v>496293</v>
      </c>
      <c r="G67" s="63">
        <f t="shared" si="25"/>
        <v>1407840</v>
      </c>
      <c r="H67" s="63"/>
      <c r="I67" s="63"/>
      <c r="J67" s="63">
        <v>1408.9772177419352</v>
      </c>
      <c r="K67" s="63">
        <v>767.11955645161277</v>
      </c>
      <c r="L67" s="63">
        <f t="shared" si="17"/>
        <v>2176.0967741935478</v>
      </c>
      <c r="M67" s="2"/>
    </row>
    <row r="68" spans="1:13" ht="31.5" customHeight="1">
      <c r="A68" s="37">
        <v>20</v>
      </c>
      <c r="B68" s="30" t="s">
        <v>27</v>
      </c>
      <c r="C68" s="31">
        <v>154962</v>
      </c>
      <c r="D68" s="31">
        <v>7997</v>
      </c>
      <c r="E68" s="31">
        <v>526372</v>
      </c>
      <c r="F68" s="31">
        <v>583294</v>
      </c>
      <c r="G68" s="31">
        <f t="shared" ref="G68" si="26">SUM(C68:F68)</f>
        <v>1272625</v>
      </c>
      <c r="H68" s="32">
        <v>239.52459677419353</v>
      </c>
      <c r="I68" s="32">
        <v>12.360954301075267</v>
      </c>
      <c r="J68" s="32">
        <v>813.61263440860205</v>
      </c>
      <c r="K68" s="32">
        <v>901.59690860215051</v>
      </c>
      <c r="L68" s="32">
        <f>H68+I68+J68+K68</f>
        <v>1967.0950940860214</v>
      </c>
      <c r="M68" s="2"/>
    </row>
    <row r="69" spans="1:13">
      <c r="A69" s="45"/>
      <c r="B69" s="45" t="s">
        <v>111</v>
      </c>
      <c r="C69" s="22">
        <v>154962</v>
      </c>
      <c r="D69" s="22">
        <v>7997</v>
      </c>
      <c r="E69" s="22">
        <v>526372</v>
      </c>
      <c r="F69" s="22">
        <v>583294</v>
      </c>
      <c r="G69" s="22">
        <f t="shared" ref="G69" si="27">G68</f>
        <v>1272625</v>
      </c>
      <c r="H69" s="22">
        <v>239.52459677419353</v>
      </c>
      <c r="I69" s="22">
        <v>12.360954301075267</v>
      </c>
      <c r="J69" s="22">
        <v>813.61263440860205</v>
      </c>
      <c r="K69" s="22">
        <v>901.59690860215051</v>
      </c>
      <c r="L69" s="22">
        <f t="shared" si="17"/>
        <v>1967.0950940860214</v>
      </c>
    </row>
    <row r="70" spans="1:13">
      <c r="A70" s="37">
        <v>21</v>
      </c>
      <c r="B70" s="30" t="s">
        <v>28</v>
      </c>
      <c r="C70" s="31">
        <v>0</v>
      </c>
      <c r="D70" s="31">
        <v>0</v>
      </c>
      <c r="E70" s="31">
        <v>4963359</v>
      </c>
      <c r="F70" s="31">
        <v>3077174</v>
      </c>
      <c r="G70" s="31">
        <f t="shared" ref="G70" si="28">SUM(C70:F70)</f>
        <v>8040533</v>
      </c>
      <c r="H70" s="32" t="s">
        <v>203</v>
      </c>
      <c r="I70" s="32" t="s">
        <v>203</v>
      </c>
      <c r="J70" s="32">
        <v>7671.8586693548386</v>
      </c>
      <c r="K70" s="32">
        <v>4756.3845430107522</v>
      </c>
      <c r="L70" s="32">
        <f>H70+I70+J70+K70</f>
        <v>12428.243212365591</v>
      </c>
    </row>
    <row r="71" spans="1:13">
      <c r="A71" s="45"/>
      <c r="B71" s="45" t="s">
        <v>112</v>
      </c>
      <c r="C71" s="22"/>
      <c r="D71" s="22"/>
      <c r="E71" s="22">
        <v>4963359</v>
      </c>
      <c r="F71" s="22">
        <v>3064865.304</v>
      </c>
      <c r="G71" s="63">
        <f>F71+E71</f>
        <v>8028224.3039999995</v>
      </c>
      <c r="H71" s="63"/>
      <c r="I71" s="63"/>
      <c r="J71" s="63">
        <v>7671.8586693548386</v>
      </c>
      <c r="K71" s="63">
        <v>4756.3845430107522</v>
      </c>
      <c r="L71" s="63">
        <f t="shared" si="17"/>
        <v>12428.243212365591</v>
      </c>
    </row>
    <row r="72" spans="1:13">
      <c r="A72" s="45"/>
      <c r="B72" s="45" t="s">
        <v>210</v>
      </c>
      <c r="C72" s="22"/>
      <c r="D72" s="22"/>
      <c r="E72" s="22"/>
      <c r="F72" s="22">
        <v>12308.696</v>
      </c>
      <c r="G72" s="63">
        <f>F72+E72</f>
        <v>12308.696</v>
      </c>
      <c r="H72" s="63"/>
      <c r="I72" s="63"/>
      <c r="J72" s="63"/>
      <c r="K72" s="63"/>
      <c r="L72" s="63"/>
    </row>
    <row r="73" spans="1:13">
      <c r="A73" s="37">
        <v>22</v>
      </c>
      <c r="B73" s="30" t="s">
        <v>29</v>
      </c>
      <c r="C73" s="31">
        <v>0</v>
      </c>
      <c r="D73" s="31">
        <v>415578</v>
      </c>
      <c r="E73" s="31">
        <v>449170</v>
      </c>
      <c r="F73" s="31">
        <v>271257</v>
      </c>
      <c r="G73" s="31">
        <f t="shared" ref="G73" si="29">SUM(C73:F73)</f>
        <v>1136005</v>
      </c>
      <c r="H73" s="32" t="s">
        <v>203</v>
      </c>
      <c r="I73" s="32">
        <v>642.35846774193544</v>
      </c>
      <c r="J73" s="32">
        <v>694.2815860215054</v>
      </c>
      <c r="K73" s="32">
        <v>419.28165322580639</v>
      </c>
      <c r="L73" s="32">
        <f>H73+I73+J73+K73</f>
        <v>1755.9217069892472</v>
      </c>
    </row>
    <row r="74" spans="1:13">
      <c r="A74" s="45"/>
      <c r="B74" s="45" t="s">
        <v>114</v>
      </c>
      <c r="C74" s="22"/>
      <c r="D74" s="22"/>
      <c r="E74" s="22">
        <v>449170</v>
      </c>
      <c r="F74" s="22">
        <v>119353.08</v>
      </c>
      <c r="G74" s="63">
        <f>E74+F74</f>
        <v>568523.07999999996</v>
      </c>
      <c r="H74" s="63"/>
      <c r="I74" s="63"/>
      <c r="J74" s="63">
        <v>694.2815860215054</v>
      </c>
      <c r="K74" s="63">
        <v>184.48392741935484</v>
      </c>
      <c r="L74" s="63">
        <f t="shared" si="17"/>
        <v>878.76551344086022</v>
      </c>
    </row>
    <row r="75" spans="1:13">
      <c r="A75" s="45"/>
      <c r="B75" s="45" t="s">
        <v>112</v>
      </c>
      <c r="C75" s="22"/>
      <c r="D75" s="22"/>
      <c r="E75" s="22">
        <v>0</v>
      </c>
      <c r="F75" s="22">
        <v>151903.92000000001</v>
      </c>
      <c r="G75" s="63">
        <f>E75+F75</f>
        <v>151903.92000000001</v>
      </c>
      <c r="H75" s="63"/>
      <c r="I75" s="63"/>
      <c r="J75" s="63"/>
      <c r="K75" s="63">
        <v>234.79772580645161</v>
      </c>
      <c r="L75" s="63">
        <f t="shared" si="17"/>
        <v>234.79772580645161</v>
      </c>
    </row>
    <row r="76" spans="1:13">
      <c r="A76" s="36">
        <v>23</v>
      </c>
      <c r="B76" s="24" t="s">
        <v>30</v>
      </c>
      <c r="C76" s="25">
        <v>47033</v>
      </c>
      <c r="D76" s="25">
        <v>0</v>
      </c>
      <c r="E76" s="25">
        <v>2119991</v>
      </c>
      <c r="F76" s="25">
        <v>724676</v>
      </c>
      <c r="G76" s="25">
        <f t="shared" ref="G76" si="30">SUM(C76:F76)</f>
        <v>2891700</v>
      </c>
      <c r="H76" s="26">
        <v>72.698857526881724</v>
      </c>
      <c r="I76" s="26" t="s">
        <v>203</v>
      </c>
      <c r="J76" s="26">
        <v>3276.8678091397846</v>
      </c>
      <c r="K76" s="26">
        <v>1120.1309139784946</v>
      </c>
      <c r="L76" s="26">
        <f>H76+I76+J76+K76</f>
        <v>4469.697580645161</v>
      </c>
    </row>
    <row r="77" spans="1:13">
      <c r="A77" s="45"/>
      <c r="B77" s="45" t="s">
        <v>115</v>
      </c>
      <c r="C77" s="22">
        <v>47033</v>
      </c>
      <c r="D77" s="22">
        <v>0</v>
      </c>
      <c r="E77" s="22">
        <v>2119991</v>
      </c>
      <c r="F77" s="22">
        <v>724676</v>
      </c>
      <c r="G77" s="63">
        <f>F77+E77+C77</f>
        <v>2891700</v>
      </c>
      <c r="H77" s="63">
        <v>72.698857526881724</v>
      </c>
      <c r="I77" s="63"/>
      <c r="J77" s="63">
        <v>3276.8678091397846</v>
      </c>
      <c r="K77" s="63">
        <v>1120.1309139784946</v>
      </c>
      <c r="L77" s="63">
        <f t="shared" ref="L77" si="31">L76</f>
        <v>4469.697580645161</v>
      </c>
    </row>
    <row r="78" spans="1:13">
      <c r="A78" s="37">
        <v>24</v>
      </c>
      <c r="B78" s="30" t="s">
        <v>31</v>
      </c>
      <c r="C78" s="31">
        <v>760901</v>
      </c>
      <c r="D78" s="31">
        <v>436441</v>
      </c>
      <c r="E78" s="31">
        <v>1325</v>
      </c>
      <c r="F78" s="31">
        <v>426513</v>
      </c>
      <c r="G78" s="31">
        <f t="shared" ref="G78" si="32">SUM(C78:F78)</f>
        <v>1625180</v>
      </c>
      <c r="H78" s="32">
        <v>1176.1238575268817</v>
      </c>
      <c r="I78" s="32">
        <v>674.60638440860214</v>
      </c>
      <c r="J78" s="32">
        <v>2.048051075268817</v>
      </c>
      <c r="K78" s="32">
        <v>659.26068548387093</v>
      </c>
      <c r="L78" s="32">
        <f>H78+I78+J78+K78</f>
        <v>2512.0389784946237</v>
      </c>
    </row>
    <row r="79" spans="1:13">
      <c r="A79" s="45"/>
      <c r="B79" s="45" t="s">
        <v>116</v>
      </c>
      <c r="C79" s="22">
        <v>760901</v>
      </c>
      <c r="D79" s="22">
        <v>436441</v>
      </c>
      <c r="E79" s="22">
        <v>238.5</v>
      </c>
      <c r="F79" s="22">
        <v>36680.117999999995</v>
      </c>
      <c r="G79" s="63">
        <f>C79+D79+E79+F79</f>
        <v>1234260.618</v>
      </c>
      <c r="H79" s="63">
        <v>1176.1238575268817</v>
      </c>
      <c r="I79" s="63">
        <v>674.60638440860214</v>
      </c>
      <c r="J79" s="63">
        <v>0.36864919354838704</v>
      </c>
      <c r="K79" s="63">
        <v>56.696418951612891</v>
      </c>
      <c r="L79" s="63">
        <f t="shared" ref="L79:L80" si="33">SUM(H79:K79)</f>
        <v>1907.7953100806451</v>
      </c>
    </row>
    <row r="80" spans="1:13">
      <c r="A80" s="45"/>
      <c r="B80" s="45" t="s">
        <v>117</v>
      </c>
      <c r="C80" s="22"/>
      <c r="D80" s="22"/>
      <c r="E80" s="22">
        <v>1086.5</v>
      </c>
      <c r="F80" s="22">
        <v>389832.88200000004</v>
      </c>
      <c r="G80" s="63">
        <f>C80+D80+E80+F80</f>
        <v>390919.38200000004</v>
      </c>
      <c r="H80" s="63"/>
      <c r="I80" s="63"/>
      <c r="J80" s="63">
        <v>1.6794018817204301</v>
      </c>
      <c r="K80" s="63">
        <v>602.5642665322581</v>
      </c>
      <c r="L80" s="63">
        <f t="shared" si="33"/>
        <v>604.24366841397853</v>
      </c>
    </row>
    <row r="81" spans="1:12">
      <c r="A81" s="37">
        <v>25</v>
      </c>
      <c r="B81" s="30" t="s">
        <v>32</v>
      </c>
      <c r="C81" s="31">
        <v>0</v>
      </c>
      <c r="D81" s="31">
        <v>0</v>
      </c>
      <c r="E81" s="31">
        <v>127469</v>
      </c>
      <c r="F81" s="31">
        <v>185683</v>
      </c>
      <c r="G81" s="31">
        <f t="shared" ref="G81" si="34">SUM(C81:F81)</f>
        <v>313152</v>
      </c>
      <c r="H81" s="32" t="s">
        <v>203</v>
      </c>
      <c r="I81" s="32" t="s">
        <v>203</v>
      </c>
      <c r="J81" s="32">
        <v>197.02869623655914</v>
      </c>
      <c r="K81" s="32">
        <v>287.01001344086018</v>
      </c>
      <c r="L81" s="32">
        <f>H81+I81+J81+K81</f>
        <v>484.03870967741932</v>
      </c>
    </row>
    <row r="82" spans="1:12">
      <c r="A82" s="45"/>
      <c r="B82" s="45" t="s">
        <v>118</v>
      </c>
      <c r="C82" s="22"/>
      <c r="D82" s="22"/>
      <c r="E82" s="22">
        <v>127469</v>
      </c>
      <c r="F82" s="22">
        <v>185683</v>
      </c>
      <c r="G82" s="22">
        <f>SUM(C82:F82)</f>
        <v>313152</v>
      </c>
      <c r="H82" s="63"/>
      <c r="I82" s="63"/>
      <c r="J82" s="63">
        <v>197.02869623655914</v>
      </c>
      <c r="K82" s="63">
        <v>287.01001344086018</v>
      </c>
      <c r="L82" s="63">
        <f>H82+I82+J82+K82</f>
        <v>484.03870967741932</v>
      </c>
    </row>
    <row r="83" spans="1:12">
      <c r="A83" s="37">
        <v>26</v>
      </c>
      <c r="B83" s="30" t="s">
        <v>33</v>
      </c>
      <c r="C83" s="31">
        <v>333446</v>
      </c>
      <c r="D83" s="31">
        <v>0</v>
      </c>
      <c r="E83" s="31">
        <v>1720366</v>
      </c>
      <c r="F83" s="31">
        <v>648992</v>
      </c>
      <c r="G83" s="31">
        <f t="shared" ref="G83:G90" si="35">SUM(C83:F83)</f>
        <v>2702804</v>
      </c>
      <c r="H83" s="32">
        <v>515.40712365591389</v>
      </c>
      <c r="I83" s="32" t="s">
        <v>203</v>
      </c>
      <c r="J83" s="32">
        <v>2659.1678763440859</v>
      </c>
      <c r="K83" s="32">
        <v>1003.1462365591397</v>
      </c>
      <c r="L83" s="32">
        <f>H83+I83+J83+K83</f>
        <v>4177.7212365591395</v>
      </c>
    </row>
    <row r="84" spans="1:12">
      <c r="A84" s="45"/>
      <c r="B84" s="45" t="s">
        <v>119</v>
      </c>
      <c r="C84" s="22">
        <v>333446</v>
      </c>
      <c r="D84" s="22"/>
      <c r="E84" s="22">
        <v>314827</v>
      </c>
      <c r="F84" s="22">
        <v>332284</v>
      </c>
      <c r="G84" s="63">
        <f t="shared" si="35"/>
        <v>980557</v>
      </c>
      <c r="H84" s="63">
        <v>515.40712365591389</v>
      </c>
      <c r="I84" s="63"/>
      <c r="J84" s="63">
        <v>486.627755376344</v>
      </c>
      <c r="K84" s="63">
        <v>513.61102150537636</v>
      </c>
      <c r="L84" s="63">
        <f t="shared" ref="L84:L88" si="36">H84+I84+J84+K84</f>
        <v>1515.6459005376341</v>
      </c>
    </row>
    <row r="85" spans="1:12">
      <c r="A85" s="45"/>
      <c r="B85" s="45" t="s">
        <v>120</v>
      </c>
      <c r="C85" s="22"/>
      <c r="D85" s="22"/>
      <c r="E85" s="22">
        <v>1002974</v>
      </c>
      <c r="F85" s="22">
        <v>316708</v>
      </c>
      <c r="G85" s="63">
        <f t="shared" si="35"/>
        <v>1319682</v>
      </c>
      <c r="H85" s="63"/>
      <c r="I85" s="63"/>
      <c r="J85" s="63">
        <v>1550.2958333333331</v>
      </c>
      <c r="K85" s="63">
        <v>489.53521505376341</v>
      </c>
      <c r="L85" s="63">
        <f t="shared" si="36"/>
        <v>2039.8310483870964</v>
      </c>
    </row>
    <row r="86" spans="1:12">
      <c r="A86" s="45"/>
      <c r="B86" s="45" t="s">
        <v>122</v>
      </c>
      <c r="C86" s="22"/>
      <c r="D86" s="22"/>
      <c r="E86" s="22">
        <v>20644</v>
      </c>
      <c r="F86" s="22"/>
      <c r="G86" s="63">
        <f t="shared" si="35"/>
        <v>20644</v>
      </c>
      <c r="H86" s="63"/>
      <c r="I86" s="63"/>
      <c r="J86" s="63">
        <v>31.909408602150535</v>
      </c>
      <c r="K86" s="63"/>
      <c r="L86" s="63">
        <f t="shared" si="36"/>
        <v>31.909408602150535</v>
      </c>
    </row>
    <row r="87" spans="1:12">
      <c r="A87" s="45"/>
      <c r="B87" s="45" t="s">
        <v>121</v>
      </c>
      <c r="C87" s="22"/>
      <c r="D87" s="22"/>
      <c r="E87" s="22">
        <v>371599</v>
      </c>
      <c r="F87" s="22"/>
      <c r="G87" s="63">
        <f t="shared" si="35"/>
        <v>371599</v>
      </c>
      <c r="H87" s="63"/>
      <c r="I87" s="63"/>
      <c r="J87" s="63">
        <v>574.38017473118271</v>
      </c>
      <c r="K87" s="63"/>
      <c r="L87" s="63">
        <f t="shared" si="36"/>
        <v>574.38017473118271</v>
      </c>
    </row>
    <row r="88" spans="1:12">
      <c r="A88" s="45"/>
      <c r="B88" s="45" t="s">
        <v>123</v>
      </c>
      <c r="C88" s="22"/>
      <c r="D88" s="22"/>
      <c r="E88" s="22">
        <v>8602</v>
      </c>
      <c r="F88" s="22"/>
      <c r="G88" s="63">
        <f t="shared" si="35"/>
        <v>8602</v>
      </c>
      <c r="H88" s="63"/>
      <c r="I88" s="63"/>
      <c r="J88" s="63">
        <v>13.296102150537633</v>
      </c>
      <c r="K88" s="63"/>
      <c r="L88" s="63">
        <f t="shared" si="36"/>
        <v>13.296102150537633</v>
      </c>
    </row>
    <row r="89" spans="1:12">
      <c r="A89" s="45"/>
      <c r="B89" s="45" t="s">
        <v>206</v>
      </c>
      <c r="C89" s="22"/>
      <c r="D89" s="22"/>
      <c r="E89" s="22">
        <v>1720</v>
      </c>
      <c r="F89" s="22"/>
      <c r="G89" s="63"/>
      <c r="H89" s="63"/>
      <c r="I89" s="63"/>
      <c r="J89" s="63">
        <v>2.6586021505376345</v>
      </c>
      <c r="K89" s="63"/>
      <c r="L89" s="63">
        <f>H89+I89+J89+K89</f>
        <v>2.6586021505376345</v>
      </c>
    </row>
    <row r="90" spans="1:12">
      <c r="A90" s="37">
        <v>27</v>
      </c>
      <c r="B90" s="30" t="s">
        <v>34</v>
      </c>
      <c r="C90" s="31">
        <v>0</v>
      </c>
      <c r="D90" s="31">
        <v>0</v>
      </c>
      <c r="E90" s="31">
        <v>1372351</v>
      </c>
      <c r="F90" s="31">
        <v>744687</v>
      </c>
      <c r="G90" s="31">
        <f t="shared" si="35"/>
        <v>2117038</v>
      </c>
      <c r="H90" s="32" t="s">
        <v>203</v>
      </c>
      <c r="I90" s="32" t="s">
        <v>203</v>
      </c>
      <c r="J90" s="32">
        <v>2121.2414650537635</v>
      </c>
      <c r="K90" s="32">
        <v>1151.0618951612903</v>
      </c>
      <c r="L90" s="32">
        <f>H90+I90+J90+K90</f>
        <v>3272.3033602150535</v>
      </c>
    </row>
    <row r="91" spans="1:12">
      <c r="A91" s="45"/>
      <c r="B91" s="45" t="s">
        <v>124</v>
      </c>
      <c r="C91" s="22"/>
      <c r="D91" s="22"/>
      <c r="E91" s="22">
        <v>689196</v>
      </c>
      <c r="F91" s="22">
        <v>484195</v>
      </c>
      <c r="G91" s="63">
        <f>SUM(C91:F91)</f>
        <v>1173391</v>
      </c>
      <c r="H91" s="63"/>
      <c r="I91" s="63"/>
      <c r="J91" s="63">
        <v>1065.2895161290321</v>
      </c>
      <c r="K91" s="63">
        <v>748.41969086021493</v>
      </c>
      <c r="L91" s="63">
        <f t="shared" ref="L91:L96" si="37">H91+I91+J91+K91</f>
        <v>1813.7092069892469</v>
      </c>
    </row>
    <row r="92" spans="1:12">
      <c r="A92" s="45"/>
      <c r="B92" s="45" t="s">
        <v>127</v>
      </c>
      <c r="C92" s="22"/>
      <c r="D92" s="22"/>
      <c r="E92" s="22">
        <v>470030</v>
      </c>
      <c r="F92" s="22">
        <v>202555</v>
      </c>
      <c r="G92" s="63">
        <f t="shared" ref="G92:G96" si="38">SUM(C92:F92)</f>
        <v>672585</v>
      </c>
      <c r="H92" s="63"/>
      <c r="I92" s="63"/>
      <c r="J92" s="63">
        <v>726.52486559139777</v>
      </c>
      <c r="K92" s="63">
        <v>313.08904569892468</v>
      </c>
      <c r="L92" s="63">
        <f t="shared" si="37"/>
        <v>1039.6139112903224</v>
      </c>
    </row>
    <row r="93" spans="1:12">
      <c r="A93" s="45"/>
      <c r="B93" s="45" t="s">
        <v>125</v>
      </c>
      <c r="C93" s="22"/>
      <c r="D93" s="22"/>
      <c r="E93" s="22">
        <v>143822</v>
      </c>
      <c r="F93" s="22">
        <v>2085</v>
      </c>
      <c r="G93" s="63">
        <f t="shared" si="38"/>
        <v>145907</v>
      </c>
      <c r="H93" s="63"/>
      <c r="I93" s="63"/>
      <c r="J93" s="63">
        <v>222.30551075268815</v>
      </c>
      <c r="K93" s="63">
        <v>3.2227822580645156</v>
      </c>
      <c r="L93" s="63">
        <f t="shared" si="37"/>
        <v>225.52829301075266</v>
      </c>
    </row>
    <row r="94" spans="1:12">
      <c r="A94" s="45"/>
      <c r="B94" s="45" t="s">
        <v>126</v>
      </c>
      <c r="C94" s="22"/>
      <c r="D94" s="22"/>
      <c r="E94" s="22">
        <v>11939</v>
      </c>
      <c r="F94" s="22"/>
      <c r="G94" s="63">
        <f t="shared" si="38"/>
        <v>11939</v>
      </c>
      <c r="H94" s="63"/>
      <c r="I94" s="63"/>
      <c r="J94" s="63">
        <v>18.454099462365591</v>
      </c>
      <c r="K94" s="63"/>
      <c r="L94" s="63">
        <f t="shared" si="37"/>
        <v>18.454099462365591</v>
      </c>
    </row>
    <row r="95" spans="1:12">
      <c r="A95" s="45"/>
      <c r="B95" s="45" t="s">
        <v>128</v>
      </c>
      <c r="C95" s="22"/>
      <c r="D95" s="22"/>
      <c r="E95" s="22">
        <v>21134</v>
      </c>
      <c r="F95" s="22">
        <v>30309</v>
      </c>
      <c r="G95" s="63">
        <f t="shared" si="38"/>
        <v>51443</v>
      </c>
      <c r="H95" s="63"/>
      <c r="I95" s="63"/>
      <c r="J95" s="63">
        <v>32.666801075268815</v>
      </c>
      <c r="K95" s="63">
        <v>46.848588709677415</v>
      </c>
      <c r="L95" s="63">
        <f t="shared" si="37"/>
        <v>79.515389784946223</v>
      </c>
    </row>
    <row r="96" spans="1:12">
      <c r="A96" s="45"/>
      <c r="B96" s="45" t="s">
        <v>129</v>
      </c>
      <c r="C96" s="22"/>
      <c r="D96" s="22"/>
      <c r="E96" s="22">
        <v>36230</v>
      </c>
      <c r="F96" s="22">
        <v>25543</v>
      </c>
      <c r="G96" s="63">
        <f t="shared" si="38"/>
        <v>61773</v>
      </c>
      <c r="H96" s="63"/>
      <c r="I96" s="63"/>
      <c r="J96" s="63">
        <v>56.000672043010745</v>
      </c>
      <c r="K96" s="63">
        <v>39.481787634408597</v>
      </c>
      <c r="L96" s="63">
        <f t="shared" si="37"/>
        <v>95.482459677419342</v>
      </c>
    </row>
    <row r="97" spans="1:12">
      <c r="A97" s="37">
        <v>28</v>
      </c>
      <c r="B97" s="30" t="s">
        <v>35</v>
      </c>
      <c r="C97" s="31">
        <v>416051</v>
      </c>
      <c r="D97" s="31">
        <v>0</v>
      </c>
      <c r="E97" s="31">
        <v>628140</v>
      </c>
      <c r="F97" s="31">
        <v>520629</v>
      </c>
      <c r="G97" s="31">
        <f t="shared" ref="G97" si="39">SUM(C97:F97)</f>
        <v>1564820</v>
      </c>
      <c r="H97" s="32">
        <v>643.08958333333328</v>
      </c>
      <c r="I97" s="32" t="s">
        <v>203</v>
      </c>
      <c r="J97" s="32">
        <v>970.91532258064501</v>
      </c>
      <c r="K97" s="32">
        <v>804.73568548387084</v>
      </c>
      <c r="L97" s="32">
        <f>H97+I97+J97+K97</f>
        <v>2418.7405913978491</v>
      </c>
    </row>
    <row r="98" spans="1:12">
      <c r="A98" s="45"/>
      <c r="B98" s="45" t="s">
        <v>130</v>
      </c>
      <c r="C98" s="22">
        <v>416051</v>
      </c>
      <c r="D98" s="22">
        <v>0</v>
      </c>
      <c r="E98" s="22">
        <v>628140</v>
      </c>
      <c r="F98" s="22">
        <v>520629</v>
      </c>
      <c r="G98" s="63">
        <f>C98+D98+E98+F98</f>
        <v>1564820</v>
      </c>
      <c r="H98" s="63">
        <v>643.08958333333328</v>
      </c>
      <c r="I98" s="63"/>
      <c r="J98" s="63">
        <v>970.91532258064501</v>
      </c>
      <c r="K98" s="63">
        <v>804.73568548387084</v>
      </c>
      <c r="L98" s="63">
        <f>H98+I98+J98+K98</f>
        <v>2418.7405913978491</v>
      </c>
    </row>
    <row r="99" spans="1:12">
      <c r="A99" s="37">
        <v>29</v>
      </c>
      <c r="B99" s="30" t="s">
        <v>36</v>
      </c>
      <c r="C99" s="31">
        <v>519803</v>
      </c>
      <c r="D99" s="31">
        <v>0</v>
      </c>
      <c r="E99" s="31">
        <v>1106380</v>
      </c>
      <c r="F99" s="31">
        <v>591554</v>
      </c>
      <c r="G99" s="31">
        <f t="shared" ref="G99:G102" si="40">SUM(C99:F99)</f>
        <v>2217737</v>
      </c>
      <c r="H99" s="32">
        <v>803.45893817204296</v>
      </c>
      <c r="I99" s="32" t="s">
        <v>203</v>
      </c>
      <c r="J99" s="32">
        <v>1710.1303763440858</v>
      </c>
      <c r="K99" s="32">
        <v>914.36438172043006</v>
      </c>
      <c r="L99" s="32">
        <f>H99+I99+J99+K99</f>
        <v>3427.9536962365592</v>
      </c>
    </row>
    <row r="100" spans="1:12">
      <c r="A100" s="45"/>
      <c r="B100" s="45" t="s">
        <v>131</v>
      </c>
      <c r="C100" s="22">
        <v>519803</v>
      </c>
      <c r="D100" s="22"/>
      <c r="E100" s="22">
        <v>1036678</v>
      </c>
      <c r="F100" s="22">
        <v>591554</v>
      </c>
      <c r="G100" s="63">
        <f>SUM(C100:F100)</f>
        <v>2148035</v>
      </c>
      <c r="H100" s="63">
        <v>803.45893817204296</v>
      </c>
      <c r="I100" s="63"/>
      <c r="J100" s="63">
        <v>1602.392069892473</v>
      </c>
      <c r="K100" s="63">
        <v>914.36438172043006</v>
      </c>
      <c r="L100" s="63">
        <f t="shared" ref="L100:L114" si="41">H100+I100+J100+K100</f>
        <v>3320.2153897849462</v>
      </c>
    </row>
    <row r="101" spans="1:12">
      <c r="A101" s="45"/>
      <c r="B101" s="45" t="s">
        <v>97</v>
      </c>
      <c r="C101" s="22"/>
      <c r="D101" s="22"/>
      <c r="E101" s="22">
        <v>69702</v>
      </c>
      <c r="F101" s="22"/>
      <c r="G101" s="63">
        <f t="shared" si="40"/>
        <v>69702</v>
      </c>
      <c r="H101" s="63"/>
      <c r="I101" s="63"/>
      <c r="J101" s="63">
        <v>107.7383064516129</v>
      </c>
      <c r="K101" s="63"/>
      <c r="L101" s="63">
        <f t="shared" si="41"/>
        <v>107.7383064516129</v>
      </c>
    </row>
    <row r="102" spans="1:12">
      <c r="A102" s="37">
        <v>30</v>
      </c>
      <c r="B102" s="30" t="s">
        <v>37</v>
      </c>
      <c r="C102" s="31">
        <v>0</v>
      </c>
      <c r="D102" s="31">
        <v>0</v>
      </c>
      <c r="E102" s="31">
        <v>2620904</v>
      </c>
      <c r="F102" s="31">
        <v>1333529</v>
      </c>
      <c r="G102" s="31">
        <f t="shared" si="40"/>
        <v>3954433</v>
      </c>
      <c r="H102" s="32" t="s">
        <v>203</v>
      </c>
      <c r="I102" s="32" t="s">
        <v>203</v>
      </c>
      <c r="J102" s="32">
        <v>4051.1284946236556</v>
      </c>
      <c r="K102" s="32">
        <v>2061.2343413978492</v>
      </c>
      <c r="L102" s="32">
        <f>H102+I102+J102+K102</f>
        <v>6112.3628360215043</v>
      </c>
    </row>
    <row r="103" spans="1:12">
      <c r="A103" s="45"/>
      <c r="B103" s="45" t="s">
        <v>132</v>
      </c>
      <c r="C103" s="22"/>
      <c r="D103" s="22"/>
      <c r="E103" s="22">
        <v>2620904</v>
      </c>
      <c r="F103" s="22">
        <v>1333529</v>
      </c>
      <c r="G103" s="22">
        <f t="shared" ref="G103" si="42">G102</f>
        <v>3954433</v>
      </c>
      <c r="H103" s="63"/>
      <c r="I103" s="63"/>
      <c r="J103" s="63">
        <v>4051.1284946236556</v>
      </c>
      <c r="K103" s="63">
        <v>2061.2343413978492</v>
      </c>
      <c r="L103" s="63">
        <f t="shared" si="41"/>
        <v>6112.3628360215043</v>
      </c>
    </row>
    <row r="104" spans="1:12">
      <c r="A104" s="37">
        <v>31</v>
      </c>
      <c r="B104" s="30" t="s">
        <v>38</v>
      </c>
      <c r="C104" s="31">
        <v>0</v>
      </c>
      <c r="D104" s="31">
        <v>0</v>
      </c>
      <c r="E104" s="31">
        <v>650214</v>
      </c>
      <c r="F104" s="46">
        <v>518200</v>
      </c>
      <c r="G104" s="31">
        <f t="shared" ref="G104" si="43">SUM(C104:F104)</f>
        <v>1168414</v>
      </c>
      <c r="H104" s="32" t="s">
        <v>203</v>
      </c>
      <c r="I104" s="32" t="s">
        <v>203</v>
      </c>
      <c r="J104" s="32">
        <v>1005.0350806451613</v>
      </c>
      <c r="K104" s="32">
        <v>800.98118279569883</v>
      </c>
      <c r="L104" s="32">
        <f t="shared" si="41"/>
        <v>1806.0162634408603</v>
      </c>
    </row>
    <row r="105" spans="1:12">
      <c r="A105" s="45"/>
      <c r="B105" s="45" t="s">
        <v>133</v>
      </c>
      <c r="C105" s="22"/>
      <c r="D105" s="22"/>
      <c r="E105" s="22">
        <v>650214</v>
      </c>
      <c r="F105" s="22">
        <v>518200</v>
      </c>
      <c r="G105" s="63">
        <f>E105+F105</f>
        <v>1168414</v>
      </c>
      <c r="H105" s="63"/>
      <c r="I105" s="63"/>
      <c r="J105" s="63">
        <v>1005.0350806451613</v>
      </c>
      <c r="K105" s="63">
        <v>800.98118279569883</v>
      </c>
      <c r="L105" s="63">
        <f t="shared" si="41"/>
        <v>1806.0162634408603</v>
      </c>
    </row>
    <row r="106" spans="1:12">
      <c r="A106" s="36">
        <v>32</v>
      </c>
      <c r="B106" s="24" t="s">
        <v>39</v>
      </c>
      <c r="C106" s="25">
        <v>597690</v>
      </c>
      <c r="D106" s="25">
        <v>88088</v>
      </c>
      <c r="E106" s="25">
        <v>4065380</v>
      </c>
      <c r="F106" s="25">
        <v>1448046</v>
      </c>
      <c r="G106" s="25">
        <f t="shared" ref="G106" si="44">SUM(C106:F106)</f>
        <v>6199204</v>
      </c>
      <c r="H106" s="26">
        <v>923.84879032258061</v>
      </c>
      <c r="I106" s="26">
        <v>136.1575268817204</v>
      </c>
      <c r="J106" s="26">
        <v>6283.8534946236559</v>
      </c>
      <c r="K106" s="26">
        <v>2238.2431451612902</v>
      </c>
      <c r="L106" s="26">
        <f t="shared" si="41"/>
        <v>9582.1029569892471</v>
      </c>
    </row>
    <row r="107" spans="1:12">
      <c r="A107" s="45"/>
      <c r="B107" s="45" t="s">
        <v>134</v>
      </c>
      <c r="C107" s="22">
        <v>597690</v>
      </c>
      <c r="D107" s="22">
        <v>88088</v>
      </c>
      <c r="E107" s="22">
        <v>4065380</v>
      </c>
      <c r="F107" s="22">
        <v>1448046</v>
      </c>
      <c r="G107" s="63">
        <f>C107+D107+E107+F107</f>
        <v>6199204</v>
      </c>
      <c r="H107" s="63">
        <v>923.84879032258061</v>
      </c>
      <c r="I107" s="63"/>
      <c r="J107" s="63">
        <v>6283.8534946236559</v>
      </c>
      <c r="K107" s="63">
        <v>2238.2431451612902</v>
      </c>
      <c r="L107" s="63">
        <f t="shared" si="41"/>
        <v>9445.9454301075275</v>
      </c>
    </row>
    <row r="108" spans="1:12">
      <c r="A108" s="37">
        <v>33</v>
      </c>
      <c r="B108" s="30" t="s">
        <v>40</v>
      </c>
      <c r="C108" s="31">
        <v>0</v>
      </c>
      <c r="D108" s="31">
        <v>0</v>
      </c>
      <c r="E108" s="31">
        <v>439539</v>
      </c>
      <c r="F108" s="47">
        <v>76147</v>
      </c>
      <c r="G108" s="31">
        <f t="shared" ref="G108:G110" si="45">SUM(C108:F108)</f>
        <v>515686</v>
      </c>
      <c r="H108" s="32" t="s">
        <v>203</v>
      </c>
      <c r="I108" s="32" t="s">
        <v>203</v>
      </c>
      <c r="J108" s="32">
        <v>679.39495967741925</v>
      </c>
      <c r="K108" s="32">
        <v>117.70033602150536</v>
      </c>
      <c r="L108" s="32">
        <f t="shared" si="41"/>
        <v>797.09529569892459</v>
      </c>
    </row>
    <row r="109" spans="1:12" ht="30">
      <c r="A109" s="45"/>
      <c r="B109" s="48" t="s">
        <v>135</v>
      </c>
      <c r="C109" s="22"/>
      <c r="D109" s="22"/>
      <c r="E109" s="22">
        <v>439539</v>
      </c>
      <c r="F109" s="22">
        <v>76147</v>
      </c>
      <c r="G109" s="63">
        <f t="shared" si="45"/>
        <v>515686</v>
      </c>
      <c r="H109" s="63"/>
      <c r="I109" s="63"/>
      <c r="J109" s="63">
        <v>679.39495967741925</v>
      </c>
      <c r="K109" s="63">
        <v>117.70033602150536</v>
      </c>
      <c r="L109" s="63">
        <f t="shared" si="41"/>
        <v>797.09529569892459</v>
      </c>
    </row>
    <row r="110" spans="1:12">
      <c r="A110" s="36">
        <v>34</v>
      </c>
      <c r="B110" s="24" t="s">
        <v>41</v>
      </c>
      <c r="C110" s="25">
        <v>176345</v>
      </c>
      <c r="D110" s="25">
        <v>0</v>
      </c>
      <c r="E110" s="25">
        <v>115549</v>
      </c>
      <c r="F110" s="25">
        <v>103332</v>
      </c>
      <c r="G110" s="25">
        <f t="shared" si="45"/>
        <v>395226</v>
      </c>
      <c r="H110" s="26">
        <v>272.57627688172045</v>
      </c>
      <c r="I110" s="26" t="s">
        <v>203</v>
      </c>
      <c r="J110" s="26">
        <v>178.60396505376343</v>
      </c>
      <c r="K110" s="26">
        <v>159.72016129032255</v>
      </c>
      <c r="L110" s="26">
        <f t="shared" si="41"/>
        <v>610.90040322580649</v>
      </c>
    </row>
    <row r="111" spans="1:12">
      <c r="A111" s="45"/>
      <c r="B111" s="45" t="s">
        <v>136</v>
      </c>
      <c r="C111" s="22">
        <v>176345</v>
      </c>
      <c r="D111" s="22"/>
      <c r="E111" s="22">
        <v>115549</v>
      </c>
      <c r="F111" s="22">
        <v>103332</v>
      </c>
      <c r="G111" s="63">
        <f t="shared" ref="G111" si="46">G110</f>
        <v>395226</v>
      </c>
      <c r="H111" s="63">
        <v>272.57627688172045</v>
      </c>
      <c r="I111" s="63"/>
      <c r="J111" s="63">
        <v>178.60396505376343</v>
      </c>
      <c r="K111" s="63">
        <v>159.72016129032255</v>
      </c>
      <c r="L111" s="63">
        <f t="shared" si="41"/>
        <v>610.90040322580649</v>
      </c>
    </row>
    <row r="112" spans="1:12">
      <c r="A112" s="37">
        <v>35</v>
      </c>
      <c r="B112" s="30" t="s">
        <v>42</v>
      </c>
      <c r="C112" s="31">
        <v>0</v>
      </c>
      <c r="D112" s="31">
        <v>0</v>
      </c>
      <c r="E112" s="31">
        <v>226764</v>
      </c>
      <c r="F112" s="31">
        <v>47337</v>
      </c>
      <c r="G112" s="31">
        <f t="shared" ref="G112:G117" si="47">SUM(C112:F112)</f>
        <v>274101</v>
      </c>
      <c r="H112" s="32" t="s">
        <v>203</v>
      </c>
      <c r="I112" s="32" t="s">
        <v>203</v>
      </c>
      <c r="J112" s="32">
        <v>350.50887096774193</v>
      </c>
      <c r="K112" s="32">
        <v>73.168749999999989</v>
      </c>
      <c r="L112" s="32">
        <f t="shared" si="41"/>
        <v>423.67762096774192</v>
      </c>
    </row>
    <row r="113" spans="1:12" ht="30">
      <c r="A113" s="45"/>
      <c r="B113" s="48" t="s">
        <v>138</v>
      </c>
      <c r="C113" s="22"/>
      <c r="D113" s="22"/>
      <c r="E113" s="22">
        <v>54423.360000000001</v>
      </c>
      <c r="F113" s="22">
        <v>2887.5569999999998</v>
      </c>
      <c r="G113" s="63">
        <f t="shared" si="47"/>
        <v>57310.917000000001</v>
      </c>
      <c r="H113" s="63"/>
      <c r="I113" s="63"/>
      <c r="J113" s="63">
        <v>84.122129032258059</v>
      </c>
      <c r="K113" s="63">
        <v>4.4632937499999992</v>
      </c>
      <c r="L113" s="63">
        <f t="shared" si="41"/>
        <v>88.585422782258064</v>
      </c>
    </row>
    <row r="114" spans="1:12">
      <c r="A114" s="45"/>
      <c r="B114" s="45" t="s">
        <v>137</v>
      </c>
      <c r="C114" s="22"/>
      <c r="D114" s="22"/>
      <c r="E114" s="22">
        <v>172340.64</v>
      </c>
      <c r="F114" s="22">
        <v>44449.442999999999</v>
      </c>
      <c r="G114" s="63">
        <f t="shared" si="47"/>
        <v>216790.08300000001</v>
      </c>
      <c r="H114" s="63"/>
      <c r="I114" s="63"/>
      <c r="J114" s="63">
        <v>266.38674193548388</v>
      </c>
      <c r="K114" s="63">
        <v>68.705456249999983</v>
      </c>
      <c r="L114" s="63">
        <f t="shared" si="41"/>
        <v>335.09219818548388</v>
      </c>
    </row>
    <row r="115" spans="1:12" ht="30" customHeight="1">
      <c r="A115" s="37">
        <v>36</v>
      </c>
      <c r="B115" s="30" t="s">
        <v>43</v>
      </c>
      <c r="C115" s="31">
        <v>0</v>
      </c>
      <c r="D115" s="31">
        <v>167292</v>
      </c>
      <c r="E115" s="31">
        <v>634126</v>
      </c>
      <c r="F115" s="31">
        <v>652548</v>
      </c>
      <c r="G115" s="31">
        <f t="shared" si="47"/>
        <v>1453966</v>
      </c>
      <c r="H115" s="32" t="s">
        <v>203</v>
      </c>
      <c r="I115" s="32">
        <v>258.58306451612901</v>
      </c>
      <c r="J115" s="32">
        <v>980.16787634408604</v>
      </c>
      <c r="K115" s="32">
        <v>1008.6427419354839</v>
      </c>
      <c r="L115" s="32">
        <f>H115+I115+J115+K115</f>
        <v>2247.3936827956986</v>
      </c>
    </row>
    <row r="116" spans="1:12">
      <c r="A116" s="45"/>
      <c r="B116" s="45" t="s">
        <v>139</v>
      </c>
      <c r="C116" s="22"/>
      <c r="D116" s="22">
        <v>167292</v>
      </c>
      <c r="E116" s="22">
        <v>634126</v>
      </c>
      <c r="F116" s="22">
        <v>652548</v>
      </c>
      <c r="G116" s="63">
        <f t="shared" si="47"/>
        <v>1453966</v>
      </c>
      <c r="H116" s="63"/>
      <c r="I116" s="63">
        <v>258.58306451612901</v>
      </c>
      <c r="J116" s="63">
        <v>980.16787634408604</v>
      </c>
      <c r="K116" s="63">
        <v>1008.6427419354839</v>
      </c>
      <c r="L116" s="63">
        <f>H116+I116+J116+K116</f>
        <v>2247.3936827956986</v>
      </c>
    </row>
    <row r="117" spans="1:12">
      <c r="A117" s="37">
        <v>37</v>
      </c>
      <c r="B117" s="30" t="s">
        <v>44</v>
      </c>
      <c r="C117" s="31">
        <v>0</v>
      </c>
      <c r="D117" s="31">
        <v>0</v>
      </c>
      <c r="E117" s="31">
        <v>434016</v>
      </c>
      <c r="F117" s="31">
        <v>423547</v>
      </c>
      <c r="G117" s="31">
        <f t="shared" si="47"/>
        <v>857563</v>
      </c>
      <c r="H117" s="32" t="s">
        <v>203</v>
      </c>
      <c r="I117" s="32" t="s">
        <v>203</v>
      </c>
      <c r="J117" s="32">
        <v>670.85806451612905</v>
      </c>
      <c r="K117" s="32">
        <v>654.67614247311815</v>
      </c>
      <c r="L117" s="32">
        <f>H117+I117+J117+K117</f>
        <v>1325.5342069892472</v>
      </c>
    </row>
    <row r="118" spans="1:12">
      <c r="A118" s="45"/>
      <c r="B118" s="45" t="s">
        <v>140</v>
      </c>
      <c r="C118" s="22"/>
      <c r="D118" s="22"/>
      <c r="E118" s="22">
        <v>434016</v>
      </c>
      <c r="F118" s="22">
        <v>423547</v>
      </c>
      <c r="G118" s="63">
        <f>SUM(C118:F118)</f>
        <v>857563</v>
      </c>
      <c r="H118" s="63"/>
      <c r="I118" s="63"/>
      <c r="J118" s="63">
        <v>670.85806451612905</v>
      </c>
      <c r="K118" s="63">
        <v>654.67614247311815</v>
      </c>
      <c r="L118" s="63">
        <f>SUM(H118:K118)</f>
        <v>1325.5342069892472</v>
      </c>
    </row>
    <row r="119" spans="1:12">
      <c r="A119" s="37">
        <v>38</v>
      </c>
      <c r="B119" s="30" t="s">
        <v>45</v>
      </c>
      <c r="C119" s="31">
        <v>127931</v>
      </c>
      <c r="D119" s="31">
        <v>0</v>
      </c>
      <c r="E119" s="31">
        <v>962155</v>
      </c>
      <c r="F119" s="31">
        <v>292256</v>
      </c>
      <c r="G119" s="31">
        <f t="shared" ref="G119:G129" si="48">SUM(C119:F119)</f>
        <v>1382342</v>
      </c>
      <c r="H119" s="32">
        <v>197.74280913978492</v>
      </c>
      <c r="I119" s="32" t="s">
        <v>203</v>
      </c>
      <c r="J119" s="32">
        <v>1487.2019489247309</v>
      </c>
      <c r="K119" s="32">
        <v>451.73978494623651</v>
      </c>
      <c r="L119" s="32">
        <f>H119+I119+J119+K119</f>
        <v>2136.6845430107523</v>
      </c>
    </row>
    <row r="120" spans="1:12">
      <c r="A120" s="45"/>
      <c r="B120" s="45" t="s">
        <v>146</v>
      </c>
      <c r="C120" s="22">
        <v>127931</v>
      </c>
      <c r="D120" s="22"/>
      <c r="E120" s="22">
        <v>282777</v>
      </c>
      <c r="F120" s="22">
        <v>75987</v>
      </c>
      <c r="G120" s="63">
        <f>SUM(C120:F120)</f>
        <v>486695</v>
      </c>
      <c r="H120" s="63">
        <v>197.74280913978492</v>
      </c>
      <c r="I120" s="63"/>
      <c r="J120" s="63">
        <v>437.08810483870963</v>
      </c>
      <c r="K120" s="63">
        <v>117.45302419354839</v>
      </c>
      <c r="L120" s="63">
        <f t="shared" ref="L120:L126" si="49">H120+I120+J120+K120</f>
        <v>752.28393817204289</v>
      </c>
    </row>
    <row r="121" spans="1:12">
      <c r="A121" s="45"/>
      <c r="B121" s="45" t="s">
        <v>141</v>
      </c>
      <c r="C121" s="22"/>
      <c r="D121" s="22"/>
      <c r="E121" s="22">
        <v>92174</v>
      </c>
      <c r="F121" s="22"/>
      <c r="G121" s="63">
        <f t="shared" si="48"/>
        <v>92174</v>
      </c>
      <c r="H121" s="63"/>
      <c r="I121" s="63"/>
      <c r="J121" s="63">
        <v>142.47325268817204</v>
      </c>
      <c r="K121" s="63"/>
      <c r="L121" s="63">
        <f t="shared" si="49"/>
        <v>142.47325268817204</v>
      </c>
    </row>
    <row r="122" spans="1:12">
      <c r="A122" s="45"/>
      <c r="B122" s="45" t="s">
        <v>142</v>
      </c>
      <c r="C122" s="22"/>
      <c r="D122" s="22"/>
      <c r="E122" s="22">
        <v>13855</v>
      </c>
      <c r="F122" s="22"/>
      <c r="G122" s="63">
        <f t="shared" si="48"/>
        <v>13855</v>
      </c>
      <c r="H122" s="63"/>
      <c r="I122" s="63"/>
      <c r="J122" s="63">
        <v>21.415658602150536</v>
      </c>
      <c r="K122" s="63"/>
      <c r="L122" s="63">
        <f t="shared" si="49"/>
        <v>21.415658602150536</v>
      </c>
    </row>
    <row r="123" spans="1:12">
      <c r="A123" s="45"/>
      <c r="B123" s="45" t="s">
        <v>143</v>
      </c>
      <c r="C123" s="22"/>
      <c r="D123" s="22"/>
      <c r="E123" s="22">
        <v>34830</v>
      </c>
      <c r="F123" s="22">
        <v>23994</v>
      </c>
      <c r="G123" s="63">
        <f t="shared" si="48"/>
        <v>58824</v>
      </c>
      <c r="H123" s="63"/>
      <c r="I123" s="63"/>
      <c r="J123" s="63">
        <v>53.836693548387089</v>
      </c>
      <c r="K123" s="63">
        <v>37.087499999999999</v>
      </c>
      <c r="L123" s="63">
        <f t="shared" si="49"/>
        <v>90.92419354838708</v>
      </c>
    </row>
    <row r="124" spans="1:12">
      <c r="A124" s="45"/>
      <c r="B124" s="45" t="s">
        <v>144</v>
      </c>
      <c r="C124" s="22"/>
      <c r="D124" s="22"/>
      <c r="E124" s="22">
        <v>29443</v>
      </c>
      <c r="F124" s="22">
        <v>36532</v>
      </c>
      <c r="G124" s="63">
        <f t="shared" si="48"/>
        <v>65975</v>
      </c>
      <c r="H124" s="63"/>
      <c r="I124" s="63"/>
      <c r="J124" s="63">
        <v>45.510013440860206</v>
      </c>
      <c r="K124" s="63">
        <v>56.467473118279564</v>
      </c>
      <c r="L124" s="63">
        <f t="shared" si="49"/>
        <v>101.97748655913978</v>
      </c>
    </row>
    <row r="125" spans="1:12">
      <c r="A125" s="45"/>
      <c r="B125" s="45" t="s">
        <v>145</v>
      </c>
      <c r="C125" s="22"/>
      <c r="D125" s="22"/>
      <c r="E125" s="22">
        <v>56863</v>
      </c>
      <c r="F125" s="22">
        <v>94837</v>
      </c>
      <c r="G125" s="63">
        <f t="shared" si="48"/>
        <v>151700</v>
      </c>
      <c r="H125" s="63"/>
      <c r="I125" s="63"/>
      <c r="J125" s="63">
        <v>87.893077956989231</v>
      </c>
      <c r="K125" s="63">
        <v>146.58944892473116</v>
      </c>
      <c r="L125" s="63">
        <f t="shared" si="49"/>
        <v>234.48252688172039</v>
      </c>
    </row>
    <row r="126" spans="1:12">
      <c r="A126" s="45"/>
      <c r="B126" s="45" t="s">
        <v>147</v>
      </c>
      <c r="C126" s="22"/>
      <c r="D126" s="22"/>
      <c r="E126" s="22">
        <v>452213</v>
      </c>
      <c r="F126" s="22">
        <v>60906</v>
      </c>
      <c r="G126" s="63">
        <f t="shared" si="48"/>
        <v>513119</v>
      </c>
      <c r="H126" s="63"/>
      <c r="I126" s="63"/>
      <c r="J126" s="63">
        <v>698.98514784946235</v>
      </c>
      <c r="K126" s="63">
        <v>94.142338709677404</v>
      </c>
      <c r="L126" s="63">
        <f t="shared" si="49"/>
        <v>793.1274865591397</v>
      </c>
    </row>
    <row r="127" spans="1:12">
      <c r="A127" s="37">
        <v>39</v>
      </c>
      <c r="B127" s="49" t="s">
        <v>46</v>
      </c>
      <c r="C127" s="50">
        <v>0</v>
      </c>
      <c r="D127" s="50">
        <v>0</v>
      </c>
      <c r="E127" s="50">
        <v>557438</v>
      </c>
      <c r="F127" s="50">
        <v>116259</v>
      </c>
      <c r="G127" s="31">
        <f t="shared" si="48"/>
        <v>673697</v>
      </c>
      <c r="H127" s="51" t="s">
        <v>203</v>
      </c>
      <c r="I127" s="51" t="s">
        <v>203</v>
      </c>
      <c r="J127" s="32">
        <v>861.63131720430101</v>
      </c>
      <c r="K127" s="32">
        <v>179.70141129032257</v>
      </c>
      <c r="L127" s="32">
        <f>H127+I127+J127+K127</f>
        <v>1041.3327284946236</v>
      </c>
    </row>
    <row r="128" spans="1:12" ht="30">
      <c r="A128" s="45"/>
      <c r="B128" s="48" t="s">
        <v>148</v>
      </c>
      <c r="C128" s="22"/>
      <c r="D128" s="22"/>
      <c r="E128" s="22">
        <v>557438</v>
      </c>
      <c r="F128" s="22">
        <v>116259</v>
      </c>
      <c r="G128" s="63">
        <f t="shared" si="48"/>
        <v>673697</v>
      </c>
      <c r="H128" s="63"/>
      <c r="I128" s="63"/>
      <c r="J128" s="63">
        <v>861.63131720430101</v>
      </c>
      <c r="K128" s="63">
        <v>179.70141129032257</v>
      </c>
      <c r="L128" s="63">
        <f>SUM(H128:K128)</f>
        <v>1041.3327284946236</v>
      </c>
    </row>
    <row r="129" spans="1:12">
      <c r="A129" s="37">
        <v>40</v>
      </c>
      <c r="B129" s="30" t="s">
        <v>47</v>
      </c>
      <c r="C129" s="31">
        <v>120908</v>
      </c>
      <c r="D129" s="31">
        <v>0</v>
      </c>
      <c r="E129" s="31">
        <v>2986007</v>
      </c>
      <c r="F129" s="31">
        <v>2042347</v>
      </c>
      <c r="G129" s="31">
        <f t="shared" si="48"/>
        <v>5149262</v>
      </c>
      <c r="H129" s="32">
        <v>186.88736559139781</v>
      </c>
      <c r="I129" s="32" t="s">
        <v>203</v>
      </c>
      <c r="J129" s="32">
        <v>4615.4678091397845</v>
      </c>
      <c r="K129" s="32">
        <v>3156.8535618279566</v>
      </c>
      <c r="L129" s="32">
        <f>H129+I129+J129+K129</f>
        <v>7959.2087365591387</v>
      </c>
    </row>
    <row r="130" spans="1:12">
      <c r="A130" s="45"/>
      <c r="B130" s="45" t="s">
        <v>149</v>
      </c>
      <c r="C130" s="22">
        <v>120908</v>
      </c>
      <c r="D130" s="22">
        <v>0</v>
      </c>
      <c r="E130" s="22">
        <v>2986007</v>
      </c>
      <c r="F130" s="22">
        <v>2042347</v>
      </c>
      <c r="G130" s="63">
        <f>C130+D130+E130+F130</f>
        <v>5149262</v>
      </c>
      <c r="H130" s="63">
        <v>186.88736559139781</v>
      </c>
      <c r="I130" s="63"/>
      <c r="J130" s="63">
        <v>4615.4678091397845</v>
      </c>
      <c r="K130" s="63">
        <v>3156.8535618279566</v>
      </c>
      <c r="L130" s="63">
        <f>H130+I130+J130+K130</f>
        <v>7959.2087365591387</v>
      </c>
    </row>
    <row r="131" spans="1:12">
      <c r="A131" s="37">
        <v>41</v>
      </c>
      <c r="B131" s="30" t="s">
        <v>48</v>
      </c>
      <c r="C131" s="31">
        <v>801012</v>
      </c>
      <c r="D131" s="31">
        <v>0</v>
      </c>
      <c r="E131" s="31">
        <v>8037246</v>
      </c>
      <c r="F131" s="31">
        <v>2454321</v>
      </c>
      <c r="G131" s="31">
        <f t="shared" ref="G131" si="50">SUM(C131:F131)</f>
        <v>11292579</v>
      </c>
      <c r="H131" s="32">
        <v>1238.1233870967742</v>
      </c>
      <c r="I131" s="32" t="s">
        <v>203</v>
      </c>
      <c r="J131" s="32">
        <v>12423.162499999999</v>
      </c>
      <c r="K131" s="32">
        <v>3793.6413306451609</v>
      </c>
      <c r="L131" s="32">
        <f>H131+I131+J131+K131</f>
        <v>17454.927217741933</v>
      </c>
    </row>
    <row r="132" spans="1:12">
      <c r="A132" s="45"/>
      <c r="B132" s="45" t="s">
        <v>150</v>
      </c>
      <c r="C132" s="22">
        <v>801012</v>
      </c>
      <c r="D132" s="22"/>
      <c r="E132" s="22">
        <v>3295270.86</v>
      </c>
      <c r="F132" s="22">
        <v>809925.93</v>
      </c>
      <c r="G132" s="63">
        <f>SUM(C132:F132)</f>
        <v>4906208.79</v>
      </c>
      <c r="H132" s="63">
        <v>1238.1233870967742</v>
      </c>
      <c r="I132" s="63"/>
      <c r="J132" s="63">
        <v>5093.4966249999989</v>
      </c>
      <c r="K132" s="63">
        <v>1251.9016391129032</v>
      </c>
      <c r="L132" s="63">
        <f>SUM(H132:K132)</f>
        <v>7583.5216512096767</v>
      </c>
    </row>
    <row r="133" spans="1:12">
      <c r="A133" s="45"/>
      <c r="B133" s="45" t="s">
        <v>151</v>
      </c>
      <c r="C133" s="22"/>
      <c r="D133" s="22"/>
      <c r="E133" s="22">
        <v>4741975.1399999997</v>
      </c>
      <c r="F133" s="22">
        <v>1644395.07</v>
      </c>
      <c r="G133" s="63">
        <f>SUM(C133:F133)</f>
        <v>6386370.21</v>
      </c>
      <c r="H133" s="63"/>
      <c r="I133" s="63"/>
      <c r="J133" s="63">
        <v>7329.6658749999988</v>
      </c>
      <c r="K133" s="63">
        <v>2541.7396915322579</v>
      </c>
      <c r="L133" s="63">
        <f>SUM(H133:K133)</f>
        <v>9871.4055665322558</v>
      </c>
    </row>
    <row r="134" spans="1:12">
      <c r="A134" s="37">
        <v>42</v>
      </c>
      <c r="B134" s="30" t="s">
        <v>49</v>
      </c>
      <c r="C134" s="31">
        <v>0</v>
      </c>
      <c r="D134" s="31">
        <v>0</v>
      </c>
      <c r="E134" s="31">
        <v>661215</v>
      </c>
      <c r="F134" s="31">
        <v>376320</v>
      </c>
      <c r="G134" s="31">
        <f t="shared" ref="G134" si="51">SUM(C134:F134)</f>
        <v>1037535</v>
      </c>
      <c r="H134" s="32" t="s">
        <v>203</v>
      </c>
      <c r="I134" s="32" t="s">
        <v>203</v>
      </c>
      <c r="J134" s="32">
        <v>1022.039314516129</v>
      </c>
      <c r="K134" s="32">
        <v>581.67741935483866</v>
      </c>
      <c r="L134" s="32">
        <f>H134+I134+J134+K134</f>
        <v>1603.7167338709678</v>
      </c>
    </row>
    <row r="135" spans="1:12">
      <c r="A135" s="45"/>
      <c r="B135" s="45" t="s">
        <v>152</v>
      </c>
      <c r="C135" s="22"/>
      <c r="D135" s="22"/>
      <c r="E135" s="22">
        <v>661215</v>
      </c>
      <c r="F135" s="22">
        <v>376320</v>
      </c>
      <c r="G135" s="63">
        <f>F135+E135</f>
        <v>1037535</v>
      </c>
      <c r="H135" s="63"/>
      <c r="I135" s="63"/>
      <c r="J135" s="63">
        <v>1022.039314516129</v>
      </c>
      <c r="K135" s="63">
        <v>581.67741935483866</v>
      </c>
      <c r="L135" s="63">
        <f>H135+I135+J135+K135</f>
        <v>1603.7167338709678</v>
      </c>
    </row>
    <row r="136" spans="1:12">
      <c r="A136" s="37">
        <v>43</v>
      </c>
      <c r="B136" s="30" t="s">
        <v>50</v>
      </c>
      <c r="C136" s="52">
        <v>320001</v>
      </c>
      <c r="D136" s="31"/>
      <c r="E136" s="52">
        <v>1980000</v>
      </c>
      <c r="F136" s="52">
        <v>1801001</v>
      </c>
      <c r="G136" s="31">
        <f>SUM(C136:F136)</f>
        <v>4101002</v>
      </c>
      <c r="H136" s="32">
        <v>494.6252016129032</v>
      </c>
      <c r="I136" s="32" t="s">
        <v>203</v>
      </c>
      <c r="J136" s="32">
        <v>3060.483870967742</v>
      </c>
      <c r="K136" s="32">
        <v>2783.8053091397846</v>
      </c>
      <c r="L136" s="32">
        <f>H136+I136+J136+K136</f>
        <v>6338.9143817204294</v>
      </c>
    </row>
    <row r="137" spans="1:12">
      <c r="A137" s="45"/>
      <c r="B137" s="45" t="s">
        <v>153</v>
      </c>
      <c r="C137" s="22">
        <v>320001</v>
      </c>
      <c r="D137" s="22"/>
      <c r="E137" s="22">
        <v>177012</v>
      </c>
      <c r="F137" s="22">
        <v>305450</v>
      </c>
      <c r="G137" s="63">
        <f t="shared" ref="G137:G142" si="52">SUM(C137:F137)</f>
        <v>802463</v>
      </c>
      <c r="H137" s="63">
        <v>494.6252016129032</v>
      </c>
      <c r="I137" s="63"/>
      <c r="J137" s="63">
        <v>273.60725806451609</v>
      </c>
      <c r="K137" s="63">
        <v>472.13373655913978</v>
      </c>
      <c r="L137" s="63">
        <f>SUM(H137:K137)</f>
        <v>1240.3661962365591</v>
      </c>
    </row>
    <row r="138" spans="1:12">
      <c r="A138" s="45"/>
      <c r="B138" s="45" t="s">
        <v>154</v>
      </c>
      <c r="C138" s="22"/>
      <c r="D138" s="22"/>
      <c r="E138" s="22">
        <v>852192</v>
      </c>
      <c r="F138" s="22">
        <v>856736</v>
      </c>
      <c r="G138" s="63">
        <f t="shared" si="52"/>
        <v>1708928</v>
      </c>
      <c r="H138" s="63"/>
      <c r="I138" s="63"/>
      <c r="J138" s="63">
        <v>1317.2322580645161</v>
      </c>
      <c r="K138" s="63">
        <v>1324.2559139784944</v>
      </c>
      <c r="L138" s="63">
        <f t="shared" ref="L138:L142" si="53">SUM(H138:K138)</f>
        <v>2641.4881720430103</v>
      </c>
    </row>
    <row r="139" spans="1:12">
      <c r="A139" s="45"/>
      <c r="B139" s="45" t="s">
        <v>155</v>
      </c>
      <c r="C139" s="22"/>
      <c r="D139" s="22"/>
      <c r="E139" s="22">
        <v>428670</v>
      </c>
      <c r="F139" s="22"/>
      <c r="G139" s="63">
        <f t="shared" si="52"/>
        <v>428670</v>
      </c>
      <c r="H139" s="63"/>
      <c r="I139" s="63"/>
      <c r="J139" s="63">
        <v>662.59475806451599</v>
      </c>
      <c r="K139" s="63"/>
      <c r="L139" s="63">
        <f t="shared" si="53"/>
        <v>662.59475806451599</v>
      </c>
    </row>
    <row r="140" spans="1:12">
      <c r="A140" s="45"/>
      <c r="B140" s="45" t="s">
        <v>199</v>
      </c>
      <c r="C140" s="22"/>
      <c r="D140" s="22"/>
      <c r="E140" s="22">
        <v>285714</v>
      </c>
      <c r="F140" s="22">
        <v>545523</v>
      </c>
      <c r="G140" s="63">
        <f t="shared" si="52"/>
        <v>831237</v>
      </c>
      <c r="H140" s="63"/>
      <c r="I140" s="63"/>
      <c r="J140" s="63">
        <v>441.6278225806451</v>
      </c>
      <c r="K140" s="63">
        <v>843.21431451612898</v>
      </c>
      <c r="L140" s="63">
        <f t="shared" si="53"/>
        <v>1284.842137096774</v>
      </c>
    </row>
    <row r="141" spans="1:12">
      <c r="A141" s="45"/>
      <c r="B141" s="45" t="s">
        <v>200</v>
      </c>
      <c r="C141" s="22"/>
      <c r="D141" s="22"/>
      <c r="E141" s="22">
        <v>41184</v>
      </c>
      <c r="F141" s="22">
        <v>93292</v>
      </c>
      <c r="G141" s="63">
        <f t="shared" si="52"/>
        <v>134476</v>
      </c>
      <c r="H141" s="63"/>
      <c r="I141" s="63"/>
      <c r="J141" s="63">
        <v>63.658064516129024</v>
      </c>
      <c r="K141" s="63">
        <v>144.20134408602149</v>
      </c>
      <c r="L141" s="63">
        <f t="shared" si="53"/>
        <v>207.85940860215052</v>
      </c>
    </row>
    <row r="142" spans="1:12">
      <c r="A142" s="45"/>
      <c r="B142" s="45" t="s">
        <v>201</v>
      </c>
      <c r="C142" s="22"/>
      <c r="D142" s="22"/>
      <c r="E142" s="22">
        <v>195228</v>
      </c>
      <c r="F142" s="22"/>
      <c r="G142" s="63">
        <f t="shared" si="52"/>
        <v>195228</v>
      </c>
      <c r="H142" s="63"/>
      <c r="I142" s="63"/>
      <c r="J142" s="63">
        <v>301.76370967741929</v>
      </c>
      <c r="K142" s="63"/>
      <c r="L142" s="63">
        <f t="shared" si="53"/>
        <v>301.76370967741929</v>
      </c>
    </row>
    <row r="143" spans="1:12">
      <c r="A143" s="37">
        <v>44</v>
      </c>
      <c r="B143" s="30" t="s">
        <v>51</v>
      </c>
      <c r="C143" s="31">
        <v>1123259</v>
      </c>
      <c r="D143" s="31">
        <v>175513</v>
      </c>
      <c r="E143" s="52">
        <v>3763257</v>
      </c>
      <c r="F143" s="31">
        <v>925808</v>
      </c>
      <c r="G143" s="31">
        <f>SUM(C143:F143)</f>
        <v>5987837</v>
      </c>
      <c r="H143" s="32">
        <v>1736.2202284946236</v>
      </c>
      <c r="I143" s="32">
        <v>271.29025537634408</v>
      </c>
      <c r="J143" s="32">
        <v>5816.8622983870964</v>
      </c>
      <c r="K143" s="32">
        <v>1431.0204301075266</v>
      </c>
      <c r="L143" s="32">
        <f>H143+I143+J143+K143</f>
        <v>9255.3932123655904</v>
      </c>
    </row>
    <row r="144" spans="1:12">
      <c r="A144" s="45"/>
      <c r="B144" s="45" t="s">
        <v>156</v>
      </c>
      <c r="C144" s="22">
        <v>1123259</v>
      </c>
      <c r="D144" s="22">
        <v>175513</v>
      </c>
      <c r="E144" s="22">
        <v>2260409</v>
      </c>
      <c r="F144" s="22">
        <v>713128</v>
      </c>
      <c r="G144" s="63">
        <f>C144+D144+E144+F144</f>
        <v>4272309</v>
      </c>
      <c r="H144" s="63">
        <v>1736.2202284946236</v>
      </c>
      <c r="I144" s="63">
        <v>271.29025537634408</v>
      </c>
      <c r="J144" s="63">
        <v>3493.9117607526878</v>
      </c>
      <c r="K144" s="63">
        <v>1102.2811827956989</v>
      </c>
      <c r="L144" s="63">
        <f>H144+I144+J144+K144</f>
        <v>6603.7034274193538</v>
      </c>
    </row>
    <row r="145" spans="1:12">
      <c r="A145" s="45"/>
      <c r="B145" s="45" t="s">
        <v>157</v>
      </c>
      <c r="C145" s="22"/>
      <c r="D145" s="22"/>
      <c r="E145" s="22">
        <v>1470389</v>
      </c>
      <c r="F145" s="22">
        <v>196641</v>
      </c>
      <c r="G145" s="63">
        <f t="shared" ref="G145:G146" si="54">C145+D145+E145+F145</f>
        <v>1667030</v>
      </c>
      <c r="H145" s="63"/>
      <c r="I145" s="63"/>
      <c r="J145" s="63">
        <v>2272.778696236559</v>
      </c>
      <c r="K145" s="63">
        <v>303.94778225806448</v>
      </c>
      <c r="L145" s="63">
        <f t="shared" ref="L145:L146" si="55">H145+I145+J145+K145</f>
        <v>2576.7264784946233</v>
      </c>
    </row>
    <row r="146" spans="1:12">
      <c r="A146" s="45"/>
      <c r="B146" s="45" t="s">
        <v>197</v>
      </c>
      <c r="C146" s="22"/>
      <c r="D146" s="22"/>
      <c r="E146" s="22">
        <v>32459</v>
      </c>
      <c r="F146" s="22">
        <v>16039</v>
      </c>
      <c r="G146" s="63">
        <f t="shared" si="54"/>
        <v>48498</v>
      </c>
      <c r="H146" s="63"/>
      <c r="I146" s="63"/>
      <c r="J146" s="63">
        <v>50.171841397849455</v>
      </c>
      <c r="K146" s="63">
        <v>24.791465053763439</v>
      </c>
      <c r="L146" s="63">
        <f t="shared" si="55"/>
        <v>74.963306451612894</v>
      </c>
    </row>
    <row r="147" spans="1:12">
      <c r="A147" s="37">
        <v>45</v>
      </c>
      <c r="B147" s="30" t="s">
        <v>52</v>
      </c>
      <c r="C147" s="31">
        <v>0</v>
      </c>
      <c r="D147" s="31">
        <v>8735</v>
      </c>
      <c r="E147" s="53">
        <v>2918157</v>
      </c>
      <c r="F147" s="51">
        <v>2497278</v>
      </c>
      <c r="G147" s="31">
        <f t="shared" ref="G147" si="56">SUM(C147:F147)</f>
        <v>5424170</v>
      </c>
      <c r="H147" s="32" t="s">
        <v>203</v>
      </c>
      <c r="I147" s="32">
        <v>13.50168010752688</v>
      </c>
      <c r="J147" s="32">
        <v>4510.5921370967735</v>
      </c>
      <c r="K147" s="32">
        <v>3860.0399193548387</v>
      </c>
      <c r="L147" s="32">
        <f>H147+I147+J147+K147</f>
        <v>8384.1337365591389</v>
      </c>
    </row>
    <row r="148" spans="1:12">
      <c r="A148" s="45"/>
      <c r="B148" s="45" t="s">
        <v>158</v>
      </c>
      <c r="C148" s="22">
        <v>0</v>
      </c>
      <c r="D148" s="22">
        <v>8735</v>
      </c>
      <c r="E148" s="22">
        <v>2918157</v>
      </c>
      <c r="F148" s="22">
        <v>2497278</v>
      </c>
      <c r="G148" s="22">
        <f t="shared" ref="G148" si="57">G147</f>
        <v>5424170</v>
      </c>
      <c r="H148" s="63"/>
      <c r="I148" s="63">
        <v>13.50168010752688</v>
      </c>
      <c r="J148" s="63">
        <v>4510.5921370967735</v>
      </c>
      <c r="K148" s="63">
        <v>3860.0399193548387</v>
      </c>
      <c r="L148" s="63">
        <f t="shared" ref="L148:L159" si="58">H148+I148+J148+K148</f>
        <v>8384.1337365591389</v>
      </c>
    </row>
    <row r="149" spans="1:12">
      <c r="A149" s="37">
        <v>46</v>
      </c>
      <c r="B149" s="30" t="s">
        <v>53</v>
      </c>
      <c r="C149" s="31">
        <v>12025</v>
      </c>
      <c r="D149" s="31">
        <v>0</v>
      </c>
      <c r="E149" s="52">
        <v>1121266</v>
      </c>
      <c r="F149" s="31">
        <v>645845</v>
      </c>
      <c r="G149" s="31">
        <f t="shared" ref="G149:G160" si="59">SUM(C149:F149)</f>
        <v>1779136</v>
      </c>
      <c r="H149" s="32">
        <v>18.587029569892472</v>
      </c>
      <c r="I149" s="32" t="s">
        <v>203</v>
      </c>
      <c r="J149" s="32">
        <v>1733.1396505376342</v>
      </c>
      <c r="K149" s="32">
        <v>998.2819220430107</v>
      </c>
      <c r="L149" s="32">
        <f t="shared" si="58"/>
        <v>2750.0086021505372</v>
      </c>
    </row>
    <row r="150" spans="1:12">
      <c r="A150" s="45"/>
      <c r="B150" s="45" t="s">
        <v>159</v>
      </c>
      <c r="C150" s="22"/>
      <c r="D150" s="22"/>
      <c r="E150" s="22">
        <v>1121266</v>
      </c>
      <c r="F150" s="22">
        <v>645845</v>
      </c>
      <c r="G150" s="63">
        <f t="shared" si="59"/>
        <v>1767111</v>
      </c>
      <c r="H150" s="63"/>
      <c r="I150" s="63"/>
      <c r="J150" s="63">
        <v>1733.1396505376342</v>
      </c>
      <c r="K150" s="63">
        <v>998.2819220430107</v>
      </c>
      <c r="L150" s="63">
        <f t="shared" si="58"/>
        <v>2731.4215725806448</v>
      </c>
    </row>
    <row r="151" spans="1:12">
      <c r="A151" s="37">
        <v>47</v>
      </c>
      <c r="B151" s="30" t="s">
        <v>54</v>
      </c>
      <c r="C151" s="31">
        <v>80272</v>
      </c>
      <c r="D151" s="31">
        <v>0</v>
      </c>
      <c r="E151" s="31">
        <v>2787094</v>
      </c>
      <c r="F151" s="31">
        <v>948658</v>
      </c>
      <c r="G151" s="31">
        <f t="shared" si="59"/>
        <v>3816024</v>
      </c>
      <c r="H151" s="32">
        <v>124.07634408602149</v>
      </c>
      <c r="I151" s="32" t="s">
        <v>203</v>
      </c>
      <c r="J151" s="32">
        <v>4308.008198924731</v>
      </c>
      <c r="K151" s="32">
        <v>1466.3396505376343</v>
      </c>
      <c r="L151" s="32">
        <f t="shared" si="58"/>
        <v>5898.4241935483869</v>
      </c>
    </row>
    <row r="152" spans="1:12">
      <c r="A152" s="45"/>
      <c r="B152" s="45" t="s">
        <v>160</v>
      </c>
      <c r="C152" s="22">
        <v>80272</v>
      </c>
      <c r="D152" s="22"/>
      <c r="E152" s="22">
        <v>181161.11000000002</v>
      </c>
      <c r="F152" s="22">
        <v>112890.302</v>
      </c>
      <c r="G152" s="63">
        <f t="shared" si="59"/>
        <v>374323.41200000001</v>
      </c>
      <c r="H152" s="63">
        <v>124.07634408602149</v>
      </c>
      <c r="I152" s="63"/>
      <c r="J152" s="63">
        <v>280.02053293010755</v>
      </c>
      <c r="K152" s="63">
        <v>174.49441841397848</v>
      </c>
      <c r="L152" s="63">
        <f t="shared" si="58"/>
        <v>578.59129543010749</v>
      </c>
    </row>
    <row r="153" spans="1:12">
      <c r="A153" s="45"/>
      <c r="B153" s="45" t="s">
        <v>163</v>
      </c>
      <c r="C153" s="22"/>
      <c r="D153" s="22"/>
      <c r="E153" s="22">
        <v>72464.444000000003</v>
      </c>
      <c r="F153" s="22"/>
      <c r="G153" s="63">
        <f t="shared" si="59"/>
        <v>72464.444000000003</v>
      </c>
      <c r="H153" s="63"/>
      <c r="I153" s="63"/>
      <c r="J153" s="63">
        <v>112.008213172043</v>
      </c>
      <c r="K153" s="63"/>
      <c r="L153" s="63">
        <f t="shared" si="58"/>
        <v>112.008213172043</v>
      </c>
    </row>
    <row r="154" spans="1:12">
      <c r="A154" s="45"/>
      <c r="B154" s="45" t="s">
        <v>164</v>
      </c>
      <c r="C154" s="22"/>
      <c r="D154" s="22"/>
      <c r="E154" s="22">
        <v>222967.52000000002</v>
      </c>
      <c r="F154" s="22">
        <v>39843.636000000006</v>
      </c>
      <c r="G154" s="63">
        <f t="shared" si="59"/>
        <v>262811.15600000002</v>
      </c>
      <c r="H154" s="63"/>
      <c r="I154" s="63"/>
      <c r="J154" s="63">
        <v>344.64065591397849</v>
      </c>
      <c r="K154" s="63">
        <v>61.586265322580651</v>
      </c>
      <c r="L154" s="63">
        <f t="shared" si="58"/>
        <v>406.22692123655912</v>
      </c>
    </row>
    <row r="155" spans="1:12">
      <c r="A155" s="45"/>
      <c r="B155" s="45" t="s">
        <v>161</v>
      </c>
      <c r="C155" s="22"/>
      <c r="D155" s="22"/>
      <c r="E155" s="22">
        <v>936463.58400000003</v>
      </c>
      <c r="F155" s="22">
        <v>209653.41800000001</v>
      </c>
      <c r="G155" s="63">
        <f t="shared" si="59"/>
        <v>1146117.0020000001</v>
      </c>
      <c r="H155" s="63"/>
      <c r="I155" s="63"/>
      <c r="J155" s="63">
        <v>1447.4907548387098</v>
      </c>
      <c r="K155" s="63">
        <v>324.06106276881718</v>
      </c>
      <c r="L155" s="63">
        <f t="shared" si="58"/>
        <v>1771.551817607527</v>
      </c>
    </row>
    <row r="156" spans="1:12">
      <c r="A156" s="45"/>
      <c r="B156" s="45" t="s">
        <v>167</v>
      </c>
      <c r="C156" s="22"/>
      <c r="D156" s="22"/>
      <c r="E156" s="22">
        <v>981057.08799999999</v>
      </c>
      <c r="F156" s="22">
        <v>385155.14799999993</v>
      </c>
      <c r="G156" s="63">
        <f t="shared" si="59"/>
        <v>1366212.236</v>
      </c>
      <c r="H156" s="63"/>
      <c r="I156" s="63"/>
      <c r="J156" s="63">
        <v>1516.4188860215054</v>
      </c>
      <c r="K156" s="63">
        <v>595.33389811827942</v>
      </c>
      <c r="L156" s="63">
        <f t="shared" si="58"/>
        <v>2111.752784139785</v>
      </c>
    </row>
    <row r="157" spans="1:12">
      <c r="A157" s="45"/>
      <c r="B157" s="45" t="s">
        <v>166</v>
      </c>
      <c r="C157" s="22"/>
      <c r="D157" s="22"/>
      <c r="E157" s="22">
        <v>156077.264</v>
      </c>
      <c r="F157" s="22">
        <v>71149.349999999991</v>
      </c>
      <c r="G157" s="63">
        <f t="shared" si="59"/>
        <v>227226.614</v>
      </c>
      <c r="H157" s="63"/>
      <c r="I157" s="63"/>
      <c r="J157" s="63">
        <v>241.24845913978493</v>
      </c>
      <c r="K157" s="63">
        <v>109.97547379032257</v>
      </c>
      <c r="L157" s="63">
        <f t="shared" si="58"/>
        <v>351.22393293010748</v>
      </c>
    </row>
    <row r="158" spans="1:12">
      <c r="A158" s="45"/>
      <c r="B158" s="45" t="s">
        <v>162</v>
      </c>
      <c r="C158" s="22"/>
      <c r="D158" s="22"/>
      <c r="E158" s="22">
        <v>142141.79399999999</v>
      </c>
      <c r="F158" s="22">
        <v>46484.241999999998</v>
      </c>
      <c r="G158" s="63">
        <f t="shared" si="59"/>
        <v>188626.03599999999</v>
      </c>
      <c r="H158" s="63"/>
      <c r="I158" s="63"/>
      <c r="J158" s="63">
        <v>219.70841814516126</v>
      </c>
      <c r="K158" s="63">
        <v>71.850642876344082</v>
      </c>
      <c r="L158" s="63">
        <f t="shared" si="58"/>
        <v>291.55906102150533</v>
      </c>
    </row>
    <row r="159" spans="1:12">
      <c r="A159" s="45"/>
      <c r="B159" s="45" t="s">
        <v>165</v>
      </c>
      <c r="C159" s="22"/>
      <c r="D159" s="22"/>
      <c r="E159" s="22">
        <v>94761.196000000011</v>
      </c>
      <c r="F159" s="22">
        <v>83481.903999999995</v>
      </c>
      <c r="G159" s="63">
        <f t="shared" si="59"/>
        <v>178243.1</v>
      </c>
      <c r="H159" s="63"/>
      <c r="I159" s="63"/>
      <c r="J159" s="63">
        <v>146.47227876344087</v>
      </c>
      <c r="K159" s="63">
        <v>129.0378892473118</v>
      </c>
      <c r="L159" s="63">
        <f t="shared" si="58"/>
        <v>275.51016801075264</v>
      </c>
    </row>
    <row r="160" spans="1:12">
      <c r="A160" s="37">
        <v>48</v>
      </c>
      <c r="B160" s="30" t="s">
        <v>55</v>
      </c>
      <c r="C160" s="31">
        <v>337547</v>
      </c>
      <c r="D160" s="31">
        <v>0</v>
      </c>
      <c r="E160" s="52">
        <v>1120810</v>
      </c>
      <c r="F160" s="31">
        <v>403901</v>
      </c>
      <c r="G160" s="31">
        <f t="shared" si="59"/>
        <v>1862258</v>
      </c>
      <c r="H160" s="32">
        <v>521.74603494623648</v>
      </c>
      <c r="I160" s="32" t="s">
        <v>203</v>
      </c>
      <c r="J160" s="32">
        <v>1732.434811827957</v>
      </c>
      <c r="K160" s="32">
        <v>624.30934139784938</v>
      </c>
      <c r="L160" s="32">
        <f>H160+I160+J160+K160</f>
        <v>2878.490188172043</v>
      </c>
    </row>
    <row r="161" spans="1:12">
      <c r="A161" s="45"/>
      <c r="B161" s="45" t="s">
        <v>168</v>
      </c>
      <c r="C161" s="22">
        <v>337547</v>
      </c>
      <c r="D161" s="22">
        <v>0</v>
      </c>
      <c r="E161" s="22">
        <v>1120810</v>
      </c>
      <c r="F161" s="22">
        <v>403901</v>
      </c>
      <c r="G161" s="63">
        <f t="shared" ref="G161" si="60">G160*100%</f>
        <v>1862258</v>
      </c>
      <c r="H161" s="63">
        <v>521.74603494623648</v>
      </c>
      <c r="I161" s="63"/>
      <c r="J161" s="63">
        <v>1732.434811827957</v>
      </c>
      <c r="K161" s="63">
        <v>624.30934139784938</v>
      </c>
      <c r="L161" s="63">
        <f>SUM(H161:K161)</f>
        <v>2878.490188172043</v>
      </c>
    </row>
    <row r="162" spans="1:12">
      <c r="A162" s="37">
        <v>49</v>
      </c>
      <c r="B162" s="30" t="s">
        <v>56</v>
      </c>
      <c r="C162" s="31">
        <v>0</v>
      </c>
      <c r="D162" s="31">
        <v>7476</v>
      </c>
      <c r="E162" s="52">
        <v>1213288</v>
      </c>
      <c r="F162" s="31">
        <v>770821</v>
      </c>
      <c r="G162" s="31">
        <f t="shared" ref="G162" si="61">SUM(C162:F162)</f>
        <v>1991585</v>
      </c>
      <c r="H162" s="32" t="s">
        <v>203</v>
      </c>
      <c r="I162" s="32">
        <v>11.555645161290322</v>
      </c>
      <c r="J162" s="32">
        <v>1875.3779569892472</v>
      </c>
      <c r="K162" s="32">
        <v>1191.457190860215</v>
      </c>
      <c r="L162" s="32">
        <f t="shared" ref="L162:L201" si="62">SUM(H162:K162)</f>
        <v>3078.3907930107525</v>
      </c>
    </row>
    <row r="163" spans="1:12">
      <c r="A163" s="45"/>
      <c r="B163" s="45" t="s">
        <v>169</v>
      </c>
      <c r="C163" s="22"/>
      <c r="D163" s="22">
        <v>7476</v>
      </c>
      <c r="E163" s="22">
        <v>1213288</v>
      </c>
      <c r="F163" s="22">
        <v>770821</v>
      </c>
      <c r="G163" s="63">
        <f t="shared" ref="G163" si="63">G162*100%</f>
        <v>1991585</v>
      </c>
      <c r="H163" s="63"/>
      <c r="I163" s="63">
        <v>11.555645161290322</v>
      </c>
      <c r="J163" s="63">
        <v>1875.3779569892472</v>
      </c>
      <c r="K163" s="63">
        <v>1191.457190860215</v>
      </c>
      <c r="L163" s="63">
        <f t="shared" si="62"/>
        <v>3078.3907930107525</v>
      </c>
    </row>
    <row r="164" spans="1:12">
      <c r="A164" s="37">
        <v>50</v>
      </c>
      <c r="B164" s="30" t="s">
        <v>57</v>
      </c>
      <c r="C164" s="31">
        <v>0</v>
      </c>
      <c r="D164" s="31">
        <v>0</v>
      </c>
      <c r="E164" s="52">
        <v>120801</v>
      </c>
      <c r="F164" s="31">
        <v>184543</v>
      </c>
      <c r="G164" s="31">
        <f t="shared" ref="G164" si="64">SUM(C164:F164)</f>
        <v>305344</v>
      </c>
      <c r="H164" s="32" t="s">
        <v>203</v>
      </c>
      <c r="I164" s="32" t="s">
        <v>203</v>
      </c>
      <c r="J164" s="32">
        <v>186.72197580645161</v>
      </c>
      <c r="K164" s="32">
        <v>285.24791666666664</v>
      </c>
      <c r="L164" s="32">
        <f t="shared" si="62"/>
        <v>471.96989247311825</v>
      </c>
    </row>
    <row r="165" spans="1:12">
      <c r="A165" s="45"/>
      <c r="B165" s="45" t="s">
        <v>170</v>
      </c>
      <c r="C165" s="22"/>
      <c r="D165" s="22"/>
      <c r="E165" s="22">
        <v>120801</v>
      </c>
      <c r="F165" s="22">
        <v>184543</v>
      </c>
      <c r="G165" s="63">
        <f>G164</f>
        <v>305344</v>
      </c>
      <c r="H165" s="63"/>
      <c r="I165" s="63"/>
      <c r="J165" s="63">
        <v>186.72197580645161</v>
      </c>
      <c r="K165" s="63">
        <v>285.24791666666664</v>
      </c>
      <c r="L165" s="63">
        <f t="shared" si="62"/>
        <v>471.96989247311825</v>
      </c>
    </row>
    <row r="166" spans="1:12">
      <c r="A166" s="37">
        <v>51</v>
      </c>
      <c r="B166" s="30" t="s">
        <v>58</v>
      </c>
      <c r="C166" s="31">
        <v>12032</v>
      </c>
      <c r="D166" s="31">
        <v>0</v>
      </c>
      <c r="E166" s="52">
        <v>3212725</v>
      </c>
      <c r="F166" s="31">
        <v>484342</v>
      </c>
      <c r="G166" s="31">
        <f t="shared" ref="G166" si="65">SUM(C166:F166)</f>
        <v>3709099</v>
      </c>
      <c r="H166" s="32">
        <v>18.597849462365591</v>
      </c>
      <c r="I166" s="32" t="s">
        <v>203</v>
      </c>
      <c r="J166" s="32">
        <v>4965.905577956989</v>
      </c>
      <c r="K166" s="32">
        <v>748.64690860215046</v>
      </c>
      <c r="L166" s="32">
        <f t="shared" si="62"/>
        <v>5733.1503360215056</v>
      </c>
    </row>
    <row r="167" spans="1:12">
      <c r="A167" s="45"/>
      <c r="B167" s="45" t="s">
        <v>171</v>
      </c>
      <c r="C167" s="22">
        <v>12032</v>
      </c>
      <c r="D167" s="22">
        <v>0</v>
      </c>
      <c r="E167" s="22">
        <v>3212725</v>
      </c>
      <c r="F167" s="22">
        <v>484342</v>
      </c>
      <c r="G167" s="63">
        <f t="shared" ref="G167" si="66">G166*100%</f>
        <v>3709099</v>
      </c>
      <c r="H167" s="63">
        <v>18.597849462365591</v>
      </c>
      <c r="I167" s="63"/>
      <c r="J167" s="63">
        <v>4965.905577956989</v>
      </c>
      <c r="K167" s="63">
        <v>748.64690860215046</v>
      </c>
      <c r="L167" s="63">
        <f t="shared" si="62"/>
        <v>5733.1503360215056</v>
      </c>
    </row>
    <row r="168" spans="1:12">
      <c r="A168" s="37">
        <v>52</v>
      </c>
      <c r="B168" s="30" t="s">
        <v>59</v>
      </c>
      <c r="C168" s="31">
        <v>865600</v>
      </c>
      <c r="D168" s="31">
        <v>0</v>
      </c>
      <c r="E168" s="31">
        <v>1130928</v>
      </c>
      <c r="F168" s="31">
        <v>1682334</v>
      </c>
      <c r="G168" s="31">
        <f t="shared" ref="G168:G197" si="67">SUM(C168:F168)</f>
        <v>3678862</v>
      </c>
      <c r="H168" s="32">
        <v>1337.9569892473119</v>
      </c>
      <c r="I168" s="32" t="s">
        <v>203</v>
      </c>
      <c r="J168" s="32">
        <v>1748.0741935483868</v>
      </c>
      <c r="K168" s="32">
        <v>2600.3818548387094</v>
      </c>
      <c r="L168" s="32">
        <f t="shared" si="62"/>
        <v>5686.4130376344074</v>
      </c>
    </row>
    <row r="169" spans="1:12">
      <c r="A169" s="45"/>
      <c r="B169" s="45" t="s">
        <v>172</v>
      </c>
      <c r="C169" s="22">
        <v>865600</v>
      </c>
      <c r="D169" s="22"/>
      <c r="E169" s="22">
        <v>950771</v>
      </c>
      <c r="F169" s="22">
        <v>1489828</v>
      </c>
      <c r="G169" s="63">
        <f>SUM(C169:F169)</f>
        <v>3306199</v>
      </c>
      <c r="H169" s="63">
        <v>1337.9569892473119</v>
      </c>
      <c r="I169" s="63"/>
      <c r="J169" s="63">
        <v>1469.6057123655912</v>
      </c>
      <c r="K169" s="63">
        <v>2302.8255376344086</v>
      </c>
      <c r="L169" s="63">
        <f t="shared" si="62"/>
        <v>5110.3882392473115</v>
      </c>
    </row>
    <row r="170" spans="1:12">
      <c r="A170" s="45"/>
      <c r="B170" s="45" t="s">
        <v>173</v>
      </c>
      <c r="C170" s="22"/>
      <c r="D170" s="22"/>
      <c r="E170" s="22">
        <v>180157</v>
      </c>
      <c r="F170" s="22">
        <v>151925</v>
      </c>
      <c r="G170" s="63">
        <f t="shared" si="67"/>
        <v>332082</v>
      </c>
      <c r="H170" s="63"/>
      <c r="I170" s="63"/>
      <c r="J170" s="63">
        <v>278.4684811827957</v>
      </c>
      <c r="K170" s="63">
        <v>234.8303091397849</v>
      </c>
      <c r="L170" s="63">
        <f t="shared" si="62"/>
        <v>513.29879032258054</v>
      </c>
    </row>
    <row r="171" spans="1:12">
      <c r="A171" s="45"/>
      <c r="B171" s="45" t="s">
        <v>174</v>
      </c>
      <c r="C171" s="22"/>
      <c r="D171" s="22"/>
      <c r="E171" s="22"/>
      <c r="F171" s="22">
        <v>40581</v>
      </c>
      <c r="G171" s="63">
        <f t="shared" si="67"/>
        <v>40581</v>
      </c>
      <c r="H171" s="63"/>
      <c r="I171" s="63"/>
      <c r="J171" s="63"/>
      <c r="K171" s="63">
        <v>62.72600806451613</v>
      </c>
      <c r="L171" s="63">
        <f t="shared" si="62"/>
        <v>62.72600806451613</v>
      </c>
    </row>
    <row r="172" spans="1:12">
      <c r="A172" s="37">
        <v>53</v>
      </c>
      <c r="B172" s="30" t="s">
        <v>60</v>
      </c>
      <c r="C172" s="31">
        <v>704362</v>
      </c>
      <c r="D172" s="31"/>
      <c r="E172" s="31">
        <v>1542400</v>
      </c>
      <c r="F172" s="31">
        <v>993000</v>
      </c>
      <c r="G172" s="31">
        <f t="shared" si="67"/>
        <v>3239762</v>
      </c>
      <c r="H172" s="32">
        <v>1088.7315860215053</v>
      </c>
      <c r="I172" s="32" t="s">
        <v>203</v>
      </c>
      <c r="J172" s="32">
        <v>2384.0860215053758</v>
      </c>
      <c r="K172" s="32">
        <v>1534.8790322580644</v>
      </c>
      <c r="L172" s="32">
        <f t="shared" si="62"/>
        <v>5007.6966397849455</v>
      </c>
    </row>
    <row r="173" spans="1:12">
      <c r="A173" s="45"/>
      <c r="B173" s="45" t="s">
        <v>184</v>
      </c>
      <c r="C173" s="22">
        <v>704362</v>
      </c>
      <c r="D173" s="22"/>
      <c r="E173" s="22">
        <v>1542400</v>
      </c>
      <c r="F173" s="22">
        <v>993000</v>
      </c>
      <c r="G173" s="63">
        <f t="shared" si="67"/>
        <v>3239762</v>
      </c>
      <c r="H173" s="63">
        <v>1088.7315860215053</v>
      </c>
      <c r="I173" s="63"/>
      <c r="J173" s="63">
        <v>2384.0860215053758</v>
      </c>
      <c r="K173" s="63">
        <v>1534.8790322580644</v>
      </c>
      <c r="L173" s="63">
        <f t="shared" si="62"/>
        <v>5007.6966397849455</v>
      </c>
    </row>
    <row r="174" spans="1:12">
      <c r="A174" s="37">
        <v>54</v>
      </c>
      <c r="B174" s="30" t="s">
        <v>61</v>
      </c>
      <c r="C174" s="31">
        <v>140633</v>
      </c>
      <c r="D174" s="31">
        <v>0</v>
      </c>
      <c r="E174" s="31">
        <v>1599669</v>
      </c>
      <c r="F174" s="31">
        <v>756634.2</v>
      </c>
      <c r="G174" s="31">
        <f t="shared" si="67"/>
        <v>2496936.2000000002</v>
      </c>
      <c r="H174" s="32">
        <v>217.37627688172043</v>
      </c>
      <c r="I174" s="32" t="s">
        <v>203</v>
      </c>
      <c r="J174" s="32">
        <v>2472.6066532258064</v>
      </c>
      <c r="K174" s="32">
        <v>1169.5286693548385</v>
      </c>
      <c r="L174" s="32">
        <f t="shared" si="62"/>
        <v>3859.5115994623657</v>
      </c>
    </row>
    <row r="175" spans="1:12">
      <c r="A175" s="45"/>
      <c r="B175" s="45" t="s">
        <v>185</v>
      </c>
      <c r="C175" s="22"/>
      <c r="D175" s="22"/>
      <c r="E175" s="22">
        <v>228858</v>
      </c>
      <c r="F175" s="22">
        <v>82003</v>
      </c>
      <c r="G175" s="63">
        <f t="shared" si="67"/>
        <v>310861</v>
      </c>
      <c r="H175" s="63"/>
      <c r="I175" s="63"/>
      <c r="J175" s="63">
        <v>353.74556451612904</v>
      </c>
      <c r="K175" s="63">
        <v>126.75194892473117</v>
      </c>
      <c r="L175" s="63">
        <f t="shared" si="62"/>
        <v>480.49751344086019</v>
      </c>
    </row>
    <row r="176" spans="1:12">
      <c r="A176" s="45"/>
      <c r="B176" s="45" t="s">
        <v>186</v>
      </c>
      <c r="C176" s="22"/>
      <c r="D176" s="22"/>
      <c r="E176" s="22">
        <v>122370</v>
      </c>
      <c r="F176" s="22">
        <v>117642</v>
      </c>
      <c r="G176" s="63">
        <f t="shared" si="67"/>
        <v>240012</v>
      </c>
      <c r="H176" s="63"/>
      <c r="I176" s="63"/>
      <c r="J176" s="63">
        <v>189.14717741935482</v>
      </c>
      <c r="K176" s="63">
        <v>181.83911290322581</v>
      </c>
      <c r="L176" s="63">
        <f t="shared" si="62"/>
        <v>370.98629032258066</v>
      </c>
    </row>
    <row r="177" spans="1:12">
      <c r="A177" s="45"/>
      <c r="B177" s="45" t="s">
        <v>187</v>
      </c>
      <c r="C177" s="22"/>
      <c r="D177" s="22"/>
      <c r="E177" s="22">
        <v>16562</v>
      </c>
      <c r="F177" s="22">
        <v>7557</v>
      </c>
      <c r="G177" s="63">
        <f t="shared" si="67"/>
        <v>24119</v>
      </c>
      <c r="H177" s="63"/>
      <c r="I177" s="63"/>
      <c r="J177" s="63">
        <v>25.599865591397847</v>
      </c>
      <c r="K177" s="63">
        <v>11.680846774193549</v>
      </c>
      <c r="L177" s="63">
        <f t="shared" si="62"/>
        <v>37.280712365591398</v>
      </c>
    </row>
    <row r="178" spans="1:12">
      <c r="A178" s="45"/>
      <c r="B178" s="45" t="s">
        <v>188</v>
      </c>
      <c r="C178" s="22"/>
      <c r="D178" s="22"/>
      <c r="E178" s="22">
        <v>119862</v>
      </c>
      <c r="F178" s="22">
        <v>1862</v>
      </c>
      <c r="G178" s="63">
        <f t="shared" si="67"/>
        <v>121724</v>
      </c>
      <c r="H178" s="63"/>
      <c r="I178" s="63"/>
      <c r="J178" s="63">
        <v>185.27056451612901</v>
      </c>
      <c r="K178" s="63">
        <v>2.8780913978494622</v>
      </c>
      <c r="L178" s="63">
        <f t="shared" si="62"/>
        <v>188.14865591397847</v>
      </c>
    </row>
    <row r="179" spans="1:12">
      <c r="A179" s="45"/>
      <c r="B179" s="45" t="s">
        <v>189</v>
      </c>
      <c r="C179" s="22"/>
      <c r="D179" s="22"/>
      <c r="E179" s="22"/>
      <c r="F179" s="22"/>
      <c r="G179" s="63">
        <f t="shared" si="67"/>
        <v>0</v>
      </c>
      <c r="H179" s="63"/>
      <c r="I179" s="63"/>
      <c r="J179" s="63"/>
      <c r="K179" s="63"/>
      <c r="L179" s="63">
        <f t="shared" si="62"/>
        <v>0</v>
      </c>
    </row>
    <row r="180" spans="1:12">
      <c r="A180" s="45"/>
      <c r="B180" s="45" t="s">
        <v>190</v>
      </c>
      <c r="C180" s="22"/>
      <c r="D180" s="22"/>
      <c r="E180" s="22">
        <v>337896</v>
      </c>
      <c r="F180" s="22"/>
      <c r="G180" s="63">
        <f t="shared" si="67"/>
        <v>337896</v>
      </c>
      <c r="H180" s="63"/>
      <c r="I180" s="63"/>
      <c r="J180" s="63">
        <v>522.28548387096771</v>
      </c>
      <c r="K180" s="63"/>
      <c r="L180" s="63">
        <f t="shared" si="62"/>
        <v>522.28548387096771</v>
      </c>
    </row>
    <row r="181" spans="1:12">
      <c r="A181" s="45"/>
      <c r="B181" s="45" t="s">
        <v>191</v>
      </c>
      <c r="C181" s="22">
        <v>140633</v>
      </c>
      <c r="D181" s="22"/>
      <c r="E181" s="22">
        <v>81359</v>
      </c>
      <c r="F181" s="22">
        <v>13501</v>
      </c>
      <c r="G181" s="63">
        <f t="shared" si="67"/>
        <v>235493</v>
      </c>
      <c r="H181" s="63">
        <v>217.37627688172043</v>
      </c>
      <c r="I181" s="63"/>
      <c r="J181" s="63">
        <v>125.7565188172043</v>
      </c>
      <c r="K181" s="63">
        <v>20.868481182795698</v>
      </c>
      <c r="L181" s="63">
        <f t="shared" si="62"/>
        <v>364.0012768817204</v>
      </c>
    </row>
    <row r="182" spans="1:12">
      <c r="A182" s="45"/>
      <c r="B182" s="45" t="s">
        <v>192</v>
      </c>
      <c r="C182" s="22"/>
      <c r="D182" s="22"/>
      <c r="E182" s="22">
        <v>560660</v>
      </c>
      <c r="F182" s="22">
        <v>496282</v>
      </c>
      <c r="G182" s="63">
        <f t="shared" si="67"/>
        <v>1056942</v>
      </c>
      <c r="H182" s="63"/>
      <c r="I182" s="63"/>
      <c r="J182" s="63">
        <v>866.61155913978496</v>
      </c>
      <c r="K182" s="63">
        <v>767.10255376344071</v>
      </c>
      <c r="L182" s="63">
        <f t="shared" si="62"/>
        <v>1633.7141129032257</v>
      </c>
    </row>
    <row r="183" spans="1:12">
      <c r="A183" s="45"/>
      <c r="B183" s="45" t="s">
        <v>198</v>
      </c>
      <c r="C183" s="22"/>
      <c r="D183" s="22"/>
      <c r="E183" s="22">
        <v>132102</v>
      </c>
      <c r="F183" s="22">
        <v>37787</v>
      </c>
      <c r="G183" s="63">
        <f t="shared" si="67"/>
        <v>169889</v>
      </c>
      <c r="H183" s="63"/>
      <c r="I183" s="63"/>
      <c r="J183" s="63">
        <v>204.18991935483871</v>
      </c>
      <c r="K183" s="63"/>
      <c r="L183" s="63">
        <f t="shared" si="62"/>
        <v>204.18991935483871</v>
      </c>
    </row>
    <row r="184" spans="1:12">
      <c r="A184" s="36">
        <v>55</v>
      </c>
      <c r="B184" s="54" t="s">
        <v>62</v>
      </c>
      <c r="C184" s="55">
        <v>0</v>
      </c>
      <c r="D184" s="55">
        <v>61760</v>
      </c>
      <c r="E184" s="55">
        <v>2357619</v>
      </c>
      <c r="F184" s="55">
        <v>534965</v>
      </c>
      <c r="G184" s="25">
        <f t="shared" si="67"/>
        <v>2954344</v>
      </c>
      <c r="H184" s="26" t="s">
        <v>203</v>
      </c>
      <c r="I184" s="26">
        <v>95.462365591397841</v>
      </c>
      <c r="J184" s="26">
        <v>3644.169153225806</v>
      </c>
      <c r="K184" s="26">
        <v>826.89482526881704</v>
      </c>
      <c r="L184" s="26">
        <f t="shared" si="62"/>
        <v>4566.5263440860208</v>
      </c>
    </row>
    <row r="185" spans="1:12">
      <c r="A185" s="45"/>
      <c r="B185" s="45" t="s">
        <v>175</v>
      </c>
      <c r="C185" s="22"/>
      <c r="D185" s="22"/>
      <c r="E185" s="22">
        <v>704848</v>
      </c>
      <c r="F185" s="22">
        <v>240303</v>
      </c>
      <c r="G185" s="63">
        <f t="shared" si="67"/>
        <v>945151</v>
      </c>
      <c r="H185" s="63"/>
      <c r="I185" s="63"/>
      <c r="J185" s="63">
        <v>1089.4827956989247</v>
      </c>
      <c r="K185" s="63">
        <v>371.43608870967739</v>
      </c>
      <c r="L185" s="63">
        <f t="shared" si="62"/>
        <v>1460.918884408602</v>
      </c>
    </row>
    <row r="186" spans="1:12">
      <c r="A186" s="45"/>
      <c r="B186" s="45" t="s">
        <v>176</v>
      </c>
      <c r="C186" s="22"/>
      <c r="D186" s="22"/>
      <c r="E186" s="22">
        <v>557525</v>
      </c>
      <c r="F186" s="22">
        <v>33888</v>
      </c>
      <c r="G186" s="63">
        <f t="shared" si="67"/>
        <v>591413</v>
      </c>
      <c r="H186" s="63"/>
      <c r="I186" s="63"/>
      <c r="J186" s="63">
        <v>861.76579301075265</v>
      </c>
      <c r="K186" s="63">
        <v>52.380645161290317</v>
      </c>
      <c r="L186" s="63">
        <f t="shared" si="62"/>
        <v>914.14643817204296</v>
      </c>
    </row>
    <row r="187" spans="1:12">
      <c r="A187" s="45"/>
      <c r="B187" s="45" t="s">
        <v>177</v>
      </c>
      <c r="C187" s="22"/>
      <c r="D187" s="22">
        <v>61760</v>
      </c>
      <c r="E187" s="22">
        <v>326898</v>
      </c>
      <c r="F187" s="22">
        <v>108895</v>
      </c>
      <c r="G187" s="63">
        <f t="shared" si="67"/>
        <v>497553</v>
      </c>
      <c r="H187" s="63"/>
      <c r="I187" s="63">
        <v>95.462365591397841</v>
      </c>
      <c r="J187" s="63">
        <v>505.28588709677416</v>
      </c>
      <c r="K187" s="63">
        <v>168.31888440860214</v>
      </c>
      <c r="L187" s="63">
        <f t="shared" si="62"/>
        <v>769.0671370967741</v>
      </c>
    </row>
    <row r="188" spans="1:12">
      <c r="A188" s="45"/>
      <c r="B188" s="45" t="s">
        <v>179</v>
      </c>
      <c r="C188" s="22"/>
      <c r="D188" s="22"/>
      <c r="E188" s="22">
        <v>180966</v>
      </c>
      <c r="F188" s="22">
        <v>20692</v>
      </c>
      <c r="G188" s="63">
        <f t="shared" si="67"/>
        <v>201658</v>
      </c>
      <c r="H188" s="63"/>
      <c r="I188" s="63"/>
      <c r="J188" s="63">
        <v>279.7189516129032</v>
      </c>
      <c r="K188" s="63">
        <v>31.983602150537632</v>
      </c>
      <c r="L188" s="63">
        <f t="shared" si="62"/>
        <v>311.70255376344085</v>
      </c>
    </row>
    <row r="189" spans="1:12">
      <c r="A189" s="45"/>
      <c r="B189" s="45" t="s">
        <v>178</v>
      </c>
      <c r="C189" s="22"/>
      <c r="D189" s="22"/>
      <c r="E189" s="22"/>
      <c r="F189" s="22">
        <v>8275</v>
      </c>
      <c r="G189" s="63">
        <f t="shared" si="67"/>
        <v>8275</v>
      </c>
      <c r="H189" s="63"/>
      <c r="I189" s="63"/>
      <c r="J189" s="63"/>
      <c r="K189" s="63">
        <v>12.790658602150538</v>
      </c>
      <c r="L189" s="63">
        <f t="shared" si="62"/>
        <v>12.790658602150538</v>
      </c>
    </row>
    <row r="190" spans="1:12" ht="30">
      <c r="A190" s="45"/>
      <c r="B190" s="48" t="s">
        <v>180</v>
      </c>
      <c r="C190" s="22"/>
      <c r="D190" s="22"/>
      <c r="E190" s="22">
        <v>108248</v>
      </c>
      <c r="F190" s="22"/>
      <c r="G190" s="63">
        <f t="shared" si="67"/>
        <v>108248</v>
      </c>
      <c r="H190" s="63"/>
      <c r="I190" s="63"/>
      <c r="J190" s="63">
        <v>167.31881720430107</v>
      </c>
      <c r="K190" s="63"/>
      <c r="L190" s="63">
        <f t="shared" si="62"/>
        <v>167.31881720430107</v>
      </c>
    </row>
    <row r="191" spans="1:12">
      <c r="A191" s="45"/>
      <c r="B191" s="45" t="s">
        <v>181</v>
      </c>
      <c r="C191" s="22"/>
      <c r="D191" s="22"/>
      <c r="E191" s="22">
        <v>445743</v>
      </c>
      <c r="F191" s="22">
        <v>114607</v>
      </c>
      <c r="G191" s="63">
        <f t="shared" si="67"/>
        <v>560350</v>
      </c>
      <c r="H191" s="63"/>
      <c r="I191" s="63"/>
      <c r="J191" s="63">
        <v>688.98447580645154</v>
      </c>
      <c r="K191" s="63">
        <v>177.14791666666665</v>
      </c>
      <c r="L191" s="63">
        <f t="shared" si="62"/>
        <v>866.13239247311822</v>
      </c>
    </row>
    <row r="192" spans="1:12">
      <c r="A192" s="45"/>
      <c r="B192" s="45" t="s">
        <v>182</v>
      </c>
      <c r="C192" s="22"/>
      <c r="D192" s="22"/>
      <c r="E192" s="22">
        <v>11960</v>
      </c>
      <c r="F192" s="22"/>
      <c r="G192" s="63">
        <f t="shared" si="67"/>
        <v>11960</v>
      </c>
      <c r="H192" s="63"/>
      <c r="I192" s="63"/>
      <c r="J192" s="63">
        <v>18.486559139784944</v>
      </c>
      <c r="K192" s="63"/>
      <c r="L192" s="63">
        <f t="shared" si="62"/>
        <v>18.486559139784944</v>
      </c>
    </row>
    <row r="193" spans="1:12">
      <c r="A193" s="45"/>
      <c r="B193" s="45" t="s">
        <v>183</v>
      </c>
      <c r="C193" s="22"/>
      <c r="D193" s="22"/>
      <c r="E193" s="22">
        <v>21431</v>
      </c>
      <c r="F193" s="22">
        <v>8305</v>
      </c>
      <c r="G193" s="63">
        <f t="shared" si="67"/>
        <v>29736</v>
      </c>
      <c r="H193" s="63"/>
      <c r="I193" s="63"/>
      <c r="J193" s="63">
        <v>33.125873655913978</v>
      </c>
      <c r="K193" s="63">
        <v>12.837029569892472</v>
      </c>
      <c r="L193" s="63">
        <f t="shared" si="62"/>
        <v>45.96290322580645</v>
      </c>
    </row>
    <row r="194" spans="1:12">
      <c r="A194" s="38">
        <v>56</v>
      </c>
      <c r="B194" s="27" t="s">
        <v>63</v>
      </c>
      <c r="C194" s="28">
        <v>0</v>
      </c>
      <c r="D194" s="28">
        <v>91724</v>
      </c>
      <c r="E194" s="28">
        <v>2282302</v>
      </c>
      <c r="F194" s="28">
        <v>2106404</v>
      </c>
      <c r="G194" s="28">
        <f t="shared" si="67"/>
        <v>4480430</v>
      </c>
      <c r="H194" s="29" t="s">
        <v>203</v>
      </c>
      <c r="I194" s="29">
        <v>141.77768817204299</v>
      </c>
      <c r="J194" s="29">
        <v>3527.7517473118278</v>
      </c>
      <c r="K194" s="29">
        <v>3255.8663978494619</v>
      </c>
      <c r="L194" s="29">
        <f t="shared" si="62"/>
        <v>6925.3958333333321</v>
      </c>
    </row>
    <row r="195" spans="1:12">
      <c r="A195" s="40"/>
      <c r="B195" s="14" t="s">
        <v>193</v>
      </c>
      <c r="C195" s="15"/>
      <c r="D195" s="15">
        <v>91724</v>
      </c>
      <c r="E195" s="15">
        <v>1576913</v>
      </c>
      <c r="F195" s="15">
        <v>1402985</v>
      </c>
      <c r="G195" s="15">
        <f t="shared" si="67"/>
        <v>3071622</v>
      </c>
      <c r="H195" s="16"/>
      <c r="I195" s="16">
        <v>141.77768817204299</v>
      </c>
      <c r="J195" s="16">
        <v>2437.4327284946235</v>
      </c>
      <c r="K195" s="16">
        <v>2168.5924059139784</v>
      </c>
      <c r="L195" s="16">
        <f t="shared" si="62"/>
        <v>4747.8028225806447</v>
      </c>
    </row>
    <row r="196" spans="1:12">
      <c r="A196" s="40"/>
      <c r="B196" s="14" t="s">
        <v>194</v>
      </c>
      <c r="C196" s="15">
        <v>0</v>
      </c>
      <c r="D196" s="15"/>
      <c r="E196" s="15">
        <v>705389</v>
      </c>
      <c r="F196" s="15">
        <v>703419</v>
      </c>
      <c r="G196" s="15">
        <f t="shared" si="67"/>
        <v>1408808</v>
      </c>
      <c r="H196" s="16" t="s">
        <v>203</v>
      </c>
      <c r="I196" s="16"/>
      <c r="J196" s="16">
        <v>1090.3190188172043</v>
      </c>
      <c r="K196" s="16">
        <v>1087.2739919354838</v>
      </c>
      <c r="L196" s="16">
        <f t="shared" si="62"/>
        <v>2177.5930107526883</v>
      </c>
    </row>
    <row r="197" spans="1:12">
      <c r="A197" s="56">
        <v>57</v>
      </c>
      <c r="B197" s="57" t="s">
        <v>64</v>
      </c>
      <c r="C197" s="58">
        <v>351816</v>
      </c>
      <c r="D197" s="58">
        <v>0</v>
      </c>
      <c r="E197" s="58">
        <v>492185</v>
      </c>
      <c r="F197" s="58">
        <v>556386</v>
      </c>
      <c r="G197" s="58">
        <f t="shared" si="67"/>
        <v>1400387</v>
      </c>
      <c r="H197" s="43">
        <v>543.80161290322576</v>
      </c>
      <c r="I197" s="43" t="s">
        <v>203</v>
      </c>
      <c r="J197" s="43">
        <v>760.76982526881716</v>
      </c>
      <c r="K197" s="43">
        <v>860.00524193548381</v>
      </c>
      <c r="L197" s="43">
        <f t="shared" si="62"/>
        <v>2164.576680107527</v>
      </c>
    </row>
    <row r="198" spans="1:12">
      <c r="A198" s="39"/>
      <c r="B198" s="13" t="s">
        <v>195</v>
      </c>
      <c r="C198" s="8">
        <v>351816</v>
      </c>
      <c r="D198" s="8"/>
      <c r="E198" s="8">
        <v>54140.35</v>
      </c>
      <c r="F198" s="8">
        <v>66766.319999999992</v>
      </c>
      <c r="G198" s="8">
        <f>SUM(C198:F198)</f>
        <v>472722.67</v>
      </c>
      <c r="H198" s="9">
        <v>543.80161290322576</v>
      </c>
      <c r="I198" s="9"/>
      <c r="J198" s="9">
        <v>83.684680779569888</v>
      </c>
      <c r="K198" s="9">
        <v>103.20062903225805</v>
      </c>
      <c r="L198" s="9">
        <f t="shared" si="62"/>
        <v>730.6869227150537</v>
      </c>
    </row>
    <row r="199" spans="1:12">
      <c r="A199" s="64"/>
      <c r="B199" s="13" t="s">
        <v>202</v>
      </c>
      <c r="C199" s="65"/>
      <c r="D199" s="65"/>
      <c r="E199" s="65">
        <v>438044.65</v>
      </c>
      <c r="F199" s="65">
        <v>489619.68</v>
      </c>
      <c r="G199" s="8">
        <f>SUM(C199:F199)</f>
        <v>927664.33000000007</v>
      </c>
      <c r="H199" s="66"/>
      <c r="I199" s="66"/>
      <c r="J199" s="66">
        <v>677.08514448924723</v>
      </c>
      <c r="K199" s="66">
        <v>756.8046129032258</v>
      </c>
      <c r="L199" s="9">
        <f t="shared" si="62"/>
        <v>1433.889757392473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1801828</v>
      </c>
      <c r="F200" s="19">
        <v>1036748</v>
      </c>
      <c r="G200" s="19">
        <f t="shared" ref="G200:G201" si="68">SUM(C200:F200)</f>
        <v>2838576</v>
      </c>
      <c r="H200" s="20" t="s">
        <v>203</v>
      </c>
      <c r="I200" s="20" t="s">
        <v>203</v>
      </c>
      <c r="J200" s="20">
        <v>2785.0836021505374</v>
      </c>
      <c r="K200" s="20">
        <v>1602.5002688172042</v>
      </c>
      <c r="L200" s="20">
        <f t="shared" si="62"/>
        <v>4387.5838709677419</v>
      </c>
    </row>
    <row r="201" spans="1:12">
      <c r="A201" s="34"/>
      <c r="B201" s="21" t="s">
        <v>196</v>
      </c>
      <c r="C201" s="22"/>
      <c r="D201" s="22">
        <v>0</v>
      </c>
      <c r="E201" s="22">
        <v>1801828</v>
      </c>
      <c r="F201" s="22">
        <v>1036748</v>
      </c>
      <c r="G201" s="22">
        <f t="shared" si="68"/>
        <v>2838576</v>
      </c>
      <c r="H201" s="23"/>
      <c r="I201" s="23" t="s">
        <v>203</v>
      </c>
      <c r="J201" s="23">
        <v>2785.0836021505374</v>
      </c>
      <c r="K201" s="23">
        <v>1602.5002688172042</v>
      </c>
      <c r="L201" s="23">
        <f t="shared" si="62"/>
        <v>4387.5838709677419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17775153</v>
      </c>
      <c r="D202" s="60">
        <f t="shared" si="69"/>
        <v>5870065</v>
      </c>
      <c r="E202" s="60">
        <f t="shared" si="69"/>
        <v>107895710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49746794.200000003</v>
      </c>
      <c r="G202" s="61">
        <f>C202+D202+E202+F202</f>
        <v>181287722.19999999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27475.034879032264</v>
      </c>
      <c r="I202" s="62">
        <f t="shared" si="70"/>
        <v>9073.3531586021509</v>
      </c>
      <c r="J202" s="62">
        <f t="shared" si="70"/>
        <v>166774.28293010755</v>
      </c>
      <c r="K202" s="62">
        <f t="shared" si="70"/>
        <v>76893.566303763422</v>
      </c>
      <c r="L202" s="62">
        <f>H202+I202+J202+K202</f>
        <v>280216.23727150541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O22" sqref="O2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84" t="s">
        <v>9</v>
      </c>
      <c r="H6" s="84" t="s">
        <v>5</v>
      </c>
      <c r="I6" s="84" t="s">
        <v>6</v>
      </c>
      <c r="J6" s="84" t="s">
        <v>7</v>
      </c>
      <c r="K6" s="84" t="s">
        <v>8</v>
      </c>
      <c r="L6" s="84" t="s">
        <v>9</v>
      </c>
    </row>
    <row r="7" spans="1:13" s="89" customFormat="1">
      <c r="A7" s="86">
        <v>1</v>
      </c>
      <c r="B7" s="87" t="s">
        <v>10</v>
      </c>
      <c r="C7" s="88">
        <v>529045</v>
      </c>
      <c r="D7" s="88">
        <v>2204454</v>
      </c>
      <c r="E7" s="88">
        <v>1222306</v>
      </c>
      <c r="F7" s="88">
        <v>306351</v>
      </c>
      <c r="G7" s="88">
        <f t="shared" ref="G7" si="0">SUM(C7:F7)</f>
        <v>4262156</v>
      </c>
      <c r="H7" s="20">
        <v>817.74428763440858</v>
      </c>
      <c r="I7" s="20">
        <v>3407.4221774193543</v>
      </c>
      <c r="J7" s="20">
        <v>1889.317069892473</v>
      </c>
      <c r="K7" s="20">
        <v>473.52641129032253</v>
      </c>
      <c r="L7" s="20">
        <f>H7+I7+J7+K7</f>
        <v>6588.0099462365588</v>
      </c>
    </row>
    <row r="8" spans="1:13" s="89" customFormat="1">
      <c r="A8" s="90"/>
      <c r="B8" s="91" t="s">
        <v>70</v>
      </c>
      <c r="C8" s="92">
        <v>529045</v>
      </c>
      <c r="D8" s="92">
        <v>2204454</v>
      </c>
      <c r="E8" s="92">
        <v>1222306</v>
      </c>
      <c r="F8" s="92">
        <v>306351</v>
      </c>
      <c r="G8" s="92">
        <f t="shared" ref="G8:L8" si="1">G7</f>
        <v>4262156</v>
      </c>
      <c r="H8" s="92">
        <v>817.74428763440858</v>
      </c>
      <c r="I8" s="92"/>
      <c r="J8" s="92">
        <v>1889.317069892473</v>
      </c>
      <c r="K8" s="92">
        <v>473.52641129032253</v>
      </c>
      <c r="L8" s="92">
        <f t="shared" si="1"/>
        <v>6588.0099462365588</v>
      </c>
    </row>
    <row r="9" spans="1:13" s="89" customFormat="1">
      <c r="A9" s="93">
        <v>2</v>
      </c>
      <c r="B9" s="94" t="s">
        <v>11</v>
      </c>
      <c r="C9" s="55">
        <v>0</v>
      </c>
      <c r="D9" s="55">
        <v>0</v>
      </c>
      <c r="E9" s="55">
        <v>206378</v>
      </c>
      <c r="F9" s="55">
        <v>390149</v>
      </c>
      <c r="G9" s="55">
        <f t="shared" ref="G9" si="2">SUM(C9:F9)</f>
        <v>596527</v>
      </c>
      <c r="H9" s="26" t="s">
        <v>203</v>
      </c>
      <c r="I9" s="26" t="s">
        <v>203</v>
      </c>
      <c r="J9" s="26">
        <v>318.99825268817199</v>
      </c>
      <c r="K9" s="26">
        <v>603.05288978494616</v>
      </c>
      <c r="L9" s="26">
        <f>H9+I9+J9+K9</f>
        <v>922.05114247311815</v>
      </c>
    </row>
    <row r="10" spans="1:13" s="89" customFormat="1">
      <c r="A10" s="91"/>
      <c r="B10" s="91" t="s">
        <v>71</v>
      </c>
      <c r="C10" s="92"/>
      <c r="D10" s="92"/>
      <c r="E10" s="92">
        <v>11350.79</v>
      </c>
      <c r="F10" s="92">
        <v>195074.5</v>
      </c>
      <c r="G10" s="92">
        <f>E10+F10</f>
        <v>206425.29</v>
      </c>
      <c r="H10" s="92"/>
      <c r="I10" s="92"/>
      <c r="J10" s="92">
        <v>17.544903897849462</v>
      </c>
      <c r="K10" s="92">
        <v>301.52644489247308</v>
      </c>
      <c r="L10" s="92">
        <f t="shared" ref="L10:L13" si="3">H10+I10+J10+K10</f>
        <v>319.07134879032253</v>
      </c>
    </row>
    <row r="11" spans="1:13" s="89" customFormat="1">
      <c r="A11" s="91"/>
      <c r="B11" s="91" t="s">
        <v>72</v>
      </c>
      <c r="C11" s="92"/>
      <c r="D11" s="92"/>
      <c r="E11" s="92">
        <v>119699.23999999999</v>
      </c>
      <c r="F11" s="92">
        <v>191173.01</v>
      </c>
      <c r="G11" s="92">
        <f t="shared" ref="G11:G13" si="4">E11+F11</f>
        <v>310872.25</v>
      </c>
      <c r="H11" s="92"/>
      <c r="I11" s="92"/>
      <c r="J11" s="92">
        <v>185.01898655913976</v>
      </c>
      <c r="K11" s="92">
        <v>295.49591599462366</v>
      </c>
      <c r="L11" s="92">
        <f t="shared" si="3"/>
        <v>480.51490255376342</v>
      </c>
    </row>
    <row r="12" spans="1:13" s="89" customFormat="1">
      <c r="A12" s="91"/>
      <c r="B12" s="91" t="s">
        <v>73</v>
      </c>
      <c r="C12" s="92"/>
      <c r="D12" s="92"/>
      <c r="E12" s="92">
        <v>22701.58</v>
      </c>
      <c r="F12" s="92">
        <v>3901.4900000000002</v>
      </c>
      <c r="G12" s="92">
        <f t="shared" si="4"/>
        <v>26603.070000000003</v>
      </c>
      <c r="H12" s="92"/>
      <c r="I12" s="92"/>
      <c r="J12" s="92">
        <v>35.089807795698924</v>
      </c>
      <c r="K12" s="92">
        <v>6.0305288978494618</v>
      </c>
      <c r="L12" s="92">
        <f t="shared" si="3"/>
        <v>41.120336693548388</v>
      </c>
    </row>
    <row r="13" spans="1:13" s="89" customFormat="1">
      <c r="A13" s="95"/>
      <c r="B13" s="95" t="s">
        <v>113</v>
      </c>
      <c r="C13" s="92"/>
      <c r="D13" s="92"/>
      <c r="E13" s="92">
        <v>52626.39</v>
      </c>
      <c r="F13" s="92"/>
      <c r="G13" s="92">
        <f t="shared" si="4"/>
        <v>52626.39</v>
      </c>
      <c r="H13" s="92"/>
      <c r="I13" s="92"/>
      <c r="J13" s="92">
        <v>81.344554435483872</v>
      </c>
      <c r="K13" s="92"/>
      <c r="L13" s="92">
        <f t="shared" si="3"/>
        <v>81.344554435483872</v>
      </c>
    </row>
    <row r="14" spans="1:13" s="89" customFormat="1">
      <c r="A14" s="96">
        <v>3</v>
      </c>
      <c r="B14" s="97" t="s">
        <v>12</v>
      </c>
      <c r="C14" s="41">
        <v>0</v>
      </c>
      <c r="D14" s="41">
        <v>0</v>
      </c>
      <c r="E14" s="41">
        <v>919564</v>
      </c>
      <c r="F14" s="41">
        <v>994144</v>
      </c>
      <c r="G14" s="41">
        <f t="shared" ref="G14" si="5">SUM(C14:F14)</f>
        <v>1913708</v>
      </c>
      <c r="H14" s="32" t="s">
        <v>203</v>
      </c>
      <c r="I14" s="32" t="s">
        <v>203</v>
      </c>
      <c r="J14" s="32">
        <v>1421.3690860215054</v>
      </c>
      <c r="K14" s="32">
        <v>1536.6473118279569</v>
      </c>
      <c r="L14" s="32">
        <f>H14+I14+J14+K14</f>
        <v>2958.016397849462</v>
      </c>
    </row>
    <row r="15" spans="1:13" s="89" customFormat="1">
      <c r="A15" s="91"/>
      <c r="B15" s="91" t="s">
        <v>74</v>
      </c>
      <c r="C15" s="92"/>
      <c r="D15" s="92"/>
      <c r="E15" s="92">
        <v>919564</v>
      </c>
      <c r="F15" s="92">
        <v>994144</v>
      </c>
      <c r="G15" s="92">
        <f>F15+E15</f>
        <v>1913708</v>
      </c>
      <c r="H15" s="92"/>
      <c r="I15" s="92"/>
      <c r="J15" s="92">
        <v>1421.3690860215054</v>
      </c>
      <c r="K15" s="92">
        <v>1536.6473118279569</v>
      </c>
      <c r="L15" s="92">
        <f>H15+I15+J15+K15</f>
        <v>2958.016397849462</v>
      </c>
    </row>
    <row r="16" spans="1:13" s="89" customFormat="1">
      <c r="A16" s="96">
        <v>4</v>
      </c>
      <c r="B16" s="97" t="s">
        <v>13</v>
      </c>
      <c r="C16" s="41">
        <v>38842</v>
      </c>
      <c r="D16" s="41">
        <v>0</v>
      </c>
      <c r="E16" s="41">
        <v>1277543</v>
      </c>
      <c r="F16" s="41">
        <v>404933</v>
      </c>
      <c r="G16" s="41">
        <f t="shared" ref="G16:G17" si="6">SUM(C16:F16)</f>
        <v>1721318</v>
      </c>
      <c r="H16" s="32">
        <v>60.038037634408596</v>
      </c>
      <c r="I16" s="32" t="s">
        <v>203</v>
      </c>
      <c r="J16" s="32">
        <v>1974.6968413978493</v>
      </c>
      <c r="K16" s="32">
        <v>625.90450268817199</v>
      </c>
      <c r="L16" s="32">
        <f t="shared" ref="L16:L17" si="7">H16+I16+J16+K16</f>
        <v>2660.6393817204298</v>
      </c>
    </row>
    <row r="17" spans="1:12" s="89" customFormat="1">
      <c r="A17" s="91"/>
      <c r="B17" s="91" t="s">
        <v>80</v>
      </c>
      <c r="C17" s="92">
        <v>38842</v>
      </c>
      <c r="D17" s="92"/>
      <c r="E17" s="92">
        <v>106036.069</v>
      </c>
      <c r="F17" s="92">
        <v>66813.945000000007</v>
      </c>
      <c r="G17" s="92">
        <f t="shared" si="6"/>
        <v>211692.01400000002</v>
      </c>
      <c r="H17" s="92">
        <v>60.038037634408596</v>
      </c>
      <c r="I17" s="92"/>
      <c r="J17" s="92">
        <v>163.8998378360215</v>
      </c>
      <c r="K17" s="92">
        <v>103.27424294354839</v>
      </c>
      <c r="L17" s="92">
        <f t="shared" si="7"/>
        <v>327.21211841397849</v>
      </c>
    </row>
    <row r="18" spans="1:12" s="89" customFormat="1">
      <c r="A18" s="91"/>
      <c r="B18" s="91" t="s">
        <v>81</v>
      </c>
      <c r="C18" s="92"/>
      <c r="D18" s="92"/>
      <c r="E18" s="92">
        <v>1171506.9310000001</v>
      </c>
      <c r="F18" s="92">
        <v>338119.05499999999</v>
      </c>
      <c r="G18" s="92">
        <f t="shared" ref="G18:G30" si="8">SUM(C18:F18)</f>
        <v>1509625.986</v>
      </c>
      <c r="H18" s="92"/>
      <c r="I18" s="92"/>
      <c r="J18" s="92">
        <v>1810.797003561828</v>
      </c>
      <c r="K18" s="92">
        <v>522.63025974462357</v>
      </c>
      <c r="L18" s="92">
        <f>H18+I18+J18+K18</f>
        <v>2333.4272633064516</v>
      </c>
    </row>
    <row r="19" spans="1:12" s="89" customFormat="1">
      <c r="A19" s="96">
        <v>5</v>
      </c>
      <c r="B19" s="97" t="s">
        <v>14</v>
      </c>
      <c r="C19" s="41">
        <v>248138</v>
      </c>
      <c r="D19" s="41">
        <v>148416</v>
      </c>
      <c r="E19" s="41">
        <v>3923735</v>
      </c>
      <c r="F19" s="41">
        <v>1445398</v>
      </c>
      <c r="G19" s="41">
        <f t="shared" si="8"/>
        <v>5765687</v>
      </c>
      <c r="H19" s="32">
        <v>383.54663978494619</v>
      </c>
      <c r="I19" s="32">
        <v>229.4064516129032</v>
      </c>
      <c r="J19" s="32">
        <v>6064.9129704301067</v>
      </c>
      <c r="K19" s="32">
        <v>2234.1501344086018</v>
      </c>
      <c r="L19" s="32">
        <f>H19+I19+J19+K19</f>
        <v>8912.0161962365582</v>
      </c>
    </row>
    <row r="20" spans="1:12" s="89" customFormat="1">
      <c r="A20" s="91"/>
      <c r="B20" s="91" t="s">
        <v>78</v>
      </c>
      <c r="C20" s="92">
        <v>248138</v>
      </c>
      <c r="D20" s="92">
        <v>148416</v>
      </c>
      <c r="E20" s="92">
        <v>1255595</v>
      </c>
      <c r="F20" s="92">
        <v>86724</v>
      </c>
      <c r="G20" s="92">
        <f t="shared" si="8"/>
        <v>1738873</v>
      </c>
      <c r="H20" s="92">
        <v>383.54663978494619</v>
      </c>
      <c r="I20" s="92">
        <v>229.4064516129032</v>
      </c>
      <c r="J20" s="92">
        <v>1940.7718413978494</v>
      </c>
      <c r="K20" s="92">
        <v>134.04919354838708</v>
      </c>
      <c r="L20" s="92">
        <f t="shared" ref="L20:L23" si="9">H20+I20+J20+K20</f>
        <v>2687.7741263440857</v>
      </c>
    </row>
    <row r="21" spans="1:12" s="89" customFormat="1">
      <c r="A21" s="91"/>
      <c r="B21" s="91" t="s">
        <v>79</v>
      </c>
      <c r="C21" s="92"/>
      <c r="D21" s="92"/>
      <c r="E21" s="92">
        <v>1137883</v>
      </c>
      <c r="F21" s="92">
        <v>751607</v>
      </c>
      <c r="G21" s="92">
        <f t="shared" si="8"/>
        <v>1889490</v>
      </c>
      <c r="H21" s="92"/>
      <c r="I21" s="92"/>
      <c r="J21" s="92">
        <v>1758.8245295698923</v>
      </c>
      <c r="K21" s="92">
        <v>1161.7581317204301</v>
      </c>
      <c r="L21" s="92">
        <f t="shared" si="9"/>
        <v>2920.5826612903224</v>
      </c>
    </row>
    <row r="22" spans="1:12" s="89" customFormat="1">
      <c r="A22" s="91"/>
      <c r="B22" s="91" t="s">
        <v>75</v>
      </c>
      <c r="C22" s="92"/>
      <c r="D22" s="92"/>
      <c r="E22" s="92">
        <v>1294833</v>
      </c>
      <c r="F22" s="92">
        <v>390257</v>
      </c>
      <c r="G22" s="92">
        <f t="shared" si="8"/>
        <v>1685090</v>
      </c>
      <c r="H22" s="92"/>
      <c r="I22" s="92"/>
      <c r="J22" s="92">
        <v>2001.4219758064514</v>
      </c>
      <c r="K22" s="92">
        <v>603.21982526881709</v>
      </c>
      <c r="L22" s="92">
        <f t="shared" si="9"/>
        <v>2604.6418010752686</v>
      </c>
    </row>
    <row r="23" spans="1:12" s="89" customFormat="1">
      <c r="A23" s="91"/>
      <c r="B23" s="91" t="s">
        <v>76</v>
      </c>
      <c r="C23" s="92"/>
      <c r="D23" s="92"/>
      <c r="E23" s="92">
        <v>235424</v>
      </c>
      <c r="F23" s="92">
        <v>216810</v>
      </c>
      <c r="G23" s="92">
        <f t="shared" si="8"/>
        <v>452234</v>
      </c>
      <c r="H23" s="92"/>
      <c r="I23" s="92"/>
      <c r="J23" s="92">
        <v>363.89462365591396</v>
      </c>
      <c r="K23" s="92">
        <v>335.12298387096774</v>
      </c>
      <c r="L23" s="92">
        <f t="shared" si="9"/>
        <v>699.01760752688165</v>
      </c>
    </row>
    <row r="24" spans="1:12" s="89" customFormat="1" ht="15.75" customHeight="1">
      <c r="A24" s="96">
        <v>6</v>
      </c>
      <c r="B24" s="97" t="s">
        <v>15</v>
      </c>
      <c r="C24" s="41">
        <v>7267</v>
      </c>
      <c r="D24" s="41">
        <v>0</v>
      </c>
      <c r="E24" s="41">
        <v>806373</v>
      </c>
      <c r="F24" s="41">
        <v>824974</v>
      </c>
      <c r="G24" s="41">
        <f t="shared" si="8"/>
        <v>1638614</v>
      </c>
      <c r="H24" s="32">
        <v>11.232594086021505</v>
      </c>
      <c r="I24" s="32" t="s">
        <v>203</v>
      </c>
      <c r="J24" s="32">
        <v>1246.409879032258</v>
      </c>
      <c r="K24" s="32">
        <v>1275.1614247311827</v>
      </c>
      <c r="L24" s="32">
        <f>H24+I24+J24+K24</f>
        <v>2532.8038978494624</v>
      </c>
    </row>
    <row r="25" spans="1:12" s="89" customFormat="1">
      <c r="A25" s="91"/>
      <c r="B25" s="91" t="s">
        <v>83</v>
      </c>
      <c r="C25" s="92">
        <v>7267</v>
      </c>
      <c r="D25" s="92"/>
      <c r="E25" s="92">
        <v>37899.531000000003</v>
      </c>
      <c r="F25" s="92">
        <v>57748.180000000008</v>
      </c>
      <c r="G25" s="92">
        <f t="shared" si="8"/>
        <v>102914.71100000001</v>
      </c>
      <c r="H25" s="92">
        <v>11.232594086021505</v>
      </c>
      <c r="I25" s="92"/>
      <c r="J25" s="92">
        <v>58.581264314516133</v>
      </c>
      <c r="K25" s="92">
        <v>89.261299731182802</v>
      </c>
      <c r="L25" s="92">
        <f t="shared" ref="L25:L29" si="10">H25+I25+J25+K25</f>
        <v>159.07515813172046</v>
      </c>
    </row>
    <row r="26" spans="1:12" s="89" customFormat="1">
      <c r="A26" s="91"/>
      <c r="B26" s="91" t="s">
        <v>82</v>
      </c>
      <c r="C26" s="92"/>
      <c r="D26" s="92"/>
      <c r="E26" s="92">
        <v>271747.701</v>
      </c>
      <c r="F26" s="92">
        <v>221093.03200000001</v>
      </c>
      <c r="G26" s="92">
        <f t="shared" si="8"/>
        <v>492840.73300000001</v>
      </c>
      <c r="H26" s="92"/>
      <c r="I26" s="92"/>
      <c r="J26" s="92">
        <v>420.04012923387091</v>
      </c>
      <c r="K26" s="92">
        <v>341.74326182795699</v>
      </c>
      <c r="L26" s="92">
        <f t="shared" si="10"/>
        <v>761.78339106182784</v>
      </c>
    </row>
    <row r="27" spans="1:12" s="89" customFormat="1">
      <c r="A27" s="91"/>
      <c r="B27" s="91" t="s">
        <v>84</v>
      </c>
      <c r="C27" s="92"/>
      <c r="D27" s="92"/>
      <c r="E27" s="92">
        <v>45156.887999999999</v>
      </c>
      <c r="F27" s="92">
        <v>28049.116000000002</v>
      </c>
      <c r="G27" s="92">
        <f t="shared" si="8"/>
        <v>73206.004000000001</v>
      </c>
      <c r="H27" s="92"/>
      <c r="I27" s="92"/>
      <c r="J27" s="92">
        <v>69.798953225806443</v>
      </c>
      <c r="K27" s="92">
        <v>43.355488440860213</v>
      </c>
      <c r="L27" s="92">
        <f t="shared" si="10"/>
        <v>113.15444166666666</v>
      </c>
    </row>
    <row r="28" spans="1:12" s="89" customFormat="1">
      <c r="A28" s="91"/>
      <c r="B28" s="91" t="s">
        <v>85</v>
      </c>
      <c r="C28" s="92"/>
      <c r="D28" s="92"/>
      <c r="E28" s="92">
        <v>13708.341</v>
      </c>
      <c r="F28" s="92">
        <v>19799.376</v>
      </c>
      <c r="G28" s="92">
        <f t="shared" si="8"/>
        <v>33507.717000000004</v>
      </c>
      <c r="H28" s="92"/>
      <c r="I28" s="92"/>
      <c r="J28" s="92">
        <v>21.188967943548388</v>
      </c>
      <c r="K28" s="92">
        <v>30.603874193548382</v>
      </c>
      <c r="L28" s="92">
        <f t="shared" si="10"/>
        <v>51.79284213709677</v>
      </c>
    </row>
    <row r="29" spans="1:12" s="89" customFormat="1">
      <c r="A29" s="91"/>
      <c r="B29" s="91" t="s">
        <v>86</v>
      </c>
      <c r="C29" s="92"/>
      <c r="D29" s="92"/>
      <c r="E29" s="92">
        <v>437860.53900000005</v>
      </c>
      <c r="F29" s="92">
        <v>498284.29599999997</v>
      </c>
      <c r="G29" s="92">
        <f t="shared" si="8"/>
        <v>936144.83499999996</v>
      </c>
      <c r="H29" s="92"/>
      <c r="I29" s="92"/>
      <c r="J29" s="92">
        <v>676.80056431451624</v>
      </c>
      <c r="K29" s="92">
        <v>770.19750053763426</v>
      </c>
      <c r="L29" s="92">
        <f t="shared" si="10"/>
        <v>1446.9980648521505</v>
      </c>
    </row>
    <row r="30" spans="1:12" s="89" customFormat="1">
      <c r="A30" s="96">
        <v>8</v>
      </c>
      <c r="B30" s="97" t="s">
        <v>16</v>
      </c>
      <c r="C30" s="41">
        <v>696322</v>
      </c>
      <c r="D30" s="41">
        <v>0</v>
      </c>
      <c r="E30" s="41">
        <v>1323449</v>
      </c>
      <c r="F30" s="41">
        <v>1289246</v>
      </c>
      <c r="G30" s="41">
        <f t="shared" si="8"/>
        <v>3309017</v>
      </c>
      <c r="H30" s="32">
        <v>1076.3041666666666</v>
      </c>
      <c r="I30" s="32" t="s">
        <v>203</v>
      </c>
      <c r="J30" s="32">
        <v>2045.653696236559</v>
      </c>
      <c r="K30" s="32">
        <v>1992.7861559139783</v>
      </c>
      <c r="L30" s="32">
        <f>H30+I30+J30+K30</f>
        <v>5114.7440188172041</v>
      </c>
    </row>
    <row r="31" spans="1:12" s="89" customFormat="1">
      <c r="A31" s="91"/>
      <c r="B31" s="91" t="s">
        <v>87</v>
      </c>
      <c r="C31" s="92">
        <v>696322</v>
      </c>
      <c r="D31" s="92">
        <v>0</v>
      </c>
      <c r="E31" s="92">
        <v>1323449</v>
      </c>
      <c r="F31" s="92">
        <v>1289246</v>
      </c>
      <c r="G31" s="92">
        <f t="shared" ref="G31:L31" si="11">G30</f>
        <v>3309017</v>
      </c>
      <c r="H31" s="92">
        <v>1076.3041666666666</v>
      </c>
      <c r="I31" s="92"/>
      <c r="J31" s="92">
        <v>2045.653696236559</v>
      </c>
      <c r="K31" s="92">
        <v>1992.7861559139783</v>
      </c>
      <c r="L31" s="92">
        <f t="shared" si="11"/>
        <v>5114.7440188172041</v>
      </c>
    </row>
    <row r="32" spans="1:12" s="89" customFormat="1" ht="14.25" customHeight="1">
      <c r="A32" s="96">
        <v>9</v>
      </c>
      <c r="B32" s="97" t="s">
        <v>17</v>
      </c>
      <c r="C32" s="41">
        <v>0</v>
      </c>
      <c r="D32" s="41">
        <v>0</v>
      </c>
      <c r="E32" s="41">
        <v>1511505</v>
      </c>
      <c r="F32" s="41">
        <v>516749</v>
      </c>
      <c r="G32" s="41">
        <f t="shared" ref="G32" si="12">SUM(C32:F32)</f>
        <v>2028254</v>
      </c>
      <c r="H32" s="32" t="s">
        <v>203</v>
      </c>
      <c r="I32" s="32" t="s">
        <v>203</v>
      </c>
      <c r="J32" s="32">
        <v>2336.3316532258063</v>
      </c>
      <c r="K32" s="32">
        <v>798.73837365591385</v>
      </c>
      <c r="L32" s="32">
        <f>H32+I32+J32+K32</f>
        <v>3135.07002688172</v>
      </c>
    </row>
    <row r="33" spans="1:12" s="89" customFormat="1">
      <c r="A33" s="91"/>
      <c r="B33" s="91" t="s">
        <v>88</v>
      </c>
      <c r="C33" s="92"/>
      <c r="D33" s="92"/>
      <c r="E33" s="92">
        <v>1511505</v>
      </c>
      <c r="F33" s="92">
        <v>516749</v>
      </c>
      <c r="G33" s="92">
        <f>G32</f>
        <v>2028254</v>
      </c>
      <c r="H33" s="92"/>
      <c r="I33" s="92"/>
      <c r="J33" s="92">
        <v>2336.3316532258063</v>
      </c>
      <c r="K33" s="92">
        <v>798.73837365591385</v>
      </c>
      <c r="L33" s="92">
        <f>K33+J33</f>
        <v>3135.07002688172</v>
      </c>
    </row>
    <row r="34" spans="1:12" s="89" customFormat="1">
      <c r="A34" s="96">
        <v>10</v>
      </c>
      <c r="B34" s="97" t="s">
        <v>18</v>
      </c>
      <c r="C34" s="41">
        <v>0</v>
      </c>
      <c r="D34" s="41">
        <v>0</v>
      </c>
      <c r="E34" s="41">
        <v>1125570</v>
      </c>
      <c r="F34" s="41">
        <v>662745</v>
      </c>
      <c r="G34" s="41">
        <f>SUM(C34:F34)</f>
        <v>1788315</v>
      </c>
      <c r="H34" s="32" t="s">
        <v>203</v>
      </c>
      <c r="I34" s="32" t="s">
        <v>203</v>
      </c>
      <c r="J34" s="32">
        <v>1739.7923387096771</v>
      </c>
      <c r="K34" s="32">
        <v>1024.4042338709676</v>
      </c>
      <c r="L34" s="32">
        <f>H34+I34+J34+K34</f>
        <v>2764.1965725806449</v>
      </c>
    </row>
    <row r="35" spans="1:12" s="89" customFormat="1">
      <c r="A35" s="91"/>
      <c r="B35" s="91" t="s">
        <v>93</v>
      </c>
      <c r="C35" s="92"/>
      <c r="D35" s="92"/>
      <c r="E35" s="92">
        <v>1125570</v>
      </c>
      <c r="F35" s="92">
        <v>662745</v>
      </c>
      <c r="G35" s="92">
        <f>SUM(C35:F35)</f>
        <v>1788315</v>
      </c>
      <c r="H35" s="92"/>
      <c r="I35" s="92"/>
      <c r="J35" s="92">
        <v>1739.7923387096771</v>
      </c>
      <c r="K35" s="92">
        <v>1024.4042338709676</v>
      </c>
      <c r="L35" s="92">
        <f>H35+I35+J35+K35</f>
        <v>2764.1965725806449</v>
      </c>
    </row>
    <row r="36" spans="1:12" s="89" customFormat="1">
      <c r="A36" s="91"/>
      <c r="B36" s="91" t="s">
        <v>90</v>
      </c>
      <c r="C36" s="92"/>
      <c r="D36" s="92"/>
      <c r="E36" s="92">
        <v>0</v>
      </c>
      <c r="F36" s="92">
        <v>0</v>
      </c>
      <c r="G36" s="92">
        <f t="shared" ref="G36:G39" si="13">SUM(C36:F36)</f>
        <v>0</v>
      </c>
      <c r="H36" s="92"/>
      <c r="I36" s="92"/>
      <c r="J36" s="98" t="s">
        <v>203</v>
      </c>
      <c r="K36" s="92" t="s">
        <v>203</v>
      </c>
      <c r="L36" s="92">
        <f>H36+I36+J36+K36</f>
        <v>0</v>
      </c>
    </row>
    <row r="37" spans="1:12" s="89" customFormat="1">
      <c r="A37" s="91"/>
      <c r="B37" s="91" t="s">
        <v>89</v>
      </c>
      <c r="C37" s="92"/>
      <c r="D37" s="92"/>
      <c r="E37" s="92">
        <v>0</v>
      </c>
      <c r="F37" s="92">
        <v>0</v>
      </c>
      <c r="G37" s="92">
        <f t="shared" si="13"/>
        <v>0</v>
      </c>
      <c r="H37" s="92"/>
      <c r="I37" s="92"/>
      <c r="J37" s="92" t="s">
        <v>203</v>
      </c>
      <c r="K37" s="92" t="s">
        <v>203</v>
      </c>
      <c r="L37" s="92">
        <f t="shared" ref="L37:L40" si="14">H37+I37+J37+K37</f>
        <v>0</v>
      </c>
    </row>
    <row r="38" spans="1:12" s="89" customFormat="1">
      <c r="A38" s="91"/>
      <c r="B38" s="91" t="s">
        <v>91</v>
      </c>
      <c r="C38" s="92"/>
      <c r="D38" s="92"/>
      <c r="E38" s="92">
        <v>0</v>
      </c>
      <c r="F38" s="92">
        <v>0</v>
      </c>
      <c r="G38" s="92">
        <f t="shared" si="13"/>
        <v>0</v>
      </c>
      <c r="H38" s="92"/>
      <c r="I38" s="92"/>
      <c r="J38" s="92" t="s">
        <v>203</v>
      </c>
      <c r="K38" s="92" t="s">
        <v>203</v>
      </c>
      <c r="L38" s="92">
        <f t="shared" si="14"/>
        <v>0</v>
      </c>
    </row>
    <row r="39" spans="1:12" s="89" customFormat="1">
      <c r="A39" s="91"/>
      <c r="B39" s="91" t="s">
        <v>92</v>
      </c>
      <c r="C39" s="92"/>
      <c r="D39" s="92"/>
      <c r="E39" s="92">
        <v>0</v>
      </c>
      <c r="F39" s="92">
        <v>0</v>
      </c>
      <c r="G39" s="92">
        <f t="shared" si="13"/>
        <v>0</v>
      </c>
      <c r="H39" s="92"/>
      <c r="I39" s="92"/>
      <c r="J39" s="92" t="s">
        <v>203</v>
      </c>
      <c r="K39" s="92" t="s">
        <v>203</v>
      </c>
      <c r="L39" s="92">
        <f t="shared" si="14"/>
        <v>0</v>
      </c>
    </row>
    <row r="40" spans="1:12" s="89" customFormat="1">
      <c r="A40" s="91"/>
      <c r="B40" s="91" t="s">
        <v>77</v>
      </c>
      <c r="C40" s="92"/>
      <c r="D40" s="92"/>
      <c r="E40" s="92">
        <v>0</v>
      </c>
      <c r="F40" s="92">
        <v>0</v>
      </c>
      <c r="G40" s="92">
        <v>0</v>
      </c>
      <c r="H40" s="92"/>
      <c r="I40" s="92"/>
      <c r="J40" s="92" t="s">
        <v>203</v>
      </c>
      <c r="K40" s="92" t="s">
        <v>203</v>
      </c>
      <c r="L40" s="92">
        <f t="shared" si="14"/>
        <v>0</v>
      </c>
    </row>
    <row r="41" spans="1:12" s="89" customFormat="1">
      <c r="A41" s="96">
        <v>11</v>
      </c>
      <c r="B41" s="97" t="s">
        <v>19</v>
      </c>
      <c r="C41" s="41">
        <v>0</v>
      </c>
      <c r="D41" s="41">
        <v>20832</v>
      </c>
      <c r="E41" s="41">
        <v>736582</v>
      </c>
      <c r="F41" s="41">
        <v>1206043</v>
      </c>
      <c r="G41" s="41">
        <f t="shared" ref="G41" si="15">SUM(C41:F41)</f>
        <v>1963457</v>
      </c>
      <c r="H41" s="32" t="s">
        <v>203</v>
      </c>
      <c r="I41" s="32">
        <v>32.199999999999996</v>
      </c>
      <c r="J41" s="32">
        <v>1138.5340053763439</v>
      </c>
      <c r="K41" s="32">
        <v>1864.1793682795699</v>
      </c>
      <c r="L41" s="32">
        <f>H41+I41+J41+K41</f>
        <v>3034.9133736559138</v>
      </c>
    </row>
    <row r="42" spans="1:12" s="89" customFormat="1">
      <c r="A42" s="91"/>
      <c r="B42" s="91" t="s">
        <v>94</v>
      </c>
      <c r="C42" s="92">
        <v>0</v>
      </c>
      <c r="D42" s="92">
        <v>20832</v>
      </c>
      <c r="E42" s="92">
        <v>736582</v>
      </c>
      <c r="F42" s="92">
        <v>1206043</v>
      </c>
      <c r="G42" s="92">
        <f>C42+D42+E42+F42</f>
        <v>1963457</v>
      </c>
      <c r="H42" s="92"/>
      <c r="I42" s="92">
        <v>32.199999999999996</v>
      </c>
      <c r="J42" s="92">
        <v>1138.5340053763439</v>
      </c>
      <c r="K42" s="92">
        <v>1864.1793682795699</v>
      </c>
      <c r="L42" s="92">
        <f>H42+I42+J42+K42</f>
        <v>3034.9133736559138</v>
      </c>
    </row>
    <row r="43" spans="1:12" s="89" customFormat="1">
      <c r="A43" s="96">
        <v>12</v>
      </c>
      <c r="B43" s="97" t="s">
        <v>20</v>
      </c>
      <c r="C43" s="41">
        <v>7069101</v>
      </c>
      <c r="D43" s="41">
        <v>1276540</v>
      </c>
      <c r="E43" s="41">
        <v>18539408</v>
      </c>
      <c r="F43" s="41">
        <v>3095684</v>
      </c>
      <c r="G43" s="41">
        <f t="shared" ref="G43:G49" si="16">SUM(C43:F43)</f>
        <v>29980733</v>
      </c>
      <c r="H43" s="42">
        <v>10926.701814516129</v>
      </c>
      <c r="I43" s="42">
        <v>1973.1465053763438</v>
      </c>
      <c r="J43" s="32">
        <v>28656.343010752684</v>
      </c>
      <c r="K43" s="32">
        <v>4784.9954301075259</v>
      </c>
      <c r="L43" s="32">
        <f>H43+I43+J43+K43</f>
        <v>46341.186760752687</v>
      </c>
    </row>
    <row r="44" spans="1:12" s="99" customFormat="1" ht="16.5" customHeight="1">
      <c r="A44" s="95"/>
      <c r="B44" s="95" t="s">
        <v>95</v>
      </c>
      <c r="C44" s="92">
        <v>7069101</v>
      </c>
      <c r="D44" s="92">
        <v>1276540</v>
      </c>
      <c r="E44" s="92">
        <v>18032219</v>
      </c>
      <c r="F44" s="92">
        <v>2954284</v>
      </c>
      <c r="G44" s="92">
        <f>G43-G45-G46</f>
        <v>29332144</v>
      </c>
      <c r="H44" s="92">
        <v>10926.701814516129</v>
      </c>
      <c r="I44" s="92">
        <v>1973.1465053763438</v>
      </c>
      <c r="J44" s="92">
        <v>27872.381518817201</v>
      </c>
      <c r="K44" s="92">
        <v>4566.4336021505378</v>
      </c>
      <c r="L44" s="92">
        <f t="shared" ref="L44:L75" si="17">H44+I44+J44+K44</f>
        <v>45338.663440860211</v>
      </c>
    </row>
    <row r="45" spans="1:12" s="89" customFormat="1">
      <c r="A45" s="95"/>
      <c r="B45" s="95" t="s">
        <v>96</v>
      </c>
      <c r="C45" s="92"/>
      <c r="D45" s="92"/>
      <c r="E45" s="111">
        <v>281808</v>
      </c>
      <c r="F45" s="111">
        <v>134016</v>
      </c>
      <c r="G45" s="92">
        <f t="shared" si="16"/>
        <v>415824</v>
      </c>
      <c r="H45" s="92"/>
      <c r="I45" s="92"/>
      <c r="J45" s="92">
        <v>435.59032258064508</v>
      </c>
      <c r="K45" s="92">
        <v>207.14838709677417</v>
      </c>
      <c r="L45" s="92">
        <f t="shared" si="17"/>
        <v>642.73870967741925</v>
      </c>
    </row>
    <row r="46" spans="1:12" s="89" customFormat="1">
      <c r="A46" s="95"/>
      <c r="B46" s="95" t="s">
        <v>97</v>
      </c>
      <c r="C46" s="92"/>
      <c r="D46" s="92"/>
      <c r="E46" s="92">
        <v>225381</v>
      </c>
      <c r="F46" s="92">
        <v>7384</v>
      </c>
      <c r="G46" s="92">
        <f t="shared" si="16"/>
        <v>232765</v>
      </c>
      <c r="H46" s="23"/>
      <c r="I46" s="23"/>
      <c r="J46" s="23"/>
      <c r="K46" s="23"/>
      <c r="L46" s="23">
        <f t="shared" si="17"/>
        <v>0</v>
      </c>
    </row>
    <row r="47" spans="1:12" s="89" customFormat="1">
      <c r="A47" s="96">
        <v>13</v>
      </c>
      <c r="B47" s="97" t="s">
        <v>212</v>
      </c>
      <c r="C47" s="100">
        <v>0</v>
      </c>
      <c r="D47" s="100">
        <v>0</v>
      </c>
      <c r="E47" s="100">
        <v>0</v>
      </c>
      <c r="F47" s="100">
        <v>97923</v>
      </c>
      <c r="G47" s="100">
        <f t="shared" si="16"/>
        <v>97923</v>
      </c>
      <c r="H47" s="101" t="s">
        <v>203</v>
      </c>
      <c r="I47" s="101" t="s">
        <v>203</v>
      </c>
      <c r="J47" s="101" t="s">
        <v>203</v>
      </c>
      <c r="K47" s="101">
        <v>151.3594758064516</v>
      </c>
      <c r="L47" s="101">
        <f>H47+I47+J47+K47</f>
        <v>151.3594758064516</v>
      </c>
    </row>
    <row r="48" spans="1:12" s="89" customFormat="1">
      <c r="A48" s="95"/>
      <c r="B48" s="95" t="s">
        <v>213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12" s="89" customFormat="1">
      <c r="A49" s="96">
        <v>14</v>
      </c>
      <c r="B49" s="97" t="s">
        <v>21</v>
      </c>
      <c r="C49" s="41">
        <v>0</v>
      </c>
      <c r="D49" s="41">
        <v>0</v>
      </c>
      <c r="E49" s="41">
        <v>720440</v>
      </c>
      <c r="F49" s="41">
        <v>519053</v>
      </c>
      <c r="G49" s="41">
        <f t="shared" si="16"/>
        <v>1239493</v>
      </c>
      <c r="H49" s="42" t="s">
        <v>203</v>
      </c>
      <c r="I49" s="42" t="s">
        <v>203</v>
      </c>
      <c r="J49" s="32">
        <v>1113.5833333333333</v>
      </c>
      <c r="K49" s="32">
        <v>802.29966397849455</v>
      </c>
      <c r="L49" s="32">
        <f>H49+I49+J49+K49</f>
        <v>1915.8829973118277</v>
      </c>
    </row>
    <row r="50" spans="1:12" s="89" customFormat="1">
      <c r="A50" s="95"/>
      <c r="B50" s="95" t="s">
        <v>98</v>
      </c>
      <c r="C50" s="92"/>
      <c r="D50" s="92"/>
      <c r="E50" s="92">
        <v>720440</v>
      </c>
      <c r="F50" s="92">
        <v>519053</v>
      </c>
      <c r="G50" s="92">
        <f t="shared" ref="G50" si="18">G49</f>
        <v>1239493</v>
      </c>
      <c r="H50" s="92"/>
      <c r="I50" s="92"/>
      <c r="J50" s="92">
        <v>1113.5833333333333</v>
      </c>
      <c r="K50" s="92">
        <v>802.29966397849455</v>
      </c>
      <c r="L50" s="92">
        <f t="shared" si="17"/>
        <v>1915.8829973118277</v>
      </c>
    </row>
    <row r="51" spans="1:12" s="89" customFormat="1" ht="14.25" customHeight="1">
      <c r="A51" s="96">
        <v>15</v>
      </c>
      <c r="B51" s="97" t="s">
        <v>22</v>
      </c>
      <c r="C51" s="41">
        <v>0</v>
      </c>
      <c r="D51" s="41">
        <v>0</v>
      </c>
      <c r="E51" s="41">
        <v>1614886</v>
      </c>
      <c r="F51" s="41">
        <v>340355</v>
      </c>
      <c r="G51" s="41">
        <f t="shared" ref="G51" si="19">SUM(C51:F51)</f>
        <v>1955241</v>
      </c>
      <c r="H51" s="32" t="s">
        <v>203</v>
      </c>
      <c r="I51" s="32" t="s">
        <v>203</v>
      </c>
      <c r="J51" s="32">
        <v>2496.127553763441</v>
      </c>
      <c r="K51" s="32">
        <v>526.08635752688167</v>
      </c>
      <c r="L51" s="32">
        <f>H51+I51+J51+K51</f>
        <v>3022.2139112903228</v>
      </c>
    </row>
    <row r="52" spans="1:12" s="89" customFormat="1">
      <c r="A52" s="95"/>
      <c r="B52" s="95" t="s">
        <v>102</v>
      </c>
      <c r="C52" s="92"/>
      <c r="D52" s="92"/>
      <c r="E52" s="92">
        <v>645954</v>
      </c>
      <c r="F52" s="92">
        <v>10211</v>
      </c>
      <c r="G52" s="92">
        <f>SUM(C52:F52)</f>
        <v>656165</v>
      </c>
      <c r="H52" s="92"/>
      <c r="I52" s="92"/>
      <c r="J52" s="92">
        <v>998.45040322580644</v>
      </c>
      <c r="K52" s="92">
        <v>15.783131720430106</v>
      </c>
      <c r="L52" s="92">
        <f t="shared" si="17"/>
        <v>1014.2335349462365</v>
      </c>
    </row>
    <row r="53" spans="1:12" s="89" customFormat="1">
      <c r="A53" s="95"/>
      <c r="B53" s="95" t="s">
        <v>99</v>
      </c>
      <c r="C53" s="92"/>
      <c r="D53" s="92"/>
      <c r="E53" s="92">
        <v>161489</v>
      </c>
      <c r="F53" s="92">
        <v>238248</v>
      </c>
      <c r="G53" s="92">
        <f t="shared" ref="G53:G57" si="20">SUM(C53:F53)</f>
        <v>399737</v>
      </c>
      <c r="H53" s="92"/>
      <c r="I53" s="92"/>
      <c r="J53" s="92">
        <v>250</v>
      </c>
      <c r="K53" s="92">
        <v>368.30322580645156</v>
      </c>
      <c r="L53" s="92">
        <f t="shared" si="17"/>
        <v>618.30322580645156</v>
      </c>
    </row>
    <row r="54" spans="1:12" s="89" customFormat="1">
      <c r="A54" s="95"/>
      <c r="B54" s="95" t="s">
        <v>103</v>
      </c>
      <c r="C54" s="92"/>
      <c r="D54" s="92"/>
      <c r="E54" s="92">
        <v>129191</v>
      </c>
      <c r="F54" s="92">
        <v>91896</v>
      </c>
      <c r="G54" s="92">
        <f t="shared" si="20"/>
        <v>221087</v>
      </c>
      <c r="H54" s="92"/>
      <c r="I54" s="92"/>
      <c r="J54" s="92">
        <v>200</v>
      </c>
      <c r="K54" s="92">
        <v>142</v>
      </c>
      <c r="L54" s="92">
        <f t="shared" si="17"/>
        <v>342</v>
      </c>
    </row>
    <row r="55" spans="1:12" s="89" customFormat="1">
      <c r="A55" s="95"/>
      <c r="B55" s="95" t="s">
        <v>100</v>
      </c>
      <c r="C55" s="92"/>
      <c r="D55" s="92"/>
      <c r="E55" s="92">
        <v>484466</v>
      </c>
      <c r="F55" s="92">
        <v>0</v>
      </c>
      <c r="G55" s="92">
        <f t="shared" si="20"/>
        <v>484466</v>
      </c>
      <c r="H55" s="92"/>
      <c r="I55" s="92"/>
      <c r="J55" s="92">
        <v>749</v>
      </c>
      <c r="K55" s="92">
        <v>0</v>
      </c>
      <c r="L55" s="92">
        <f t="shared" si="17"/>
        <v>749</v>
      </c>
    </row>
    <row r="56" spans="1:12" s="89" customFormat="1">
      <c r="A56" s="95"/>
      <c r="B56" s="95" t="s">
        <v>104</v>
      </c>
      <c r="C56" s="92"/>
      <c r="D56" s="92"/>
      <c r="E56" s="92">
        <v>80744</v>
      </c>
      <c r="F56" s="92">
        <v>0</v>
      </c>
      <c r="G56" s="92">
        <f t="shared" si="20"/>
        <v>80744</v>
      </c>
      <c r="H56" s="92"/>
      <c r="I56" s="92"/>
      <c r="J56" s="92">
        <v>125</v>
      </c>
      <c r="K56" s="92">
        <v>0</v>
      </c>
      <c r="L56" s="92">
        <f t="shared" si="17"/>
        <v>125</v>
      </c>
    </row>
    <row r="57" spans="1:12" s="89" customFormat="1">
      <c r="A57" s="95"/>
      <c r="B57" s="95" t="s">
        <v>101</v>
      </c>
      <c r="C57" s="92"/>
      <c r="D57" s="92"/>
      <c r="E57" s="92">
        <v>113042</v>
      </c>
      <c r="F57" s="92">
        <v>0</v>
      </c>
      <c r="G57" s="92">
        <f t="shared" si="20"/>
        <v>113042</v>
      </c>
      <c r="H57" s="92"/>
      <c r="I57" s="92"/>
      <c r="J57" s="92">
        <v>175</v>
      </c>
      <c r="K57" s="92">
        <v>0</v>
      </c>
      <c r="L57" s="92">
        <f t="shared" si="17"/>
        <v>175</v>
      </c>
    </row>
    <row r="58" spans="1:12" s="89" customFormat="1">
      <c r="A58" s="93">
        <v>16</v>
      </c>
      <c r="B58" s="94" t="s">
        <v>23</v>
      </c>
      <c r="C58" s="55">
        <v>0</v>
      </c>
      <c r="D58" s="55">
        <v>0</v>
      </c>
      <c r="E58" s="55">
        <v>132570</v>
      </c>
      <c r="F58" s="55">
        <v>338129</v>
      </c>
      <c r="G58" s="55">
        <f t="shared" ref="G58" si="21">SUM(C58:F58)</f>
        <v>470699</v>
      </c>
      <c r="H58" s="26" t="s">
        <v>203</v>
      </c>
      <c r="I58" s="26" t="s">
        <v>203</v>
      </c>
      <c r="J58" s="26">
        <v>204.9133064516129</v>
      </c>
      <c r="K58" s="26">
        <v>522.64563172043006</v>
      </c>
      <c r="L58" s="44">
        <f>H58+I58+J58+K58</f>
        <v>727.55893817204299</v>
      </c>
    </row>
    <row r="59" spans="1:12" s="89" customFormat="1">
      <c r="A59" s="95"/>
      <c r="B59" s="95" t="s">
        <v>105</v>
      </c>
      <c r="C59" s="92"/>
      <c r="D59" s="92"/>
      <c r="E59" s="92">
        <v>132570</v>
      </c>
      <c r="F59" s="92">
        <v>338129</v>
      </c>
      <c r="G59" s="92">
        <f>G58</f>
        <v>470699</v>
      </c>
      <c r="H59" s="92"/>
      <c r="I59" s="92"/>
      <c r="J59" s="92">
        <v>204.9133064516129</v>
      </c>
      <c r="K59" s="92">
        <v>522.64563172043006</v>
      </c>
      <c r="L59" s="92">
        <f t="shared" si="17"/>
        <v>727.55893817204299</v>
      </c>
    </row>
    <row r="60" spans="1:12" s="89" customFormat="1">
      <c r="A60" s="96">
        <v>17</v>
      </c>
      <c r="B60" s="97" t="s">
        <v>24</v>
      </c>
      <c r="C60" s="41">
        <v>0</v>
      </c>
      <c r="D60" s="41">
        <v>0</v>
      </c>
      <c r="E60" s="41">
        <v>635779</v>
      </c>
      <c r="F60" s="41">
        <v>297475</v>
      </c>
      <c r="G60" s="41">
        <f t="shared" ref="G60" si="22">SUM(C60:F60)</f>
        <v>933254</v>
      </c>
      <c r="H60" s="32" t="s">
        <v>203</v>
      </c>
      <c r="I60" s="32" t="s">
        <v>203</v>
      </c>
      <c r="J60" s="32">
        <v>982.72291666666649</v>
      </c>
      <c r="K60" s="32">
        <v>459.80678763440852</v>
      </c>
      <c r="L60" s="32">
        <f>H60+I60+J60+K60</f>
        <v>1442.5297043010751</v>
      </c>
    </row>
    <row r="61" spans="1:12" s="89" customFormat="1">
      <c r="A61" s="95"/>
      <c r="B61" s="91" t="s">
        <v>106</v>
      </c>
      <c r="C61" s="92"/>
      <c r="D61" s="92"/>
      <c r="E61" s="92">
        <v>635779</v>
      </c>
      <c r="F61" s="92">
        <v>297475</v>
      </c>
      <c r="G61" s="92">
        <f>G60</f>
        <v>933254</v>
      </c>
      <c r="H61" s="92"/>
      <c r="I61" s="92"/>
      <c r="J61" s="92">
        <v>982.72291666666649</v>
      </c>
      <c r="K61" s="92">
        <v>459.80678763440852</v>
      </c>
      <c r="L61" s="92">
        <f t="shared" si="17"/>
        <v>1442.5297043010751</v>
      </c>
    </row>
    <row r="62" spans="1:12" s="89" customFormat="1" ht="15" customHeight="1">
      <c r="A62" s="96">
        <v>18</v>
      </c>
      <c r="B62" s="97" t="s">
        <v>25</v>
      </c>
      <c r="C62" s="41">
        <v>0</v>
      </c>
      <c r="D62" s="41">
        <v>0</v>
      </c>
      <c r="E62" s="41">
        <v>597166</v>
      </c>
      <c r="F62" s="41">
        <v>492931</v>
      </c>
      <c r="G62" s="41">
        <f t="shared" ref="G62" si="23">SUM(C62:F62)</f>
        <v>1090097</v>
      </c>
      <c r="H62" s="32" t="s">
        <v>203</v>
      </c>
      <c r="I62" s="32" t="s">
        <v>203</v>
      </c>
      <c r="J62" s="32">
        <v>923.03884408602141</v>
      </c>
      <c r="K62" s="32">
        <v>761.92291666666654</v>
      </c>
      <c r="L62" s="32">
        <f>H62+I62+J62+K62</f>
        <v>1684.961760752688</v>
      </c>
    </row>
    <row r="63" spans="1:12" s="89" customFormat="1">
      <c r="A63" s="95"/>
      <c r="B63" s="95" t="s">
        <v>107</v>
      </c>
      <c r="C63" s="92"/>
      <c r="D63" s="92"/>
      <c r="E63" s="92">
        <v>597166</v>
      </c>
      <c r="F63" s="92">
        <v>492931</v>
      </c>
      <c r="G63" s="92">
        <f>G62</f>
        <v>1090097</v>
      </c>
      <c r="H63" s="92"/>
      <c r="I63" s="92"/>
      <c r="J63" s="92">
        <v>923.03884408602141</v>
      </c>
      <c r="K63" s="92">
        <v>761.92291666666654</v>
      </c>
      <c r="L63" s="92">
        <f t="shared" si="17"/>
        <v>1684.961760752688</v>
      </c>
    </row>
    <row r="64" spans="1:12" s="89" customFormat="1">
      <c r="A64" s="96">
        <v>19</v>
      </c>
      <c r="B64" s="97" t="s">
        <v>26</v>
      </c>
      <c r="C64" s="41">
        <v>0</v>
      </c>
      <c r="D64" s="41">
        <v>0</v>
      </c>
      <c r="E64" s="41">
        <v>2205308</v>
      </c>
      <c r="F64" s="41">
        <v>1286689</v>
      </c>
      <c r="G64" s="41">
        <f t="shared" ref="G64" si="24">SUM(C64:F64)</f>
        <v>3491997</v>
      </c>
      <c r="H64" s="32" t="s">
        <v>203</v>
      </c>
      <c r="I64" s="32" t="s">
        <v>203</v>
      </c>
      <c r="J64" s="32">
        <v>3408.7422043010747</v>
      </c>
      <c r="K64" s="32">
        <v>1988.8338037634408</v>
      </c>
      <c r="L64" s="32">
        <f>H64+I64+J64+K64</f>
        <v>5397.5760080645159</v>
      </c>
    </row>
    <row r="65" spans="1:13" s="89" customFormat="1">
      <c r="A65" s="102"/>
      <c r="B65" s="102" t="s">
        <v>108</v>
      </c>
      <c r="C65" s="92"/>
      <c r="D65" s="92"/>
      <c r="E65" s="92">
        <v>425183</v>
      </c>
      <c r="F65" s="92">
        <v>248074</v>
      </c>
      <c r="G65" s="98">
        <f>SUM(C65:F65)</f>
        <v>673257</v>
      </c>
      <c r="H65" s="98"/>
      <c r="I65" s="98"/>
      <c r="J65" s="98">
        <v>657.20490591397845</v>
      </c>
      <c r="K65" s="98">
        <v>383.44771505376343</v>
      </c>
      <c r="L65" s="98">
        <f t="shared" si="17"/>
        <v>1040.6526209677418</v>
      </c>
    </row>
    <row r="66" spans="1:13" s="103" customFormat="1">
      <c r="A66" s="102"/>
      <c r="B66" s="102" t="s">
        <v>109</v>
      </c>
      <c r="C66" s="92"/>
      <c r="D66" s="92"/>
      <c r="E66" s="92">
        <v>928435</v>
      </c>
      <c r="F66" s="92">
        <v>541696</v>
      </c>
      <c r="G66" s="98">
        <f t="shared" ref="G66:G67" si="25">SUM(C66:F66)</f>
        <v>1470131</v>
      </c>
      <c r="H66" s="98"/>
      <c r="I66" s="98"/>
      <c r="J66" s="98">
        <v>1435.0809811827955</v>
      </c>
      <c r="K66" s="98">
        <v>837.29892473118275</v>
      </c>
      <c r="L66" s="98">
        <f t="shared" si="17"/>
        <v>2272.3799059139783</v>
      </c>
      <c r="M66" s="89"/>
    </row>
    <row r="67" spans="1:13" s="103" customFormat="1">
      <c r="A67" s="102"/>
      <c r="B67" s="102" t="s">
        <v>110</v>
      </c>
      <c r="C67" s="92"/>
      <c r="D67" s="92"/>
      <c r="E67" s="92">
        <v>851690</v>
      </c>
      <c r="F67" s="92">
        <v>496919</v>
      </c>
      <c r="G67" s="98">
        <f t="shared" si="25"/>
        <v>1348609</v>
      </c>
      <c r="H67" s="98"/>
      <c r="I67" s="98"/>
      <c r="J67" s="98">
        <v>1316.4563172043011</v>
      </c>
      <c r="K67" s="98">
        <v>768.08716397849457</v>
      </c>
      <c r="L67" s="98">
        <f t="shared" si="17"/>
        <v>2084.5434811827954</v>
      </c>
      <c r="M67" s="89"/>
    </row>
    <row r="68" spans="1:13" s="103" customFormat="1" ht="31.5" customHeight="1">
      <c r="A68" s="96">
        <v>20</v>
      </c>
      <c r="B68" s="97" t="s">
        <v>27</v>
      </c>
      <c r="C68" s="41">
        <v>161798</v>
      </c>
      <c r="D68" s="41">
        <v>6750</v>
      </c>
      <c r="E68" s="41">
        <v>477468</v>
      </c>
      <c r="F68" s="41">
        <v>549318</v>
      </c>
      <c r="G68" s="41">
        <f t="shared" ref="G68" si="26">SUM(C68:F68)</f>
        <v>1195334</v>
      </c>
      <c r="H68" s="32">
        <v>250.09099462365589</v>
      </c>
      <c r="I68" s="32">
        <v>10.433467741935482</v>
      </c>
      <c r="J68" s="32">
        <v>738.02177419354837</v>
      </c>
      <c r="K68" s="32">
        <v>849.08024193548385</v>
      </c>
      <c r="L68" s="32">
        <f>H68+I68+J68+K68</f>
        <v>1847.6264784946236</v>
      </c>
      <c r="M68" s="89"/>
    </row>
    <row r="69" spans="1:13" s="103" customFormat="1">
      <c r="A69" s="102"/>
      <c r="B69" s="102" t="s">
        <v>111</v>
      </c>
      <c r="C69" s="92">
        <v>161798</v>
      </c>
      <c r="D69" s="92">
        <v>6750</v>
      </c>
      <c r="E69" s="92">
        <v>477468</v>
      </c>
      <c r="F69" s="92">
        <v>549318</v>
      </c>
      <c r="G69" s="92">
        <f t="shared" ref="G69" si="27">G68</f>
        <v>1195334</v>
      </c>
      <c r="H69" s="92">
        <v>250.09099462365589</v>
      </c>
      <c r="I69" s="92">
        <v>10.433467741935482</v>
      </c>
      <c r="J69" s="92">
        <v>738.02177419354837</v>
      </c>
      <c r="K69" s="92">
        <v>849.08024193548385</v>
      </c>
      <c r="L69" s="92">
        <f t="shared" si="17"/>
        <v>1847.6264784946236</v>
      </c>
    </row>
    <row r="70" spans="1:13" s="103" customFormat="1">
      <c r="A70" s="96">
        <v>21</v>
      </c>
      <c r="B70" s="97" t="s">
        <v>28</v>
      </c>
      <c r="C70" s="41">
        <v>0</v>
      </c>
      <c r="D70" s="41">
        <v>0</v>
      </c>
      <c r="E70" s="41">
        <v>5169167</v>
      </c>
      <c r="F70" s="41">
        <v>3076108</v>
      </c>
      <c r="G70" s="41">
        <f t="shared" ref="G70" si="28">SUM(C70:F70)</f>
        <v>8245275</v>
      </c>
      <c r="H70" s="32" t="s">
        <v>203</v>
      </c>
      <c r="I70" s="32" t="s">
        <v>203</v>
      </c>
      <c r="J70" s="32">
        <v>7989.9758736559133</v>
      </c>
      <c r="K70" s="32">
        <v>4754.7368279569891</v>
      </c>
      <c r="L70" s="32">
        <f>H70+I70+J70+K70</f>
        <v>12744.712701612902</v>
      </c>
    </row>
    <row r="71" spans="1:13" s="103" customFormat="1">
      <c r="A71" s="102"/>
      <c r="B71" s="102" t="s">
        <v>112</v>
      </c>
      <c r="C71" s="92"/>
      <c r="D71" s="92"/>
      <c r="E71" s="92">
        <v>5169167</v>
      </c>
      <c r="F71" s="92">
        <v>3063803.568</v>
      </c>
      <c r="G71" s="98">
        <f>F71+E71</f>
        <v>8232970.568</v>
      </c>
      <c r="H71" s="98"/>
      <c r="I71" s="98"/>
      <c r="J71" s="98">
        <v>7989.9758736559133</v>
      </c>
      <c r="K71" s="98">
        <v>4754.7368279569891</v>
      </c>
      <c r="L71" s="98">
        <f t="shared" si="17"/>
        <v>12744.712701612902</v>
      </c>
    </row>
    <row r="72" spans="1:13" s="103" customFormat="1">
      <c r="A72" s="102"/>
      <c r="B72" s="102" t="s">
        <v>210</v>
      </c>
      <c r="C72" s="92"/>
      <c r="D72" s="92"/>
      <c r="E72" s="92"/>
      <c r="F72" s="92">
        <v>12304.432000000001</v>
      </c>
      <c r="G72" s="98">
        <f>F72+E72</f>
        <v>12304.432000000001</v>
      </c>
      <c r="H72" s="98"/>
      <c r="I72" s="98"/>
      <c r="J72" s="98"/>
      <c r="K72" s="98"/>
      <c r="L72" s="98"/>
    </row>
    <row r="73" spans="1:13" s="103" customFormat="1">
      <c r="A73" s="96">
        <v>22</v>
      </c>
      <c r="B73" s="97" t="s">
        <v>29</v>
      </c>
      <c r="C73" s="41">
        <v>0</v>
      </c>
      <c r="D73" s="41">
        <v>404647</v>
      </c>
      <c r="E73" s="41">
        <v>488913</v>
      </c>
      <c r="F73" s="41">
        <v>287224</v>
      </c>
      <c r="G73" s="41">
        <f t="shared" ref="G73" si="29">SUM(C73:F73)</f>
        <v>1180784</v>
      </c>
      <c r="H73" s="32" t="s">
        <v>203</v>
      </c>
      <c r="I73" s="32">
        <v>625.46243279569887</v>
      </c>
      <c r="J73" s="32">
        <v>755.71229838709667</v>
      </c>
      <c r="K73" s="32">
        <v>443.96182795698923</v>
      </c>
      <c r="L73" s="32">
        <f>H73+I73+J73+K73</f>
        <v>1825.1365591397848</v>
      </c>
    </row>
    <row r="74" spans="1:13" s="103" customFormat="1">
      <c r="A74" s="102"/>
      <c r="B74" s="102" t="s">
        <v>114</v>
      </c>
      <c r="C74" s="92"/>
      <c r="D74" s="92"/>
      <c r="E74" s="92">
        <v>488913</v>
      </c>
      <c r="F74" s="92">
        <v>126378.56</v>
      </c>
      <c r="G74" s="98">
        <f>E74+F74</f>
        <v>615291.56000000006</v>
      </c>
      <c r="H74" s="98"/>
      <c r="I74" s="98"/>
      <c r="J74" s="98">
        <v>755.71229838709667</v>
      </c>
      <c r="K74" s="98">
        <v>195.34320430107527</v>
      </c>
      <c r="L74" s="98">
        <f t="shared" si="17"/>
        <v>951.05550268817194</v>
      </c>
    </row>
    <row r="75" spans="1:13" s="103" customFormat="1">
      <c r="A75" s="102"/>
      <c r="B75" s="102" t="s">
        <v>112</v>
      </c>
      <c r="C75" s="92"/>
      <c r="D75" s="92"/>
      <c r="E75" s="92">
        <v>0</v>
      </c>
      <c r="F75" s="92">
        <v>160845.44</v>
      </c>
      <c r="G75" s="98">
        <f>E75+F75</f>
        <v>160845.44</v>
      </c>
      <c r="H75" s="98"/>
      <c r="I75" s="98"/>
      <c r="J75" s="98"/>
      <c r="K75" s="98">
        <v>248.61862365591395</v>
      </c>
      <c r="L75" s="98">
        <f t="shared" si="17"/>
        <v>248.61862365591395</v>
      </c>
    </row>
    <row r="76" spans="1:13" s="103" customFormat="1">
      <c r="A76" s="93">
        <v>23</v>
      </c>
      <c r="B76" s="94" t="s">
        <v>30</v>
      </c>
      <c r="C76" s="55">
        <v>42681</v>
      </c>
      <c r="D76" s="55">
        <v>0</v>
      </c>
      <c r="E76" s="55">
        <v>2074196</v>
      </c>
      <c r="F76" s="55">
        <v>706858</v>
      </c>
      <c r="G76" s="55">
        <f t="shared" ref="G76" si="30">SUM(C76:F76)</f>
        <v>2823735</v>
      </c>
      <c r="H76" s="26">
        <v>65.97197580645161</v>
      </c>
      <c r="I76" s="26" t="s">
        <v>203</v>
      </c>
      <c r="J76" s="26">
        <v>3206.0825268817202</v>
      </c>
      <c r="K76" s="26">
        <v>1092.5896505376343</v>
      </c>
      <c r="L76" s="26">
        <f>H76+I76+J76+K76</f>
        <v>4364.6441532258059</v>
      </c>
    </row>
    <row r="77" spans="1:13" s="103" customFormat="1">
      <c r="A77" s="102"/>
      <c r="B77" s="102" t="s">
        <v>115</v>
      </c>
      <c r="C77" s="92">
        <v>42681</v>
      </c>
      <c r="D77" s="92">
        <v>0</v>
      </c>
      <c r="E77" s="92">
        <v>2074196</v>
      </c>
      <c r="F77" s="92">
        <v>706858</v>
      </c>
      <c r="G77" s="98">
        <f>F77+E77+C77</f>
        <v>2823735</v>
      </c>
      <c r="H77" s="98">
        <v>65.97197580645161</v>
      </c>
      <c r="I77" s="98"/>
      <c r="J77" s="98">
        <v>3206.0825268817202</v>
      </c>
      <c r="K77" s="98">
        <v>1092.5896505376343</v>
      </c>
      <c r="L77" s="98">
        <f t="shared" ref="L77" si="31">L76</f>
        <v>4364.6441532258059</v>
      </c>
    </row>
    <row r="78" spans="1:13" s="103" customFormat="1">
      <c r="A78" s="96">
        <v>24</v>
      </c>
      <c r="B78" s="97" t="s">
        <v>31</v>
      </c>
      <c r="C78" s="41">
        <v>605975</v>
      </c>
      <c r="D78" s="41">
        <v>415459</v>
      </c>
      <c r="E78" s="41">
        <v>3579</v>
      </c>
      <c r="F78" s="41">
        <v>421304</v>
      </c>
      <c r="G78" s="41">
        <f t="shared" ref="G78" si="32">SUM(C78:F78)</f>
        <v>1446317</v>
      </c>
      <c r="H78" s="32">
        <v>936.6549059139785</v>
      </c>
      <c r="I78" s="32">
        <v>642.17452956989234</v>
      </c>
      <c r="J78" s="32">
        <v>5.5320564516129025</v>
      </c>
      <c r="K78" s="32">
        <v>651.20913978494616</v>
      </c>
      <c r="L78" s="32">
        <f>H78+I78+J78+K78</f>
        <v>2235.5706317204299</v>
      </c>
    </row>
    <row r="79" spans="1:13" s="103" customFormat="1">
      <c r="A79" s="102"/>
      <c r="B79" s="102" t="s">
        <v>116</v>
      </c>
      <c r="C79" s="92">
        <v>605975</v>
      </c>
      <c r="D79" s="92">
        <v>415459</v>
      </c>
      <c r="E79" s="92">
        <v>644.22</v>
      </c>
      <c r="F79" s="92">
        <v>36232.144</v>
      </c>
      <c r="G79" s="98">
        <f>C79+D79+E79+F79</f>
        <v>1058310.3640000001</v>
      </c>
      <c r="H79" s="98">
        <v>936.6549059139785</v>
      </c>
      <c r="I79" s="98">
        <v>642.17452956989234</v>
      </c>
      <c r="J79" s="98">
        <v>0.99577016129032259</v>
      </c>
      <c r="K79" s="98">
        <v>56.003986021505376</v>
      </c>
      <c r="L79" s="98">
        <f t="shared" ref="L79:L80" si="33">SUM(H79:K79)</f>
        <v>1635.8291916666665</v>
      </c>
    </row>
    <row r="80" spans="1:13" s="103" customFormat="1">
      <c r="A80" s="102"/>
      <c r="B80" s="102" t="s">
        <v>117</v>
      </c>
      <c r="C80" s="92"/>
      <c r="D80" s="92"/>
      <c r="E80" s="92">
        <v>2934.7799999999997</v>
      </c>
      <c r="F80" s="92">
        <v>385071.85600000003</v>
      </c>
      <c r="G80" s="98">
        <f>C80+D80+E80+F80</f>
        <v>388006.63600000006</v>
      </c>
      <c r="H80" s="98"/>
      <c r="I80" s="98"/>
      <c r="J80" s="98">
        <v>4.5362862903225798</v>
      </c>
      <c r="K80" s="98">
        <v>595.20515376344088</v>
      </c>
      <c r="L80" s="98">
        <f t="shared" si="33"/>
        <v>599.74144005376343</v>
      </c>
    </row>
    <row r="81" spans="1:12" s="103" customFormat="1">
      <c r="A81" s="96">
        <v>25</v>
      </c>
      <c r="B81" s="97" t="s">
        <v>32</v>
      </c>
      <c r="C81" s="41">
        <v>0</v>
      </c>
      <c r="D81" s="41">
        <v>0</v>
      </c>
      <c r="E81" s="41">
        <v>215288</v>
      </c>
      <c r="F81" s="41">
        <v>223310</v>
      </c>
      <c r="G81" s="41">
        <f t="shared" ref="G81" si="34">SUM(C81:F81)</f>
        <v>438598</v>
      </c>
      <c r="H81" s="32" t="s">
        <v>203</v>
      </c>
      <c r="I81" s="32" t="s">
        <v>203</v>
      </c>
      <c r="J81" s="32">
        <v>332.77043010752686</v>
      </c>
      <c r="K81" s="32">
        <v>345.17002688172039</v>
      </c>
      <c r="L81" s="32">
        <f>H81+I81+J81+K81</f>
        <v>677.9404569892472</v>
      </c>
    </row>
    <row r="82" spans="1:12" s="103" customFormat="1">
      <c r="A82" s="102"/>
      <c r="B82" s="102" t="s">
        <v>118</v>
      </c>
      <c r="C82" s="92"/>
      <c r="D82" s="92"/>
      <c r="E82" s="92">
        <v>215288</v>
      </c>
      <c r="F82" s="92">
        <v>223310</v>
      </c>
      <c r="G82" s="92">
        <f>SUM(C82:F82)</f>
        <v>438598</v>
      </c>
      <c r="H82" s="98"/>
      <c r="I82" s="98"/>
      <c r="J82" s="98">
        <v>332.77043010752686</v>
      </c>
      <c r="K82" s="98">
        <v>345.17002688172039</v>
      </c>
      <c r="L82" s="98">
        <f>H82+I82+J82+K82</f>
        <v>677.9404569892472</v>
      </c>
    </row>
    <row r="83" spans="1:12" s="103" customFormat="1">
      <c r="A83" s="96">
        <v>26</v>
      </c>
      <c r="B83" s="97" t="s">
        <v>33</v>
      </c>
      <c r="C83" s="41">
        <v>278145</v>
      </c>
      <c r="D83" s="41">
        <v>0</v>
      </c>
      <c r="E83" s="41">
        <v>1527883</v>
      </c>
      <c r="F83" s="41">
        <v>624827</v>
      </c>
      <c r="G83" s="41">
        <f t="shared" ref="G83:G90" si="35">SUM(C83:F83)</f>
        <v>2430855</v>
      </c>
      <c r="H83" s="32">
        <v>429.92842741935482</v>
      </c>
      <c r="I83" s="32" t="s">
        <v>203</v>
      </c>
      <c r="J83" s="32">
        <v>2361.6471102150535</v>
      </c>
      <c r="K83" s="32">
        <v>965.79442204301074</v>
      </c>
      <c r="L83" s="32">
        <f>H83+I83+J83+K83</f>
        <v>3757.369959677419</v>
      </c>
    </row>
    <row r="84" spans="1:12" s="103" customFormat="1">
      <c r="A84" s="102"/>
      <c r="B84" s="102" t="s">
        <v>119</v>
      </c>
      <c r="C84" s="92">
        <v>278145</v>
      </c>
      <c r="D84" s="92"/>
      <c r="E84" s="92">
        <v>279603</v>
      </c>
      <c r="F84" s="92">
        <v>319911</v>
      </c>
      <c r="G84" s="98">
        <f t="shared" si="35"/>
        <v>877659</v>
      </c>
      <c r="H84" s="98">
        <v>429.92842741935482</v>
      </c>
      <c r="I84" s="98"/>
      <c r="J84" s="98">
        <v>432.18205645161288</v>
      </c>
      <c r="K84" s="98">
        <v>494.4860887096774</v>
      </c>
      <c r="L84" s="98">
        <f t="shared" ref="L84:L88" si="36">H84+I84+J84+K84</f>
        <v>1356.5965725806452</v>
      </c>
    </row>
    <row r="85" spans="1:12" s="103" customFormat="1">
      <c r="A85" s="102"/>
      <c r="B85" s="102" t="s">
        <v>120</v>
      </c>
      <c r="C85" s="92"/>
      <c r="D85" s="92"/>
      <c r="E85" s="92">
        <v>890755</v>
      </c>
      <c r="F85" s="92">
        <v>304916</v>
      </c>
      <c r="G85" s="98">
        <f t="shared" si="35"/>
        <v>1195671</v>
      </c>
      <c r="H85" s="98"/>
      <c r="I85" s="98"/>
      <c r="J85" s="98">
        <v>1376.8390456989248</v>
      </c>
      <c r="K85" s="98">
        <v>471.30833333333328</v>
      </c>
      <c r="L85" s="98">
        <f t="shared" si="36"/>
        <v>1848.147379032258</v>
      </c>
    </row>
    <row r="86" spans="1:12" s="103" customFormat="1">
      <c r="A86" s="102"/>
      <c r="B86" s="102" t="s">
        <v>122</v>
      </c>
      <c r="C86" s="92"/>
      <c r="D86" s="92"/>
      <c r="E86" s="92">
        <v>18335</v>
      </c>
      <c r="F86" s="92"/>
      <c r="G86" s="98">
        <f t="shared" si="35"/>
        <v>18335</v>
      </c>
      <c r="H86" s="98"/>
      <c r="I86" s="98"/>
      <c r="J86" s="98">
        <v>28.340389784946236</v>
      </c>
      <c r="K86" s="98"/>
      <c r="L86" s="98">
        <f t="shared" si="36"/>
        <v>28.340389784946236</v>
      </c>
    </row>
    <row r="87" spans="1:12" s="103" customFormat="1">
      <c r="A87" s="102"/>
      <c r="B87" s="102" t="s">
        <v>121</v>
      </c>
      <c r="C87" s="92"/>
      <c r="D87" s="92"/>
      <c r="E87" s="92">
        <v>330023</v>
      </c>
      <c r="F87" s="92"/>
      <c r="G87" s="98">
        <f t="shared" si="35"/>
        <v>330023</v>
      </c>
      <c r="H87" s="98"/>
      <c r="I87" s="98"/>
      <c r="J87" s="98">
        <v>510.11619623655906</v>
      </c>
      <c r="K87" s="98"/>
      <c r="L87" s="98">
        <f t="shared" si="36"/>
        <v>510.11619623655906</v>
      </c>
    </row>
    <row r="88" spans="1:12" s="103" customFormat="1">
      <c r="A88" s="102"/>
      <c r="B88" s="102" t="s">
        <v>123</v>
      </c>
      <c r="C88" s="92"/>
      <c r="D88" s="92"/>
      <c r="E88" s="92">
        <v>7639</v>
      </c>
      <c r="F88" s="92"/>
      <c r="G88" s="98">
        <f t="shared" si="35"/>
        <v>7639</v>
      </c>
      <c r="H88" s="98"/>
      <c r="I88" s="98"/>
      <c r="J88" s="98">
        <v>11.807594086021505</v>
      </c>
      <c r="K88" s="98"/>
      <c r="L88" s="98">
        <f t="shared" si="36"/>
        <v>11.807594086021505</v>
      </c>
    </row>
    <row r="89" spans="1:12" s="103" customFormat="1">
      <c r="A89" s="102"/>
      <c r="B89" s="102" t="s">
        <v>206</v>
      </c>
      <c r="C89" s="92"/>
      <c r="D89" s="92"/>
      <c r="E89" s="92">
        <v>1528</v>
      </c>
      <c r="F89" s="92"/>
      <c r="G89" s="98"/>
      <c r="H89" s="98"/>
      <c r="I89" s="98"/>
      <c r="J89" s="98">
        <v>2.3618279569892469</v>
      </c>
      <c r="K89" s="98"/>
      <c r="L89" s="98">
        <f>H89+I89+J89+K89</f>
        <v>2.3618279569892469</v>
      </c>
    </row>
    <row r="90" spans="1:12" s="103" customFormat="1">
      <c r="A90" s="96">
        <v>27</v>
      </c>
      <c r="B90" s="97" t="s">
        <v>34</v>
      </c>
      <c r="C90" s="41">
        <v>0</v>
      </c>
      <c r="D90" s="41">
        <v>0</v>
      </c>
      <c r="E90" s="41">
        <v>1182301</v>
      </c>
      <c r="F90" s="41">
        <v>685460</v>
      </c>
      <c r="G90" s="41">
        <f t="shared" si="35"/>
        <v>1867761</v>
      </c>
      <c r="H90" s="32" t="s">
        <v>203</v>
      </c>
      <c r="I90" s="32" t="s">
        <v>203</v>
      </c>
      <c r="J90" s="32">
        <v>1827.481384408602</v>
      </c>
      <c r="K90" s="32">
        <v>1059.5147849462364</v>
      </c>
      <c r="L90" s="32">
        <f>H90+I90+J90+K90</f>
        <v>2886.9961693548385</v>
      </c>
    </row>
    <row r="91" spans="1:12" s="103" customFormat="1">
      <c r="A91" s="102"/>
      <c r="B91" s="102" t="s">
        <v>124</v>
      </c>
      <c r="C91" s="92"/>
      <c r="D91" s="92"/>
      <c r="E91" s="92">
        <v>593752</v>
      </c>
      <c r="F91" s="92">
        <v>445687</v>
      </c>
      <c r="G91" s="98">
        <f>SUM(C91:F91)</f>
        <v>1039439</v>
      </c>
      <c r="H91" s="98"/>
      <c r="I91" s="98"/>
      <c r="J91" s="98">
        <v>917.76182795698912</v>
      </c>
      <c r="K91" s="98">
        <v>688.89791666666656</v>
      </c>
      <c r="L91" s="98">
        <f t="shared" ref="L91:L96" si="37">H91+I91+J91+K91</f>
        <v>1606.6597446236556</v>
      </c>
    </row>
    <row r="92" spans="1:12" s="103" customFormat="1">
      <c r="A92" s="102"/>
      <c r="B92" s="102" t="s">
        <v>127</v>
      </c>
      <c r="C92" s="92"/>
      <c r="D92" s="92"/>
      <c r="E92" s="92">
        <v>404938</v>
      </c>
      <c r="F92" s="92">
        <v>186445</v>
      </c>
      <c r="G92" s="98">
        <f t="shared" ref="G92:G96" si="38">SUM(C92:F92)</f>
        <v>591383</v>
      </c>
      <c r="H92" s="98"/>
      <c r="I92" s="98"/>
      <c r="J92" s="98">
        <v>625.91223118279561</v>
      </c>
      <c r="K92" s="98">
        <v>288.18783602150535</v>
      </c>
      <c r="L92" s="98">
        <f t="shared" si="37"/>
        <v>914.10006720430101</v>
      </c>
    </row>
    <row r="93" spans="1:12" s="103" customFormat="1">
      <c r="A93" s="102"/>
      <c r="B93" s="102" t="s">
        <v>125</v>
      </c>
      <c r="C93" s="92"/>
      <c r="D93" s="92"/>
      <c r="E93" s="92">
        <v>123905</v>
      </c>
      <c r="F93" s="92">
        <v>1919</v>
      </c>
      <c r="G93" s="98">
        <f t="shared" si="38"/>
        <v>125824</v>
      </c>
      <c r="H93" s="98"/>
      <c r="I93" s="98"/>
      <c r="J93" s="98">
        <v>191.51982526881719</v>
      </c>
      <c r="K93" s="98">
        <v>2.9661962365591394</v>
      </c>
      <c r="L93" s="98">
        <f t="shared" si="37"/>
        <v>194.48602150537633</v>
      </c>
    </row>
    <row r="94" spans="1:12" s="103" customFormat="1">
      <c r="A94" s="102"/>
      <c r="B94" s="102" t="s">
        <v>126</v>
      </c>
      <c r="C94" s="92"/>
      <c r="D94" s="92"/>
      <c r="E94" s="92">
        <v>10286</v>
      </c>
      <c r="F94" s="92"/>
      <c r="G94" s="98">
        <f t="shared" si="38"/>
        <v>10286</v>
      </c>
      <c r="H94" s="98"/>
      <c r="I94" s="98"/>
      <c r="J94" s="98">
        <v>15.899059139784946</v>
      </c>
      <c r="K94" s="98"/>
      <c r="L94" s="98">
        <f t="shared" si="37"/>
        <v>15.899059139784946</v>
      </c>
    </row>
    <row r="95" spans="1:12" s="103" customFormat="1">
      <c r="A95" s="102"/>
      <c r="B95" s="102" t="s">
        <v>128</v>
      </c>
      <c r="C95" s="92"/>
      <c r="D95" s="92"/>
      <c r="E95" s="92">
        <v>18207</v>
      </c>
      <c r="F95" s="92">
        <v>27898</v>
      </c>
      <c r="G95" s="98">
        <f t="shared" si="38"/>
        <v>46105</v>
      </c>
      <c r="H95" s="98"/>
      <c r="I95" s="98"/>
      <c r="J95" s="98">
        <v>28.142540322580643</v>
      </c>
      <c r="K95" s="98">
        <v>43.12190860215054</v>
      </c>
      <c r="L95" s="98">
        <f t="shared" si="37"/>
        <v>71.264448924731184</v>
      </c>
    </row>
    <row r="96" spans="1:12" s="103" customFormat="1">
      <c r="A96" s="102"/>
      <c r="B96" s="102" t="s">
        <v>129</v>
      </c>
      <c r="C96" s="92"/>
      <c r="D96" s="92"/>
      <c r="E96" s="92">
        <v>31213</v>
      </c>
      <c r="F96" s="92">
        <v>23511</v>
      </c>
      <c r="G96" s="98">
        <f t="shared" si="38"/>
        <v>54724</v>
      </c>
      <c r="H96" s="98"/>
      <c r="I96" s="98"/>
      <c r="J96" s="98">
        <v>48.245900537634405</v>
      </c>
      <c r="K96" s="98">
        <v>36.340927419354834</v>
      </c>
      <c r="L96" s="98">
        <f t="shared" si="37"/>
        <v>84.586827956989239</v>
      </c>
    </row>
    <row r="97" spans="1:12" s="103" customFormat="1">
      <c r="A97" s="96">
        <v>28</v>
      </c>
      <c r="B97" s="97" t="s">
        <v>35</v>
      </c>
      <c r="C97" s="41">
        <v>325667</v>
      </c>
      <c r="D97" s="41">
        <v>0</v>
      </c>
      <c r="E97" s="41">
        <v>569655</v>
      </c>
      <c r="F97" s="41">
        <v>485928</v>
      </c>
      <c r="G97" s="41">
        <f t="shared" ref="G97" si="39">SUM(C97:F97)</f>
        <v>1381250</v>
      </c>
      <c r="H97" s="32">
        <v>503.38313172043007</v>
      </c>
      <c r="I97" s="32" t="s">
        <v>203</v>
      </c>
      <c r="J97" s="32">
        <v>880.51512096774184</v>
      </c>
      <c r="K97" s="32">
        <v>751.0983870967741</v>
      </c>
      <c r="L97" s="32">
        <f>H97+I97+J97+K97</f>
        <v>2134.9966397849457</v>
      </c>
    </row>
    <row r="98" spans="1:12" s="103" customFormat="1">
      <c r="A98" s="102"/>
      <c r="B98" s="102" t="s">
        <v>130</v>
      </c>
      <c r="C98" s="92">
        <v>325667</v>
      </c>
      <c r="D98" s="92">
        <v>0</v>
      </c>
      <c r="E98" s="92">
        <v>569655</v>
      </c>
      <c r="F98" s="92">
        <v>485928</v>
      </c>
      <c r="G98" s="98">
        <f>C98+D98+E98+F98</f>
        <v>1381250</v>
      </c>
      <c r="H98" s="98">
        <v>503.38313172043007</v>
      </c>
      <c r="I98" s="98"/>
      <c r="J98" s="98">
        <v>880.51512096774184</v>
      </c>
      <c r="K98" s="98">
        <v>751.0983870967741</v>
      </c>
      <c r="L98" s="98">
        <f>H98+I98+J98+K98</f>
        <v>2134.9966397849457</v>
      </c>
    </row>
    <row r="99" spans="1:12" s="103" customFormat="1">
      <c r="A99" s="96">
        <v>29</v>
      </c>
      <c r="B99" s="97" t="s">
        <v>36</v>
      </c>
      <c r="C99" s="41">
        <v>360271</v>
      </c>
      <c r="D99" s="41">
        <v>0</v>
      </c>
      <c r="E99" s="41">
        <v>1067812</v>
      </c>
      <c r="F99" s="41">
        <v>518700</v>
      </c>
      <c r="G99" s="41">
        <f t="shared" ref="G99:G102" si="40">SUM(C99:F99)</f>
        <v>1946783</v>
      </c>
      <c r="H99" s="32">
        <v>556.87049731182788</v>
      </c>
      <c r="I99" s="32" t="s">
        <v>203</v>
      </c>
      <c r="J99" s="32">
        <v>1650.5158602150536</v>
      </c>
      <c r="K99" s="32">
        <v>801.7540322580644</v>
      </c>
      <c r="L99" s="32">
        <f>H99+I99+J99+K99</f>
        <v>3009.1403897849459</v>
      </c>
    </row>
    <row r="100" spans="1:12" s="103" customFormat="1">
      <c r="A100" s="102"/>
      <c r="B100" s="102" t="s">
        <v>131</v>
      </c>
      <c r="C100" s="92">
        <v>360271</v>
      </c>
      <c r="D100" s="92"/>
      <c r="E100" s="92">
        <v>1000540</v>
      </c>
      <c r="F100" s="92">
        <v>518700</v>
      </c>
      <c r="G100" s="98">
        <f>SUM(C100:F100)</f>
        <v>1879511</v>
      </c>
      <c r="H100" s="98">
        <v>556.87049731182788</v>
      </c>
      <c r="I100" s="98"/>
      <c r="J100" s="98">
        <v>1546.5336021505375</v>
      </c>
      <c r="K100" s="98">
        <v>801.7540322580644</v>
      </c>
      <c r="L100" s="98">
        <f t="shared" ref="L100:L114" si="41">H100+I100+J100+K100</f>
        <v>2905.15813172043</v>
      </c>
    </row>
    <row r="101" spans="1:12" s="103" customFormat="1">
      <c r="A101" s="102"/>
      <c r="B101" s="102" t="s">
        <v>97</v>
      </c>
      <c r="C101" s="92"/>
      <c r="D101" s="92"/>
      <c r="E101" s="92">
        <v>67272</v>
      </c>
      <c r="F101" s="92"/>
      <c r="G101" s="98">
        <f t="shared" si="40"/>
        <v>67272</v>
      </c>
      <c r="H101" s="98"/>
      <c r="I101" s="98"/>
      <c r="J101" s="98">
        <v>103.98225806451612</v>
      </c>
      <c r="K101" s="98"/>
      <c r="L101" s="98">
        <f t="shared" si="41"/>
        <v>103.98225806451612</v>
      </c>
    </row>
    <row r="102" spans="1:12" s="103" customFormat="1">
      <c r="A102" s="96">
        <v>30</v>
      </c>
      <c r="B102" s="97" t="s">
        <v>37</v>
      </c>
      <c r="C102" s="41">
        <v>0</v>
      </c>
      <c r="D102" s="41">
        <v>0</v>
      </c>
      <c r="E102" s="41">
        <v>2485594</v>
      </c>
      <c r="F102" s="41">
        <v>1321698</v>
      </c>
      <c r="G102" s="41">
        <f t="shared" si="40"/>
        <v>3807292</v>
      </c>
      <c r="H102" s="32" t="s">
        <v>203</v>
      </c>
      <c r="I102" s="32" t="s">
        <v>203</v>
      </c>
      <c r="J102" s="32">
        <v>3841.9799731182793</v>
      </c>
      <c r="K102" s="32">
        <v>2042.9471774193546</v>
      </c>
      <c r="L102" s="32">
        <f>H102+I102+J102+K102</f>
        <v>5884.9271505376337</v>
      </c>
    </row>
    <row r="103" spans="1:12" s="103" customFormat="1">
      <c r="A103" s="102"/>
      <c r="B103" s="102" t="s">
        <v>132</v>
      </c>
      <c r="C103" s="92"/>
      <c r="D103" s="92"/>
      <c r="E103" s="92">
        <v>2485594</v>
      </c>
      <c r="F103" s="92">
        <v>1321698</v>
      </c>
      <c r="G103" s="92">
        <f t="shared" ref="G103" si="42">G102</f>
        <v>3807292</v>
      </c>
      <c r="H103" s="98"/>
      <c r="I103" s="98"/>
      <c r="J103" s="98">
        <v>3841.9799731182793</v>
      </c>
      <c r="K103" s="98">
        <v>2042.9471774193546</v>
      </c>
      <c r="L103" s="98">
        <f t="shared" si="41"/>
        <v>5884.9271505376337</v>
      </c>
    </row>
    <row r="104" spans="1:12" s="103" customFormat="1">
      <c r="A104" s="96">
        <v>31</v>
      </c>
      <c r="B104" s="97" t="s">
        <v>38</v>
      </c>
      <c r="C104" s="41">
        <v>0</v>
      </c>
      <c r="D104" s="41">
        <v>0</v>
      </c>
      <c r="E104" s="41">
        <v>636431</v>
      </c>
      <c r="F104" s="104">
        <v>496351</v>
      </c>
      <c r="G104" s="41">
        <f t="shared" ref="G104" si="43">SUM(C104:F104)</f>
        <v>1132782</v>
      </c>
      <c r="H104" s="32" t="s">
        <v>203</v>
      </c>
      <c r="I104" s="32" t="s">
        <v>203</v>
      </c>
      <c r="J104" s="32">
        <v>983.73071236559133</v>
      </c>
      <c r="K104" s="32">
        <v>767.20920698924726</v>
      </c>
      <c r="L104" s="32">
        <f t="shared" si="41"/>
        <v>1750.9399193548386</v>
      </c>
    </row>
    <row r="105" spans="1:12" s="103" customFormat="1">
      <c r="A105" s="102"/>
      <c r="B105" s="102" t="s">
        <v>133</v>
      </c>
      <c r="C105" s="92"/>
      <c r="D105" s="92"/>
      <c r="E105" s="92">
        <v>636431</v>
      </c>
      <c r="F105" s="92">
        <v>496351</v>
      </c>
      <c r="G105" s="98">
        <f>E105+F105</f>
        <v>1132782</v>
      </c>
      <c r="H105" s="98"/>
      <c r="I105" s="98"/>
      <c r="J105" s="98">
        <v>983.73071236559133</v>
      </c>
      <c r="K105" s="98">
        <v>767.20920698924726</v>
      </c>
      <c r="L105" s="98">
        <f t="shared" si="41"/>
        <v>1750.9399193548386</v>
      </c>
    </row>
    <row r="106" spans="1:12" s="103" customFormat="1">
      <c r="A106" s="93">
        <v>32</v>
      </c>
      <c r="B106" s="94" t="s">
        <v>39</v>
      </c>
      <c r="C106" s="55">
        <v>512901</v>
      </c>
      <c r="D106" s="55">
        <v>89732</v>
      </c>
      <c r="E106" s="55">
        <v>3698341</v>
      </c>
      <c r="F106" s="55">
        <v>1395043</v>
      </c>
      <c r="G106" s="55">
        <f t="shared" ref="G106" si="44">SUM(C106:F106)</f>
        <v>5696017</v>
      </c>
      <c r="H106" s="26">
        <v>792.79052419354832</v>
      </c>
      <c r="I106" s="26">
        <v>138.69865591397848</v>
      </c>
      <c r="J106" s="26">
        <v>5716.5217069892469</v>
      </c>
      <c r="K106" s="26">
        <v>2156.3164650537633</v>
      </c>
      <c r="L106" s="26">
        <f t="shared" si="41"/>
        <v>8804.327352150538</v>
      </c>
    </row>
    <row r="107" spans="1:12" s="103" customFormat="1">
      <c r="A107" s="102"/>
      <c r="B107" s="102" t="s">
        <v>134</v>
      </c>
      <c r="C107" s="92">
        <v>512901</v>
      </c>
      <c r="D107" s="92">
        <v>89732</v>
      </c>
      <c r="E107" s="92">
        <v>3698341</v>
      </c>
      <c r="F107" s="92">
        <v>1395043</v>
      </c>
      <c r="G107" s="98">
        <f>C107+D107+E107+F107</f>
        <v>5696017</v>
      </c>
      <c r="H107" s="98">
        <v>792.79052419354832</v>
      </c>
      <c r="I107" s="98"/>
      <c r="J107" s="98">
        <v>5716.5217069892469</v>
      </c>
      <c r="K107" s="98">
        <v>2156.3164650537633</v>
      </c>
      <c r="L107" s="98">
        <f t="shared" si="41"/>
        <v>8665.6286962365593</v>
      </c>
    </row>
    <row r="108" spans="1:12" s="103" customFormat="1">
      <c r="A108" s="96">
        <v>33</v>
      </c>
      <c r="B108" s="97" t="s">
        <v>40</v>
      </c>
      <c r="C108" s="41">
        <v>0</v>
      </c>
      <c r="D108" s="41">
        <v>0</v>
      </c>
      <c r="E108" s="41">
        <v>349210</v>
      </c>
      <c r="F108" s="105">
        <v>58680</v>
      </c>
      <c r="G108" s="41">
        <f t="shared" ref="G108:G110" si="45">SUM(C108:F108)</f>
        <v>407890</v>
      </c>
      <c r="H108" s="32" t="s">
        <v>203</v>
      </c>
      <c r="I108" s="32" t="s">
        <v>203</v>
      </c>
      <c r="J108" s="32">
        <v>539.77352150537627</v>
      </c>
      <c r="K108" s="32">
        <v>90.701612903225808</v>
      </c>
      <c r="L108" s="32">
        <f t="shared" si="41"/>
        <v>630.47513440860212</v>
      </c>
    </row>
    <row r="109" spans="1:12" s="103" customFormat="1" ht="30">
      <c r="A109" s="102"/>
      <c r="B109" s="106" t="s">
        <v>135</v>
      </c>
      <c r="C109" s="92"/>
      <c r="D109" s="92"/>
      <c r="E109" s="92">
        <v>349210</v>
      </c>
      <c r="F109" s="92">
        <v>58680</v>
      </c>
      <c r="G109" s="98">
        <f t="shared" si="45"/>
        <v>407890</v>
      </c>
      <c r="H109" s="98"/>
      <c r="I109" s="98"/>
      <c r="J109" s="98">
        <v>539.77352150537627</v>
      </c>
      <c r="K109" s="98">
        <v>90.701612903225808</v>
      </c>
      <c r="L109" s="98">
        <f t="shared" si="41"/>
        <v>630.47513440860212</v>
      </c>
    </row>
    <row r="110" spans="1:12" s="103" customFormat="1">
      <c r="A110" s="93">
        <v>34</v>
      </c>
      <c r="B110" s="94" t="s">
        <v>41</v>
      </c>
      <c r="C110" s="55">
        <v>150578</v>
      </c>
      <c r="D110" s="55">
        <v>0</v>
      </c>
      <c r="E110" s="55">
        <v>97439</v>
      </c>
      <c r="F110" s="55">
        <v>83411</v>
      </c>
      <c r="G110" s="55">
        <f t="shared" si="45"/>
        <v>331428</v>
      </c>
      <c r="H110" s="26">
        <v>232.74825268817202</v>
      </c>
      <c r="I110" s="26" t="s">
        <v>203</v>
      </c>
      <c r="J110" s="26">
        <v>150.6113575268817</v>
      </c>
      <c r="K110" s="26">
        <v>128.92829301075267</v>
      </c>
      <c r="L110" s="26">
        <f t="shared" si="41"/>
        <v>512.28790322580642</v>
      </c>
    </row>
    <row r="111" spans="1:12" s="103" customFormat="1">
      <c r="A111" s="102"/>
      <c r="B111" s="102" t="s">
        <v>136</v>
      </c>
      <c r="C111" s="92">
        <v>150578</v>
      </c>
      <c r="D111" s="92"/>
      <c r="E111" s="92">
        <v>97439</v>
      </c>
      <c r="F111" s="92">
        <v>83411</v>
      </c>
      <c r="G111" s="98">
        <f t="shared" ref="G111" si="46">G110</f>
        <v>331428</v>
      </c>
      <c r="H111" s="98">
        <v>232.74825268817202</v>
      </c>
      <c r="I111" s="98"/>
      <c r="J111" s="98">
        <v>150.6113575268817</v>
      </c>
      <c r="K111" s="98">
        <v>128.92829301075267</v>
      </c>
      <c r="L111" s="98">
        <f t="shared" si="41"/>
        <v>512.28790322580642</v>
      </c>
    </row>
    <row r="112" spans="1:12" s="103" customFormat="1">
      <c r="A112" s="96">
        <v>35</v>
      </c>
      <c r="B112" s="97" t="s">
        <v>42</v>
      </c>
      <c r="C112" s="41">
        <v>0</v>
      </c>
      <c r="D112" s="41">
        <v>0</v>
      </c>
      <c r="E112" s="41">
        <v>199314</v>
      </c>
      <c r="F112" s="41">
        <v>37729</v>
      </c>
      <c r="G112" s="41">
        <f t="shared" ref="G112:G117" si="47">SUM(C112:F112)</f>
        <v>237043</v>
      </c>
      <c r="H112" s="32" t="s">
        <v>203</v>
      </c>
      <c r="I112" s="32" t="s">
        <v>203</v>
      </c>
      <c r="J112" s="32">
        <v>308.0794354838709</v>
      </c>
      <c r="K112" s="32">
        <v>58.317674731182791</v>
      </c>
      <c r="L112" s="32">
        <f t="shared" si="41"/>
        <v>366.39711021505366</v>
      </c>
    </row>
    <row r="113" spans="1:12" s="103" customFormat="1" ht="30">
      <c r="A113" s="102"/>
      <c r="B113" s="106" t="s">
        <v>138</v>
      </c>
      <c r="C113" s="92"/>
      <c r="D113" s="92"/>
      <c r="E113" s="92">
        <v>47835.360000000001</v>
      </c>
      <c r="F113" s="92">
        <v>2301.4690000000001</v>
      </c>
      <c r="G113" s="98">
        <f t="shared" si="47"/>
        <v>50136.828999999998</v>
      </c>
      <c r="H113" s="98"/>
      <c r="I113" s="98"/>
      <c r="J113" s="98">
        <v>73.939064516129022</v>
      </c>
      <c r="K113" s="98">
        <v>3.5573781586021505</v>
      </c>
      <c r="L113" s="98">
        <f t="shared" si="41"/>
        <v>77.496442674731171</v>
      </c>
    </row>
    <row r="114" spans="1:12" s="103" customFormat="1">
      <c r="A114" s="102"/>
      <c r="B114" s="102" t="s">
        <v>137</v>
      </c>
      <c r="C114" s="92"/>
      <c r="D114" s="92"/>
      <c r="E114" s="92">
        <v>151478.64000000001</v>
      </c>
      <c r="F114" s="92">
        <v>35427.531000000003</v>
      </c>
      <c r="G114" s="98">
        <f t="shared" si="47"/>
        <v>186906.17100000003</v>
      </c>
      <c r="H114" s="98"/>
      <c r="I114" s="98"/>
      <c r="J114" s="98">
        <v>234.14037096774194</v>
      </c>
      <c r="K114" s="98">
        <v>54.760296572580643</v>
      </c>
      <c r="L114" s="98">
        <f t="shared" si="41"/>
        <v>288.90066754032262</v>
      </c>
    </row>
    <row r="115" spans="1:12" s="103" customFormat="1" ht="30" customHeight="1">
      <c r="A115" s="96">
        <v>36</v>
      </c>
      <c r="B115" s="97" t="s">
        <v>43</v>
      </c>
      <c r="C115" s="41">
        <v>0</v>
      </c>
      <c r="D115" s="41">
        <v>167942</v>
      </c>
      <c r="E115" s="41">
        <v>721023</v>
      </c>
      <c r="F115" s="41">
        <v>790099</v>
      </c>
      <c r="G115" s="41">
        <f t="shared" si="47"/>
        <v>1679064</v>
      </c>
      <c r="H115" s="32" t="s">
        <v>203</v>
      </c>
      <c r="I115" s="32">
        <v>259.58776881720428</v>
      </c>
      <c r="J115" s="32">
        <v>1114.4844758064514</v>
      </c>
      <c r="K115" s="32">
        <v>1221.2551747311827</v>
      </c>
      <c r="L115" s="32">
        <f>H115+I115+J115+K115</f>
        <v>2595.3274193548386</v>
      </c>
    </row>
    <row r="116" spans="1:12" s="103" customFormat="1">
      <c r="A116" s="102"/>
      <c r="B116" s="102" t="s">
        <v>139</v>
      </c>
      <c r="C116" s="92"/>
      <c r="D116" s="92">
        <v>167942</v>
      </c>
      <c r="E116" s="92">
        <v>721023</v>
      </c>
      <c r="F116" s="92">
        <v>790099</v>
      </c>
      <c r="G116" s="98">
        <f t="shared" si="47"/>
        <v>1679064</v>
      </c>
      <c r="H116" s="98"/>
      <c r="I116" s="98">
        <v>259.58776881720428</v>
      </c>
      <c r="J116" s="98">
        <v>1114.4844758064514</v>
      </c>
      <c r="K116" s="98">
        <v>1221.2551747311827</v>
      </c>
      <c r="L116" s="98">
        <f>H116+I116+J116+K116</f>
        <v>2595.3274193548386</v>
      </c>
    </row>
    <row r="117" spans="1:12" s="103" customFormat="1">
      <c r="A117" s="96">
        <v>37</v>
      </c>
      <c r="B117" s="97" t="s">
        <v>44</v>
      </c>
      <c r="C117" s="41">
        <v>0</v>
      </c>
      <c r="D117" s="41">
        <v>0</v>
      </c>
      <c r="E117" s="41">
        <v>415915</v>
      </c>
      <c r="F117" s="41">
        <v>434642</v>
      </c>
      <c r="G117" s="41">
        <f t="shared" si="47"/>
        <v>850557</v>
      </c>
      <c r="H117" s="32" t="s">
        <v>203</v>
      </c>
      <c r="I117" s="32" t="s">
        <v>203</v>
      </c>
      <c r="J117" s="32">
        <v>642.8793682795698</v>
      </c>
      <c r="K117" s="32">
        <v>671.82567204301074</v>
      </c>
      <c r="L117" s="32">
        <f>H117+I117+J117+K117</f>
        <v>1314.7050403225805</v>
      </c>
    </row>
    <row r="118" spans="1:12" s="103" customFormat="1">
      <c r="A118" s="102"/>
      <c r="B118" s="102" t="s">
        <v>140</v>
      </c>
      <c r="C118" s="92"/>
      <c r="D118" s="92"/>
      <c r="E118" s="92">
        <v>415915</v>
      </c>
      <c r="F118" s="92">
        <v>434642</v>
      </c>
      <c r="G118" s="98">
        <f>SUM(C118:F118)</f>
        <v>850557</v>
      </c>
      <c r="H118" s="98"/>
      <c r="I118" s="98"/>
      <c r="J118" s="98">
        <v>642.8793682795698</v>
      </c>
      <c r="K118" s="98">
        <v>671.82567204301074</v>
      </c>
      <c r="L118" s="98">
        <f>SUM(H118:K118)</f>
        <v>1314.7050403225805</v>
      </c>
    </row>
    <row r="119" spans="1:12" s="103" customFormat="1">
      <c r="A119" s="96">
        <v>38</v>
      </c>
      <c r="B119" s="97" t="s">
        <v>45</v>
      </c>
      <c r="C119" s="41">
        <v>116003</v>
      </c>
      <c r="D119" s="41">
        <v>0</v>
      </c>
      <c r="E119" s="41">
        <v>943380</v>
      </c>
      <c r="F119" s="41">
        <v>277891</v>
      </c>
      <c r="G119" s="41">
        <f t="shared" ref="G119:G129" si="48">SUM(C119:F119)</f>
        <v>1337274</v>
      </c>
      <c r="H119" s="32">
        <v>179.30571236559138</v>
      </c>
      <c r="I119" s="32" t="s">
        <v>203</v>
      </c>
      <c r="J119" s="32">
        <v>1458.1814516129032</v>
      </c>
      <c r="K119" s="32">
        <v>429.53581989247306</v>
      </c>
      <c r="L119" s="32">
        <f>H119+I119+J119+K119</f>
        <v>2067.0229838709679</v>
      </c>
    </row>
    <row r="120" spans="1:12" s="103" customFormat="1">
      <c r="A120" s="102"/>
      <c r="B120" s="102" t="s">
        <v>146</v>
      </c>
      <c r="C120" s="92">
        <v>116003</v>
      </c>
      <c r="D120" s="92"/>
      <c r="E120" s="92">
        <v>277259</v>
      </c>
      <c r="F120" s="92">
        <v>72252</v>
      </c>
      <c r="G120" s="98">
        <f>SUM(C120:F120)</f>
        <v>465514</v>
      </c>
      <c r="H120" s="98">
        <v>179.30571236559138</v>
      </c>
      <c r="I120" s="98"/>
      <c r="J120" s="98">
        <v>428.55893817204299</v>
      </c>
      <c r="K120" s="98">
        <v>111.67983870967741</v>
      </c>
      <c r="L120" s="98">
        <f t="shared" ref="L120:L126" si="49">H120+I120+J120+K120</f>
        <v>719.54448924731173</v>
      </c>
    </row>
    <row r="121" spans="1:12" s="103" customFormat="1">
      <c r="A121" s="102"/>
      <c r="B121" s="102" t="s">
        <v>141</v>
      </c>
      <c r="C121" s="92"/>
      <c r="D121" s="92"/>
      <c r="E121" s="92">
        <v>90376</v>
      </c>
      <c r="F121" s="92"/>
      <c r="G121" s="98">
        <f t="shared" si="48"/>
        <v>90376</v>
      </c>
      <c r="H121" s="98"/>
      <c r="I121" s="98"/>
      <c r="J121" s="98">
        <v>139.69408602150537</v>
      </c>
      <c r="K121" s="98"/>
      <c r="L121" s="98">
        <f t="shared" si="49"/>
        <v>139.69408602150537</v>
      </c>
    </row>
    <row r="122" spans="1:12" s="103" customFormat="1">
      <c r="A122" s="102"/>
      <c r="B122" s="102" t="s">
        <v>142</v>
      </c>
      <c r="C122" s="92"/>
      <c r="D122" s="92"/>
      <c r="E122" s="92">
        <v>13585</v>
      </c>
      <c r="F122" s="92"/>
      <c r="G122" s="98">
        <f t="shared" si="48"/>
        <v>13585</v>
      </c>
      <c r="H122" s="98"/>
      <c r="I122" s="98"/>
      <c r="J122" s="98">
        <v>20.998319892473116</v>
      </c>
      <c r="K122" s="98"/>
      <c r="L122" s="98">
        <f t="shared" si="49"/>
        <v>20.998319892473116</v>
      </c>
    </row>
    <row r="123" spans="1:12" s="103" customFormat="1">
      <c r="A123" s="102"/>
      <c r="B123" s="102" t="s">
        <v>143</v>
      </c>
      <c r="C123" s="92"/>
      <c r="D123" s="92"/>
      <c r="E123" s="92">
        <v>34150</v>
      </c>
      <c r="F123" s="92">
        <v>22815</v>
      </c>
      <c r="G123" s="98">
        <f t="shared" si="48"/>
        <v>56965</v>
      </c>
      <c r="H123" s="98"/>
      <c r="I123" s="98"/>
      <c r="J123" s="98">
        <v>52.785618279569889</v>
      </c>
      <c r="K123" s="98">
        <v>35.265120967741929</v>
      </c>
      <c r="L123" s="98">
        <f t="shared" si="49"/>
        <v>88.05073924731181</v>
      </c>
    </row>
    <row r="124" spans="1:12" s="103" customFormat="1">
      <c r="A124" s="102"/>
      <c r="B124" s="102" t="s">
        <v>144</v>
      </c>
      <c r="C124" s="92"/>
      <c r="D124" s="92"/>
      <c r="E124" s="92">
        <v>28867</v>
      </c>
      <c r="F124" s="92">
        <v>34736</v>
      </c>
      <c r="G124" s="98">
        <f t="shared" si="48"/>
        <v>63603</v>
      </c>
      <c r="H124" s="98"/>
      <c r="I124" s="98"/>
      <c r="J124" s="98">
        <v>44.619690860215044</v>
      </c>
      <c r="K124" s="98">
        <v>53.691397849462362</v>
      </c>
      <c r="L124" s="98">
        <f t="shared" si="49"/>
        <v>98.311088709677406</v>
      </c>
    </row>
    <row r="125" spans="1:12" s="103" customFormat="1">
      <c r="A125" s="102"/>
      <c r="B125" s="102" t="s">
        <v>145</v>
      </c>
      <c r="C125" s="92"/>
      <c r="D125" s="92"/>
      <c r="E125" s="92">
        <v>55754</v>
      </c>
      <c r="F125" s="92">
        <v>90176</v>
      </c>
      <c r="G125" s="98">
        <f t="shared" si="48"/>
        <v>145930</v>
      </c>
      <c r="H125" s="98"/>
      <c r="I125" s="98"/>
      <c r="J125" s="98">
        <v>86.178897849462359</v>
      </c>
      <c r="K125" s="98">
        <v>139.38494623655913</v>
      </c>
      <c r="L125" s="98">
        <f t="shared" si="49"/>
        <v>225.5638440860215</v>
      </c>
    </row>
    <row r="126" spans="1:12" s="103" customFormat="1">
      <c r="A126" s="102"/>
      <c r="B126" s="102" t="s">
        <v>147</v>
      </c>
      <c r="C126" s="92"/>
      <c r="D126" s="92"/>
      <c r="E126" s="92">
        <v>443389</v>
      </c>
      <c r="F126" s="92">
        <v>57912</v>
      </c>
      <c r="G126" s="98">
        <f t="shared" si="48"/>
        <v>501301</v>
      </c>
      <c r="H126" s="98"/>
      <c r="I126" s="98"/>
      <c r="J126" s="98">
        <v>685.34590053763441</v>
      </c>
      <c r="K126" s="98">
        <v>89.514516129032259</v>
      </c>
      <c r="L126" s="98">
        <f t="shared" si="49"/>
        <v>774.86041666666665</v>
      </c>
    </row>
    <row r="127" spans="1:12" s="103" customFormat="1">
      <c r="A127" s="96">
        <v>39</v>
      </c>
      <c r="B127" s="107" t="s">
        <v>46</v>
      </c>
      <c r="C127" s="108">
        <v>0</v>
      </c>
      <c r="D127" s="108">
        <v>0</v>
      </c>
      <c r="E127" s="108">
        <v>469281</v>
      </c>
      <c r="F127" s="108">
        <v>92034</v>
      </c>
      <c r="G127" s="41">
        <f t="shared" si="48"/>
        <v>561315</v>
      </c>
      <c r="H127" s="51" t="s">
        <v>203</v>
      </c>
      <c r="I127" s="51" t="s">
        <v>203</v>
      </c>
      <c r="J127" s="32">
        <v>725.36713709677417</v>
      </c>
      <c r="K127" s="32">
        <v>142.25685483870967</v>
      </c>
      <c r="L127" s="32">
        <f>H127+I127+J127+K127</f>
        <v>867.6239919354839</v>
      </c>
    </row>
    <row r="128" spans="1:12" s="103" customFormat="1" ht="30">
      <c r="A128" s="102"/>
      <c r="B128" s="106" t="s">
        <v>148</v>
      </c>
      <c r="C128" s="92"/>
      <c r="D128" s="92"/>
      <c r="E128" s="92">
        <v>469281</v>
      </c>
      <c r="F128" s="92">
        <v>92034</v>
      </c>
      <c r="G128" s="98">
        <f t="shared" si="48"/>
        <v>561315</v>
      </c>
      <c r="H128" s="98"/>
      <c r="I128" s="98"/>
      <c r="J128" s="98">
        <v>725.36713709677417</v>
      </c>
      <c r="K128" s="98">
        <v>142.25685483870967</v>
      </c>
      <c r="L128" s="98">
        <f>SUM(H128:K128)</f>
        <v>867.6239919354839</v>
      </c>
    </row>
    <row r="129" spans="1:12" s="103" customFormat="1">
      <c r="A129" s="96">
        <v>40</v>
      </c>
      <c r="B129" s="97" t="s">
        <v>47</v>
      </c>
      <c r="C129" s="41">
        <v>117542</v>
      </c>
      <c r="D129" s="41">
        <v>0</v>
      </c>
      <c r="E129" s="41">
        <v>2891881</v>
      </c>
      <c r="F129" s="41">
        <v>1957196</v>
      </c>
      <c r="G129" s="41">
        <f t="shared" si="48"/>
        <v>4966619</v>
      </c>
      <c r="H129" s="32">
        <v>181.68454301075269</v>
      </c>
      <c r="I129" s="32" t="s">
        <v>203</v>
      </c>
      <c r="J129" s="32">
        <v>4469.9773521505376</v>
      </c>
      <c r="K129" s="32">
        <v>3025.2357526881715</v>
      </c>
      <c r="L129" s="32">
        <f>H129+I129+J129+K129</f>
        <v>7676.8976478494615</v>
      </c>
    </row>
    <row r="130" spans="1:12" s="103" customFormat="1">
      <c r="A130" s="102"/>
      <c r="B130" s="102" t="s">
        <v>149</v>
      </c>
      <c r="C130" s="92">
        <v>117542</v>
      </c>
      <c r="D130" s="92">
        <v>0</v>
      </c>
      <c r="E130" s="92">
        <v>2891881</v>
      </c>
      <c r="F130" s="92">
        <v>1957196</v>
      </c>
      <c r="G130" s="98">
        <f>C130+D130+E130+F130</f>
        <v>4966619</v>
      </c>
      <c r="H130" s="98">
        <v>181.68454301075269</v>
      </c>
      <c r="I130" s="98"/>
      <c r="J130" s="98">
        <v>4469.9773521505376</v>
      </c>
      <c r="K130" s="98">
        <v>3025.2357526881715</v>
      </c>
      <c r="L130" s="98">
        <f>H130+I130+J130+K130</f>
        <v>7676.8976478494615</v>
      </c>
    </row>
    <row r="131" spans="1:12" s="103" customFormat="1">
      <c r="A131" s="96">
        <v>41</v>
      </c>
      <c r="B131" s="97" t="s">
        <v>48</v>
      </c>
      <c r="C131" s="41">
        <v>702500</v>
      </c>
      <c r="D131" s="41">
        <v>0</v>
      </c>
      <c r="E131" s="41">
        <v>7009709</v>
      </c>
      <c r="F131" s="41">
        <v>2086261</v>
      </c>
      <c r="G131" s="41">
        <f t="shared" ref="G131" si="50">SUM(C131:F131)</f>
        <v>9798470</v>
      </c>
      <c r="H131" s="32">
        <v>1085.8534946236559</v>
      </c>
      <c r="I131" s="32" t="s">
        <v>203</v>
      </c>
      <c r="J131" s="32">
        <v>10834.899663978495</v>
      </c>
      <c r="K131" s="32">
        <v>3224.731384408602</v>
      </c>
      <c r="L131" s="32">
        <f>H131+I131+J131+K131</f>
        <v>15145.484543010753</v>
      </c>
    </row>
    <row r="132" spans="1:12" s="103" customFormat="1">
      <c r="A132" s="102"/>
      <c r="B132" s="102" t="s">
        <v>150</v>
      </c>
      <c r="C132" s="92">
        <v>702500</v>
      </c>
      <c r="D132" s="92"/>
      <c r="E132" s="92">
        <v>2873980.69</v>
      </c>
      <c r="F132" s="92">
        <v>688466.13</v>
      </c>
      <c r="G132" s="98">
        <f>SUM(C132:F132)</f>
        <v>4264946.82</v>
      </c>
      <c r="H132" s="98">
        <v>1085.8534946236559</v>
      </c>
      <c r="I132" s="98"/>
      <c r="J132" s="98">
        <v>4442.3088622311825</v>
      </c>
      <c r="K132" s="98">
        <v>1064.1613568548387</v>
      </c>
      <c r="L132" s="98">
        <f>SUM(H132:K132)</f>
        <v>6592.3237137096767</v>
      </c>
    </row>
    <row r="133" spans="1:12" s="103" customFormat="1">
      <c r="A133" s="102"/>
      <c r="B133" s="102" t="s">
        <v>151</v>
      </c>
      <c r="C133" s="92"/>
      <c r="D133" s="92"/>
      <c r="E133" s="92">
        <v>4135728.3099999996</v>
      </c>
      <c r="F133" s="92">
        <v>1397794.87</v>
      </c>
      <c r="G133" s="98">
        <f>SUM(C133:F133)</f>
        <v>5533523.1799999997</v>
      </c>
      <c r="H133" s="98"/>
      <c r="I133" s="98"/>
      <c r="J133" s="98">
        <v>6392.5908017473103</v>
      </c>
      <c r="K133" s="98">
        <v>2160.5700275537633</v>
      </c>
      <c r="L133" s="98">
        <f>SUM(H133:K133)</f>
        <v>8553.160829301074</v>
      </c>
    </row>
    <row r="134" spans="1:12" s="103" customFormat="1">
      <c r="A134" s="96">
        <v>42</v>
      </c>
      <c r="B134" s="97" t="s">
        <v>49</v>
      </c>
      <c r="C134" s="41">
        <v>0</v>
      </c>
      <c r="D134" s="41">
        <v>0</v>
      </c>
      <c r="E134" s="41">
        <v>593584</v>
      </c>
      <c r="F134" s="41">
        <v>382945</v>
      </c>
      <c r="G134" s="41">
        <f t="shared" ref="G134" si="51">SUM(C134:F134)</f>
        <v>976529</v>
      </c>
      <c r="H134" s="32" t="s">
        <v>203</v>
      </c>
      <c r="I134" s="32" t="s">
        <v>203</v>
      </c>
      <c r="J134" s="32">
        <v>917.50215053763441</v>
      </c>
      <c r="K134" s="32">
        <v>591.91767473118284</v>
      </c>
      <c r="L134" s="32">
        <f>H134+I134+J134+K134</f>
        <v>1509.4198252688172</v>
      </c>
    </row>
    <row r="135" spans="1:12" s="103" customFormat="1">
      <c r="A135" s="102"/>
      <c r="B135" s="102" t="s">
        <v>152</v>
      </c>
      <c r="C135" s="92"/>
      <c r="D135" s="92"/>
      <c r="E135" s="92">
        <v>593584</v>
      </c>
      <c r="F135" s="92">
        <v>382945</v>
      </c>
      <c r="G135" s="98">
        <f>F135+E135</f>
        <v>976529</v>
      </c>
      <c r="H135" s="98"/>
      <c r="I135" s="98"/>
      <c r="J135" s="98">
        <v>917.50215053763441</v>
      </c>
      <c r="K135" s="98">
        <v>591.91767473118284</v>
      </c>
      <c r="L135" s="98">
        <f>H135+I135+J135+K135</f>
        <v>1509.4198252688172</v>
      </c>
    </row>
    <row r="136" spans="1:12" s="103" customFormat="1">
      <c r="A136" s="96">
        <v>43</v>
      </c>
      <c r="B136" s="97" t="s">
        <v>50</v>
      </c>
      <c r="C136" s="109">
        <v>318002</v>
      </c>
      <c r="D136" s="41"/>
      <c r="E136" s="109">
        <v>1993006</v>
      </c>
      <c r="F136" s="109">
        <v>1813015</v>
      </c>
      <c r="G136" s="41">
        <f>SUM(C136:F136)</f>
        <v>4124023</v>
      </c>
      <c r="H136" s="32">
        <v>491.53534946236556</v>
      </c>
      <c r="I136" s="32" t="s">
        <v>203</v>
      </c>
      <c r="J136" s="32">
        <v>3080.5872311827952</v>
      </c>
      <c r="K136" s="32">
        <v>2802.3753360215051</v>
      </c>
      <c r="L136" s="32">
        <f>H136+I136+J136+K136</f>
        <v>6374.4979166666653</v>
      </c>
    </row>
    <row r="137" spans="1:12" s="103" customFormat="1">
      <c r="A137" s="102"/>
      <c r="B137" s="102" t="s">
        <v>153</v>
      </c>
      <c r="C137" s="92">
        <v>318002</v>
      </c>
      <c r="D137" s="92"/>
      <c r="E137" s="92">
        <v>178175</v>
      </c>
      <c r="F137" s="92">
        <v>307487</v>
      </c>
      <c r="G137" s="98">
        <f t="shared" ref="G137:G142" si="52">SUM(C137:F137)</f>
        <v>803664</v>
      </c>
      <c r="H137" s="98">
        <v>491.53534946236556</v>
      </c>
      <c r="I137" s="98"/>
      <c r="J137" s="98">
        <v>275.40490591397844</v>
      </c>
      <c r="K137" s="98">
        <v>475.2823252688172</v>
      </c>
      <c r="L137" s="98">
        <f>SUM(H137:K137)</f>
        <v>1242.2225806451611</v>
      </c>
    </row>
    <row r="138" spans="1:12" s="103" customFormat="1">
      <c r="A138" s="102"/>
      <c r="B138" s="102" t="s">
        <v>154</v>
      </c>
      <c r="C138" s="92"/>
      <c r="D138" s="92"/>
      <c r="E138" s="92">
        <v>857790</v>
      </c>
      <c r="F138" s="92">
        <v>862451</v>
      </c>
      <c r="G138" s="98">
        <f t="shared" si="52"/>
        <v>1720241</v>
      </c>
      <c r="H138" s="98"/>
      <c r="I138" s="98"/>
      <c r="J138" s="98">
        <v>1325.8850806451612</v>
      </c>
      <c r="K138" s="98">
        <v>1333.0895833333332</v>
      </c>
      <c r="L138" s="98">
        <f t="shared" ref="L138:L142" si="53">SUM(H138:K138)</f>
        <v>2658.9746639784944</v>
      </c>
    </row>
    <row r="139" spans="1:12" s="103" customFormat="1">
      <c r="A139" s="102"/>
      <c r="B139" s="102" t="s">
        <v>155</v>
      </c>
      <c r="C139" s="92"/>
      <c r="D139" s="92"/>
      <c r="E139" s="92">
        <v>431486</v>
      </c>
      <c r="F139" s="92"/>
      <c r="G139" s="98">
        <f t="shared" si="52"/>
        <v>431486</v>
      </c>
      <c r="H139" s="98"/>
      <c r="I139" s="98"/>
      <c r="J139" s="98">
        <v>666.94744623655913</v>
      </c>
      <c r="K139" s="98"/>
      <c r="L139" s="98">
        <f t="shared" si="53"/>
        <v>666.94744623655913</v>
      </c>
    </row>
    <row r="140" spans="1:12" s="103" customFormat="1">
      <c r="A140" s="102"/>
      <c r="B140" s="102" t="s">
        <v>199</v>
      </c>
      <c r="C140" s="92"/>
      <c r="D140" s="92"/>
      <c r="E140" s="92">
        <v>287590</v>
      </c>
      <c r="F140" s="92">
        <v>549163</v>
      </c>
      <c r="G140" s="98">
        <f t="shared" si="52"/>
        <v>836753</v>
      </c>
      <c r="H140" s="98"/>
      <c r="I140" s="98"/>
      <c r="J140" s="98">
        <v>444.52755376344084</v>
      </c>
      <c r="K140" s="98">
        <v>848.84065860215048</v>
      </c>
      <c r="L140" s="98">
        <f t="shared" si="53"/>
        <v>1293.3682123655913</v>
      </c>
    </row>
    <row r="141" spans="1:12" s="103" customFormat="1">
      <c r="A141" s="102"/>
      <c r="B141" s="102" t="s">
        <v>200</v>
      </c>
      <c r="C141" s="92"/>
      <c r="D141" s="92"/>
      <c r="E141" s="92">
        <v>41455</v>
      </c>
      <c r="F141" s="92">
        <v>93914</v>
      </c>
      <c r="G141" s="98">
        <f t="shared" si="52"/>
        <v>135369</v>
      </c>
      <c r="H141" s="98"/>
      <c r="I141" s="98"/>
      <c r="J141" s="98">
        <v>64.076948924731184</v>
      </c>
      <c r="K141" s="98">
        <v>145.1627688172043</v>
      </c>
      <c r="L141" s="98">
        <f t="shared" si="53"/>
        <v>209.23971774193546</v>
      </c>
    </row>
    <row r="142" spans="1:12" s="103" customFormat="1">
      <c r="A142" s="102"/>
      <c r="B142" s="102" t="s">
        <v>201</v>
      </c>
      <c r="C142" s="92"/>
      <c r="D142" s="92"/>
      <c r="E142" s="92">
        <v>196510</v>
      </c>
      <c r="F142" s="92"/>
      <c r="G142" s="98">
        <f t="shared" si="52"/>
        <v>196510</v>
      </c>
      <c r="H142" s="98"/>
      <c r="I142" s="98"/>
      <c r="J142" s="98">
        <v>303.74529569892468</v>
      </c>
      <c r="K142" s="98"/>
      <c r="L142" s="98">
        <f t="shared" si="53"/>
        <v>303.74529569892468</v>
      </c>
    </row>
    <row r="143" spans="1:12" s="103" customFormat="1">
      <c r="A143" s="96">
        <v>44</v>
      </c>
      <c r="B143" s="97" t="s">
        <v>51</v>
      </c>
      <c r="C143" s="41">
        <v>978928</v>
      </c>
      <c r="D143" s="41">
        <v>153744</v>
      </c>
      <c r="E143" s="109">
        <v>3307889</v>
      </c>
      <c r="F143" s="41">
        <v>861432</v>
      </c>
      <c r="G143" s="41">
        <f>SUM(C143:F143)</f>
        <v>5301993</v>
      </c>
      <c r="H143" s="32">
        <v>1513.1279569892472</v>
      </c>
      <c r="I143" s="32">
        <v>237.64193548387095</v>
      </c>
      <c r="J143" s="32">
        <v>5113.0004704301064</v>
      </c>
      <c r="K143" s="32">
        <v>1331.514516129032</v>
      </c>
      <c r="L143" s="32">
        <f>H143+I143+J143+K143</f>
        <v>8195.2848790322569</v>
      </c>
    </row>
    <row r="144" spans="1:12" s="103" customFormat="1">
      <c r="A144" s="102"/>
      <c r="B144" s="102" t="s">
        <v>156</v>
      </c>
      <c r="C144" s="92">
        <v>978928</v>
      </c>
      <c r="D144" s="92">
        <v>153744</v>
      </c>
      <c r="E144" s="92">
        <v>1989863</v>
      </c>
      <c r="F144" s="92">
        <v>662266</v>
      </c>
      <c r="G144" s="98">
        <f>C144+D144+E144+F144</f>
        <v>3784801</v>
      </c>
      <c r="H144" s="98">
        <v>1513.1279569892472</v>
      </c>
      <c r="I144" s="98">
        <v>237.64193548387095</v>
      </c>
      <c r="J144" s="98">
        <v>3075.729099462365</v>
      </c>
      <c r="K144" s="98">
        <v>1023.6638440860214</v>
      </c>
      <c r="L144" s="98">
        <f>H144+I144+J144+K144</f>
        <v>5850.1628360215045</v>
      </c>
    </row>
    <row r="145" spans="1:12" s="103" customFormat="1">
      <c r="A145" s="102"/>
      <c r="B145" s="102" t="s">
        <v>157</v>
      </c>
      <c r="C145" s="92"/>
      <c r="D145" s="92"/>
      <c r="E145" s="92">
        <v>1290585</v>
      </c>
      <c r="F145" s="92">
        <v>185816</v>
      </c>
      <c r="G145" s="98">
        <f t="shared" ref="G145:G146" si="54">C145+D145+E145+F145</f>
        <v>1476401</v>
      </c>
      <c r="H145" s="98"/>
      <c r="I145" s="98"/>
      <c r="J145" s="98">
        <v>1994.8558467741934</v>
      </c>
      <c r="K145" s="98">
        <v>287.21559139784944</v>
      </c>
      <c r="L145" s="98">
        <f t="shared" ref="L145:L146" si="55">H145+I145+J145+K145</f>
        <v>2282.0714381720427</v>
      </c>
    </row>
    <row r="146" spans="1:12" s="103" customFormat="1">
      <c r="A146" s="102"/>
      <c r="B146" s="102" t="s">
        <v>197</v>
      </c>
      <c r="C146" s="92"/>
      <c r="D146" s="92"/>
      <c r="E146" s="92">
        <v>27441</v>
      </c>
      <c r="F146" s="92">
        <v>13350</v>
      </c>
      <c r="G146" s="98">
        <f t="shared" si="54"/>
        <v>40791</v>
      </c>
      <c r="H146" s="98"/>
      <c r="I146" s="98"/>
      <c r="J146" s="98">
        <v>42.415524193548386</v>
      </c>
      <c r="K146" s="98">
        <v>20.635080645161292</v>
      </c>
      <c r="L146" s="98">
        <f t="shared" si="55"/>
        <v>63.050604838709674</v>
      </c>
    </row>
    <row r="147" spans="1:12" s="103" customFormat="1">
      <c r="A147" s="96">
        <v>45</v>
      </c>
      <c r="B147" s="97" t="s">
        <v>52</v>
      </c>
      <c r="C147" s="41">
        <v>0</v>
      </c>
      <c r="D147" s="41">
        <v>9380</v>
      </c>
      <c r="E147" s="53">
        <v>2745284</v>
      </c>
      <c r="F147" s="51">
        <v>2430679</v>
      </c>
      <c r="G147" s="41">
        <f t="shared" ref="G147" si="56">SUM(C147:F147)</f>
        <v>5185343</v>
      </c>
      <c r="H147" s="32" t="s">
        <v>203</v>
      </c>
      <c r="I147" s="32">
        <v>14.498655913978494</v>
      </c>
      <c r="J147" s="32">
        <v>4243.38252688172</v>
      </c>
      <c r="K147" s="32">
        <v>3757.0979166666662</v>
      </c>
      <c r="L147" s="32">
        <f>H147+I147+J147+K147</f>
        <v>8014.9790994623654</v>
      </c>
    </row>
    <row r="148" spans="1:12" s="103" customFormat="1">
      <c r="A148" s="102"/>
      <c r="B148" s="102" t="s">
        <v>158</v>
      </c>
      <c r="C148" s="92">
        <v>0</v>
      </c>
      <c r="D148" s="92">
        <v>9380</v>
      </c>
      <c r="E148" s="92">
        <v>2745284</v>
      </c>
      <c r="F148" s="92">
        <v>2430679</v>
      </c>
      <c r="G148" s="92">
        <f t="shared" ref="G148" si="57">G147</f>
        <v>5185343</v>
      </c>
      <c r="H148" s="98"/>
      <c r="I148" s="98">
        <v>14.498655913978494</v>
      </c>
      <c r="J148" s="98">
        <v>4243.38252688172</v>
      </c>
      <c r="K148" s="98">
        <v>3757.0979166666662</v>
      </c>
      <c r="L148" s="98">
        <f t="shared" ref="L148:L159" si="58">H148+I148+J148+K148</f>
        <v>8014.9790994623654</v>
      </c>
    </row>
    <row r="149" spans="1:12" s="103" customFormat="1">
      <c r="A149" s="96">
        <v>46</v>
      </c>
      <c r="B149" s="97" t="s">
        <v>53</v>
      </c>
      <c r="C149" s="41">
        <v>11468</v>
      </c>
      <c r="D149" s="41">
        <v>0</v>
      </c>
      <c r="E149" s="109">
        <v>969469</v>
      </c>
      <c r="F149" s="41">
        <v>637105</v>
      </c>
      <c r="G149" s="41">
        <f t="shared" ref="G149:G160" si="59">SUM(C149:F149)</f>
        <v>1618042</v>
      </c>
      <c r="H149" s="32">
        <v>17.726075268817205</v>
      </c>
      <c r="I149" s="32" t="s">
        <v>203</v>
      </c>
      <c r="J149" s="32">
        <v>1498.5071908602149</v>
      </c>
      <c r="K149" s="32">
        <v>984.77251344086017</v>
      </c>
      <c r="L149" s="32">
        <f t="shared" si="58"/>
        <v>2501.0057795698922</v>
      </c>
    </row>
    <row r="150" spans="1:12" s="103" customFormat="1">
      <c r="A150" s="102"/>
      <c r="B150" s="102" t="s">
        <v>159</v>
      </c>
      <c r="C150" s="92"/>
      <c r="D150" s="92"/>
      <c r="E150" s="92">
        <v>969469</v>
      </c>
      <c r="F150" s="92">
        <v>637105</v>
      </c>
      <c r="G150" s="98">
        <f t="shared" si="59"/>
        <v>1606574</v>
      </c>
      <c r="H150" s="98"/>
      <c r="I150" s="98"/>
      <c r="J150" s="98">
        <v>1498.5071908602149</v>
      </c>
      <c r="K150" s="98">
        <v>984.77251344086017</v>
      </c>
      <c r="L150" s="98">
        <f t="shared" si="58"/>
        <v>2483.2797043010751</v>
      </c>
    </row>
    <row r="151" spans="1:12" s="103" customFormat="1">
      <c r="A151" s="96">
        <v>47</v>
      </c>
      <c r="B151" s="97" t="s">
        <v>54</v>
      </c>
      <c r="C151" s="41">
        <v>59886</v>
      </c>
      <c r="D151" s="41">
        <v>0</v>
      </c>
      <c r="E151" s="41">
        <v>2295435.1379999998</v>
      </c>
      <c r="F151" s="41">
        <v>767725.43599999999</v>
      </c>
      <c r="G151" s="41">
        <f t="shared" si="59"/>
        <v>3123046.574</v>
      </c>
      <c r="H151" s="32">
        <v>92.565725806451596</v>
      </c>
      <c r="I151" s="32" t="s">
        <v>203</v>
      </c>
      <c r="J151" s="32">
        <v>3548.0516245967738</v>
      </c>
      <c r="K151" s="32">
        <v>1186.6723809139783</v>
      </c>
      <c r="L151" s="32">
        <f t="shared" si="58"/>
        <v>4827.2897313172034</v>
      </c>
    </row>
    <row r="152" spans="1:12" s="103" customFormat="1">
      <c r="A152" s="102"/>
      <c r="B152" s="102" t="s">
        <v>160</v>
      </c>
      <c r="C152" s="92">
        <v>59886</v>
      </c>
      <c r="D152" s="92"/>
      <c r="E152" s="92">
        <v>149203.28396999999</v>
      </c>
      <c r="F152" s="92">
        <v>91359.326883999995</v>
      </c>
      <c r="G152" s="98">
        <f t="shared" si="59"/>
        <v>300448.61085399997</v>
      </c>
      <c r="H152" s="98">
        <v>92.565725806451596</v>
      </c>
      <c r="I152" s="98"/>
      <c r="J152" s="98">
        <v>230.62335559879028</v>
      </c>
      <c r="K152" s="98">
        <v>141.21401332876343</v>
      </c>
      <c r="L152" s="98">
        <f t="shared" si="58"/>
        <v>464.40309473400532</v>
      </c>
    </row>
    <row r="153" spans="1:12" s="103" customFormat="1">
      <c r="A153" s="102"/>
      <c r="B153" s="102" t="s">
        <v>163</v>
      </c>
      <c r="C153" s="92"/>
      <c r="D153" s="92"/>
      <c r="E153" s="92">
        <v>59681.31358799999</v>
      </c>
      <c r="F153" s="92"/>
      <c r="G153" s="98">
        <f t="shared" si="59"/>
        <v>59681.31358799999</v>
      </c>
      <c r="H153" s="98"/>
      <c r="I153" s="98"/>
      <c r="J153" s="98">
        <v>92.24934223951611</v>
      </c>
      <c r="K153" s="98"/>
      <c r="L153" s="98">
        <f t="shared" si="58"/>
        <v>92.24934223951611</v>
      </c>
    </row>
    <row r="154" spans="1:12" s="103" customFormat="1">
      <c r="A154" s="102"/>
      <c r="B154" s="102" t="s">
        <v>164</v>
      </c>
      <c r="C154" s="92"/>
      <c r="D154" s="92"/>
      <c r="E154" s="92">
        <v>183634.81104</v>
      </c>
      <c r="F154" s="92">
        <v>32244.468312000001</v>
      </c>
      <c r="G154" s="98">
        <f t="shared" si="59"/>
        <v>215879.27935200001</v>
      </c>
      <c r="H154" s="98"/>
      <c r="I154" s="98"/>
      <c r="J154" s="98">
        <v>283.84412996774194</v>
      </c>
      <c r="K154" s="98">
        <v>49.840239998387098</v>
      </c>
      <c r="L154" s="98">
        <f t="shared" si="58"/>
        <v>333.68436996612905</v>
      </c>
    </row>
    <row r="155" spans="1:12" s="103" customFormat="1">
      <c r="A155" s="102"/>
      <c r="B155" s="102" t="s">
        <v>161</v>
      </c>
      <c r="C155" s="92"/>
      <c r="D155" s="92"/>
      <c r="E155" s="92">
        <v>771266.20636800001</v>
      </c>
      <c r="F155" s="92">
        <v>169667.321356</v>
      </c>
      <c r="G155" s="98">
        <f t="shared" si="59"/>
        <v>940933.52772400004</v>
      </c>
      <c r="H155" s="98"/>
      <c r="I155" s="98"/>
      <c r="J155" s="98">
        <v>1192.145345864516</v>
      </c>
      <c r="K155" s="98">
        <v>262.2545961819892</v>
      </c>
      <c r="L155" s="98">
        <f t="shared" si="58"/>
        <v>1454.3999420465052</v>
      </c>
    </row>
    <row r="156" spans="1:12" s="103" customFormat="1">
      <c r="A156" s="102"/>
      <c r="B156" s="102" t="s">
        <v>167</v>
      </c>
      <c r="C156" s="92"/>
      <c r="D156" s="92"/>
      <c r="E156" s="92">
        <v>807993.16857600003</v>
      </c>
      <c r="F156" s="92">
        <v>311696.52701599995</v>
      </c>
      <c r="G156" s="98">
        <f t="shared" si="59"/>
        <v>1119689.6955919999</v>
      </c>
      <c r="H156" s="98"/>
      <c r="I156" s="98"/>
      <c r="J156" s="98">
        <v>1248.9141718580645</v>
      </c>
      <c r="K156" s="98">
        <v>481.78898665107516</v>
      </c>
      <c r="L156" s="98">
        <f t="shared" si="58"/>
        <v>1730.7031585091397</v>
      </c>
    </row>
    <row r="157" spans="1:12" s="103" customFormat="1">
      <c r="A157" s="102"/>
      <c r="B157" s="102" t="s">
        <v>166</v>
      </c>
      <c r="C157" s="92"/>
      <c r="D157" s="92"/>
      <c r="E157" s="92">
        <v>128544.367728</v>
      </c>
      <c r="F157" s="92">
        <v>57579.407699999996</v>
      </c>
      <c r="G157" s="98">
        <f t="shared" si="59"/>
        <v>186123.77542799999</v>
      </c>
      <c r="H157" s="98"/>
      <c r="I157" s="98"/>
      <c r="J157" s="98">
        <v>198.69089097741931</v>
      </c>
      <c r="K157" s="98">
        <v>89.000428568548372</v>
      </c>
      <c r="L157" s="98">
        <f t="shared" si="58"/>
        <v>287.6913195459677</v>
      </c>
    </row>
    <row r="158" spans="1:12" s="103" customFormat="1">
      <c r="A158" s="102"/>
      <c r="B158" s="102" t="s">
        <v>162</v>
      </c>
      <c r="C158" s="92"/>
      <c r="D158" s="92"/>
      <c r="E158" s="92">
        <v>117067.19203799998</v>
      </c>
      <c r="F158" s="92">
        <v>37618.546364000002</v>
      </c>
      <c r="G158" s="98">
        <f t="shared" si="59"/>
        <v>154685.73840199999</v>
      </c>
      <c r="H158" s="98"/>
      <c r="I158" s="98"/>
      <c r="J158" s="98">
        <v>180.95063285443544</v>
      </c>
      <c r="K158" s="98">
        <v>58.146946664784942</v>
      </c>
      <c r="L158" s="98">
        <f t="shared" si="58"/>
        <v>239.09757951922037</v>
      </c>
    </row>
    <row r="159" spans="1:12" s="103" customFormat="1">
      <c r="A159" s="102"/>
      <c r="B159" s="102" t="s">
        <v>165</v>
      </c>
      <c r="C159" s="92"/>
      <c r="D159" s="92"/>
      <c r="E159" s="92">
        <v>78044.794691999996</v>
      </c>
      <c r="F159" s="92">
        <v>67559.838367999997</v>
      </c>
      <c r="G159" s="98">
        <f t="shared" si="59"/>
        <v>145604.63305999999</v>
      </c>
      <c r="H159" s="98"/>
      <c r="I159" s="98"/>
      <c r="J159" s="98">
        <v>120.6337552362903</v>
      </c>
      <c r="K159" s="98">
        <v>104.4271695204301</v>
      </c>
      <c r="L159" s="98">
        <f t="shared" si="58"/>
        <v>225.0609247567204</v>
      </c>
    </row>
    <row r="160" spans="1:12" s="103" customFormat="1">
      <c r="A160" s="96">
        <v>48</v>
      </c>
      <c r="B160" s="97" t="s">
        <v>55</v>
      </c>
      <c r="C160" s="41">
        <v>299006</v>
      </c>
      <c r="D160" s="41">
        <v>0</v>
      </c>
      <c r="E160" s="109">
        <v>1028074</v>
      </c>
      <c r="F160" s="41">
        <v>363271</v>
      </c>
      <c r="G160" s="41">
        <f t="shared" si="59"/>
        <v>1690351</v>
      </c>
      <c r="H160" s="32">
        <v>462.173252688172</v>
      </c>
      <c r="I160" s="32" t="s">
        <v>203</v>
      </c>
      <c r="J160" s="32">
        <v>1589.0928763440859</v>
      </c>
      <c r="K160" s="32">
        <v>561.50759408602141</v>
      </c>
      <c r="L160" s="32">
        <f>H160+I160+J160+K160</f>
        <v>2612.7737231182796</v>
      </c>
    </row>
    <row r="161" spans="1:12" s="103" customFormat="1">
      <c r="A161" s="102"/>
      <c r="B161" s="102" t="s">
        <v>168</v>
      </c>
      <c r="C161" s="92">
        <v>299006</v>
      </c>
      <c r="D161" s="92">
        <v>0</v>
      </c>
      <c r="E161" s="92">
        <v>1028074</v>
      </c>
      <c r="F161" s="92">
        <v>363271</v>
      </c>
      <c r="G161" s="98">
        <f t="shared" ref="G161" si="60">G160*100%</f>
        <v>1690351</v>
      </c>
      <c r="H161" s="98">
        <v>462.173252688172</v>
      </c>
      <c r="I161" s="98"/>
      <c r="J161" s="98">
        <v>1589.0928763440859</v>
      </c>
      <c r="K161" s="98">
        <v>561.50759408602141</v>
      </c>
      <c r="L161" s="98">
        <f>SUM(H161:K161)</f>
        <v>2612.7737231182796</v>
      </c>
    </row>
    <row r="162" spans="1:12" s="103" customFormat="1">
      <c r="A162" s="96">
        <v>49</v>
      </c>
      <c r="B162" s="97" t="s">
        <v>56</v>
      </c>
      <c r="C162" s="41">
        <v>0</v>
      </c>
      <c r="D162" s="41">
        <v>8194</v>
      </c>
      <c r="E162" s="109">
        <v>1194524</v>
      </c>
      <c r="F162" s="41">
        <v>759024</v>
      </c>
      <c r="G162" s="41">
        <f t="shared" ref="G162" si="61">SUM(C162:F162)</f>
        <v>1961742</v>
      </c>
      <c r="H162" s="32" t="s">
        <v>203</v>
      </c>
      <c r="I162" s="32">
        <v>12.665456989247311</v>
      </c>
      <c r="J162" s="32">
        <v>1846.3744623655912</v>
      </c>
      <c r="K162" s="32">
        <v>1173.2225806451613</v>
      </c>
      <c r="L162" s="32">
        <f t="shared" ref="L162:L201" si="62">SUM(H162:K162)</f>
        <v>3032.2624999999998</v>
      </c>
    </row>
    <row r="163" spans="1:12" s="103" customFormat="1">
      <c r="A163" s="102"/>
      <c r="B163" s="102" t="s">
        <v>169</v>
      </c>
      <c r="C163" s="92"/>
      <c r="D163" s="92">
        <v>8194</v>
      </c>
      <c r="E163" s="92">
        <v>1194524</v>
      </c>
      <c r="F163" s="92">
        <v>759024</v>
      </c>
      <c r="G163" s="98">
        <f t="shared" ref="G163" si="63">G162*100%</f>
        <v>1961742</v>
      </c>
      <c r="H163" s="98"/>
      <c r="I163" s="98">
        <v>12.665456989247311</v>
      </c>
      <c r="J163" s="98">
        <v>1846.3744623655912</v>
      </c>
      <c r="K163" s="98">
        <v>1173.2225806451613</v>
      </c>
      <c r="L163" s="98">
        <f t="shared" si="62"/>
        <v>3032.2624999999998</v>
      </c>
    </row>
    <row r="164" spans="1:12" s="103" customFormat="1">
      <c r="A164" s="96">
        <v>50</v>
      </c>
      <c r="B164" s="97" t="s">
        <v>57</v>
      </c>
      <c r="C164" s="41">
        <v>0</v>
      </c>
      <c r="D164" s="41">
        <v>0</v>
      </c>
      <c r="E164" s="109">
        <v>112090</v>
      </c>
      <c r="F164" s="41">
        <v>170034</v>
      </c>
      <c r="G164" s="41">
        <f t="shared" ref="G164" si="64">SUM(C164:F164)</f>
        <v>282124</v>
      </c>
      <c r="H164" s="32" t="s">
        <v>203</v>
      </c>
      <c r="I164" s="32" t="s">
        <v>203</v>
      </c>
      <c r="J164" s="32">
        <v>173.25739247311827</v>
      </c>
      <c r="K164" s="32">
        <v>262.82137096774193</v>
      </c>
      <c r="L164" s="32">
        <f t="shared" si="62"/>
        <v>436.0787634408602</v>
      </c>
    </row>
    <row r="165" spans="1:12" s="103" customFormat="1">
      <c r="A165" s="102"/>
      <c r="B165" s="102" t="s">
        <v>170</v>
      </c>
      <c r="C165" s="92"/>
      <c r="D165" s="92"/>
      <c r="E165" s="92">
        <v>112090</v>
      </c>
      <c r="F165" s="92">
        <v>170034</v>
      </c>
      <c r="G165" s="98">
        <f>G164</f>
        <v>282124</v>
      </c>
      <c r="H165" s="98"/>
      <c r="I165" s="98"/>
      <c r="J165" s="98">
        <v>173.25739247311827</v>
      </c>
      <c r="K165" s="98">
        <v>262.82137096774193</v>
      </c>
      <c r="L165" s="98">
        <f t="shared" si="62"/>
        <v>436.0787634408602</v>
      </c>
    </row>
    <row r="166" spans="1:12" s="103" customFormat="1">
      <c r="A166" s="96">
        <v>51</v>
      </c>
      <c r="B166" s="97" t="s">
        <v>58</v>
      </c>
      <c r="C166" s="41">
        <v>12337</v>
      </c>
      <c r="D166" s="41">
        <v>0</v>
      </c>
      <c r="E166" s="109">
        <v>3081520</v>
      </c>
      <c r="F166" s="41">
        <v>477742</v>
      </c>
      <c r="G166" s="41">
        <f t="shared" ref="G166" si="65">SUM(C166:F166)</f>
        <v>3571599</v>
      </c>
      <c r="H166" s="32">
        <v>19.0692876344086</v>
      </c>
      <c r="I166" s="32" t="s">
        <v>203</v>
      </c>
      <c r="J166" s="32">
        <v>4763.1021505376339</v>
      </c>
      <c r="K166" s="32">
        <v>738.44529569892472</v>
      </c>
      <c r="L166" s="32">
        <f t="shared" si="62"/>
        <v>5520.6167338709665</v>
      </c>
    </row>
    <row r="167" spans="1:12" s="103" customFormat="1">
      <c r="A167" s="102"/>
      <c r="B167" s="102" t="s">
        <v>171</v>
      </c>
      <c r="C167" s="92">
        <v>12337</v>
      </c>
      <c r="D167" s="92">
        <v>0</v>
      </c>
      <c r="E167" s="92">
        <v>3081520</v>
      </c>
      <c r="F167" s="92">
        <v>477742</v>
      </c>
      <c r="G167" s="98">
        <f t="shared" ref="G167" si="66">G166*100%</f>
        <v>3571599</v>
      </c>
      <c r="H167" s="98">
        <v>19.0692876344086</v>
      </c>
      <c r="I167" s="98"/>
      <c r="J167" s="98">
        <v>4763.1021505376339</v>
      </c>
      <c r="K167" s="98">
        <v>738.44529569892472</v>
      </c>
      <c r="L167" s="98">
        <f t="shared" si="62"/>
        <v>5520.6167338709665</v>
      </c>
    </row>
    <row r="168" spans="1:12" s="103" customFormat="1">
      <c r="A168" s="96">
        <v>52</v>
      </c>
      <c r="B168" s="97" t="s">
        <v>59</v>
      </c>
      <c r="C168" s="41">
        <v>778139</v>
      </c>
      <c r="D168" s="41">
        <v>0</v>
      </c>
      <c r="E168" s="41">
        <v>1144364</v>
      </c>
      <c r="F168" s="41">
        <v>1620457</v>
      </c>
      <c r="G168" s="41">
        <f t="shared" ref="G168:G197" si="67">SUM(C168:F168)</f>
        <v>3542960</v>
      </c>
      <c r="H168" s="32">
        <v>1202.7686155913977</v>
      </c>
      <c r="I168" s="32" t="s">
        <v>203</v>
      </c>
      <c r="J168" s="32">
        <v>1768.8422043010751</v>
      </c>
      <c r="K168" s="32">
        <v>2504.738642473118</v>
      </c>
      <c r="L168" s="32">
        <f t="shared" si="62"/>
        <v>5476.3494623655915</v>
      </c>
    </row>
    <row r="169" spans="1:12" s="103" customFormat="1">
      <c r="A169" s="102"/>
      <c r="B169" s="102" t="s">
        <v>172</v>
      </c>
      <c r="C169" s="92">
        <v>778139</v>
      </c>
      <c r="D169" s="92"/>
      <c r="E169" s="92">
        <v>962067</v>
      </c>
      <c r="F169" s="92">
        <v>1435031</v>
      </c>
      <c r="G169" s="98">
        <f>SUM(C169:F169)</f>
        <v>3175237</v>
      </c>
      <c r="H169" s="98">
        <v>1202.7686155913977</v>
      </c>
      <c r="I169" s="98"/>
      <c r="J169" s="98">
        <v>1487.0659274193547</v>
      </c>
      <c r="K169" s="98">
        <v>2218.1258736559139</v>
      </c>
      <c r="L169" s="98">
        <f t="shared" si="62"/>
        <v>4907.9604166666668</v>
      </c>
    </row>
    <row r="170" spans="1:12" s="103" customFormat="1">
      <c r="A170" s="102"/>
      <c r="B170" s="102" t="s">
        <v>173</v>
      </c>
      <c r="C170" s="92"/>
      <c r="D170" s="92"/>
      <c r="E170" s="92">
        <v>182297</v>
      </c>
      <c r="F170" s="92">
        <v>146337</v>
      </c>
      <c r="G170" s="98">
        <f t="shared" si="67"/>
        <v>328634</v>
      </c>
      <c r="H170" s="98"/>
      <c r="I170" s="98"/>
      <c r="J170" s="98">
        <v>281.77627688172043</v>
      </c>
      <c r="K170" s="98">
        <v>226.19294354838706</v>
      </c>
      <c r="L170" s="98">
        <f t="shared" si="62"/>
        <v>507.9692204301075</v>
      </c>
    </row>
    <row r="171" spans="1:12" s="103" customFormat="1">
      <c r="A171" s="102"/>
      <c r="B171" s="102" t="s">
        <v>174</v>
      </c>
      <c r="C171" s="92"/>
      <c r="D171" s="92"/>
      <c r="E171" s="92"/>
      <c r="F171" s="92">
        <v>39089</v>
      </c>
      <c r="G171" s="98">
        <f t="shared" si="67"/>
        <v>39089</v>
      </c>
      <c r="H171" s="98"/>
      <c r="I171" s="98"/>
      <c r="J171" s="98"/>
      <c r="K171" s="98">
        <v>60.419825268817199</v>
      </c>
      <c r="L171" s="98">
        <f t="shared" si="62"/>
        <v>60.419825268817199</v>
      </c>
    </row>
    <row r="172" spans="1:12" s="103" customFormat="1">
      <c r="A172" s="96">
        <v>53</v>
      </c>
      <c r="B172" s="97" t="s">
        <v>60</v>
      </c>
      <c r="C172" s="41">
        <v>588150</v>
      </c>
      <c r="D172" s="41"/>
      <c r="E172" s="41">
        <v>1475219</v>
      </c>
      <c r="F172" s="41">
        <v>969801</v>
      </c>
      <c r="G172" s="41">
        <f t="shared" si="67"/>
        <v>3033170</v>
      </c>
      <c r="H172" s="32">
        <v>909.10282258064501</v>
      </c>
      <c r="I172" s="32" t="s">
        <v>203</v>
      </c>
      <c r="J172" s="32">
        <v>2280.2444220430107</v>
      </c>
      <c r="K172" s="32">
        <v>1499.0203629032255</v>
      </c>
      <c r="L172" s="32">
        <f t="shared" si="62"/>
        <v>4688.3676075268813</v>
      </c>
    </row>
    <row r="173" spans="1:12" s="103" customFormat="1">
      <c r="A173" s="102"/>
      <c r="B173" s="102" t="s">
        <v>184</v>
      </c>
      <c r="C173" s="92">
        <v>588150</v>
      </c>
      <c r="D173" s="92"/>
      <c r="E173" s="92">
        <v>1475219</v>
      </c>
      <c r="F173" s="92">
        <v>969801</v>
      </c>
      <c r="G173" s="98">
        <f t="shared" si="67"/>
        <v>3033170</v>
      </c>
      <c r="H173" s="98">
        <v>909.10282258064501</v>
      </c>
      <c r="I173" s="98"/>
      <c r="J173" s="98">
        <v>2280.2444220430107</v>
      </c>
      <c r="K173" s="98">
        <v>1499.0203629032255</v>
      </c>
      <c r="L173" s="98">
        <f t="shared" si="62"/>
        <v>4688.3676075268813</v>
      </c>
    </row>
    <row r="174" spans="1:12" s="103" customFormat="1">
      <c r="A174" s="96">
        <v>54</v>
      </c>
      <c r="B174" s="97" t="s">
        <v>61</v>
      </c>
      <c r="C174" s="41">
        <v>125842</v>
      </c>
      <c r="D174" s="41">
        <v>0</v>
      </c>
      <c r="E174" s="41">
        <v>1529484</v>
      </c>
      <c r="F174" s="41">
        <v>725879</v>
      </c>
      <c r="G174" s="41">
        <f t="shared" si="67"/>
        <v>2381205</v>
      </c>
      <c r="H174" s="32">
        <v>194.51384408602149</v>
      </c>
      <c r="I174" s="32" t="s">
        <v>203</v>
      </c>
      <c r="J174" s="32">
        <v>2364.1217741935484</v>
      </c>
      <c r="K174" s="32">
        <v>1121.990389784946</v>
      </c>
      <c r="L174" s="32">
        <f t="shared" si="62"/>
        <v>3680.6260080645161</v>
      </c>
    </row>
    <row r="175" spans="1:12" s="103" customFormat="1">
      <c r="A175" s="102"/>
      <c r="B175" s="102" t="s">
        <v>185</v>
      </c>
      <c r="C175" s="92"/>
      <c r="D175" s="92"/>
      <c r="E175" s="92">
        <v>203372</v>
      </c>
      <c r="F175" s="92">
        <v>84701</v>
      </c>
      <c r="G175" s="98">
        <f t="shared" si="67"/>
        <v>288073</v>
      </c>
      <c r="H175" s="98"/>
      <c r="I175" s="98"/>
      <c r="J175" s="98">
        <v>314.35188172043013</v>
      </c>
      <c r="K175" s="98">
        <v>130.9222446236559</v>
      </c>
      <c r="L175" s="98">
        <f t="shared" si="62"/>
        <v>445.27412634408603</v>
      </c>
    </row>
    <row r="176" spans="1:12" s="103" customFormat="1">
      <c r="A176" s="102"/>
      <c r="B176" s="102" t="s">
        <v>186</v>
      </c>
      <c r="C176" s="92"/>
      <c r="D176" s="92"/>
      <c r="E176" s="92">
        <v>131258</v>
      </c>
      <c r="F176" s="92">
        <v>127704</v>
      </c>
      <c r="G176" s="98">
        <f t="shared" si="67"/>
        <v>258962</v>
      </c>
      <c r="H176" s="98"/>
      <c r="I176" s="98"/>
      <c r="J176" s="98">
        <v>202.88534946236558</v>
      </c>
      <c r="K176" s="98">
        <v>197.39193548387095</v>
      </c>
      <c r="L176" s="98">
        <f t="shared" si="62"/>
        <v>400.27728494623653</v>
      </c>
    </row>
    <row r="177" spans="1:12" s="103" customFormat="1">
      <c r="A177" s="102"/>
      <c r="B177" s="102" t="s">
        <v>187</v>
      </c>
      <c r="C177" s="92"/>
      <c r="D177" s="92"/>
      <c r="E177" s="92">
        <v>16815</v>
      </c>
      <c r="F177" s="92">
        <v>8148</v>
      </c>
      <c r="G177" s="98">
        <f t="shared" si="67"/>
        <v>24963</v>
      </c>
      <c r="H177" s="98"/>
      <c r="I177" s="98"/>
      <c r="J177" s="98">
        <v>25.990927419354836</v>
      </c>
      <c r="K177" s="98">
        <v>12.594354838709677</v>
      </c>
      <c r="L177" s="98">
        <f t="shared" si="62"/>
        <v>38.58528225806451</v>
      </c>
    </row>
    <row r="178" spans="1:12" s="103" customFormat="1">
      <c r="A178" s="102"/>
      <c r="B178" s="102" t="s">
        <v>188</v>
      </c>
      <c r="C178" s="92"/>
      <c r="D178" s="92"/>
      <c r="E178" s="92">
        <v>111844</v>
      </c>
      <c r="F178" s="92">
        <v>2049</v>
      </c>
      <c r="G178" s="98">
        <f t="shared" si="67"/>
        <v>113893</v>
      </c>
      <c r="H178" s="98"/>
      <c r="I178" s="98"/>
      <c r="J178" s="98">
        <v>172.87715053763438</v>
      </c>
      <c r="K178" s="98">
        <v>3.167137096774193</v>
      </c>
      <c r="L178" s="98">
        <f t="shared" si="62"/>
        <v>176.04428763440856</v>
      </c>
    </row>
    <row r="179" spans="1:12" s="103" customFormat="1">
      <c r="A179" s="102"/>
      <c r="B179" s="102" t="s">
        <v>189</v>
      </c>
      <c r="C179" s="92"/>
      <c r="D179" s="92"/>
      <c r="E179" s="92"/>
      <c r="F179" s="92"/>
      <c r="G179" s="98">
        <f t="shared" si="67"/>
        <v>0</v>
      </c>
      <c r="H179" s="98"/>
      <c r="I179" s="98"/>
      <c r="J179" s="98"/>
      <c r="K179" s="98"/>
      <c r="L179" s="98">
        <f t="shared" si="62"/>
        <v>0</v>
      </c>
    </row>
    <row r="180" spans="1:12" s="103" customFormat="1">
      <c r="A180" s="102"/>
      <c r="B180" s="102" t="s">
        <v>190</v>
      </c>
      <c r="C180" s="92"/>
      <c r="D180" s="92"/>
      <c r="E180" s="92">
        <v>320999</v>
      </c>
      <c r="F180" s="92"/>
      <c r="G180" s="98">
        <f t="shared" si="67"/>
        <v>320999</v>
      </c>
      <c r="H180" s="98"/>
      <c r="I180" s="98"/>
      <c r="J180" s="98">
        <v>496.16780913978488</v>
      </c>
      <c r="K180" s="98"/>
      <c r="L180" s="98">
        <f t="shared" si="62"/>
        <v>496.16780913978488</v>
      </c>
    </row>
    <row r="181" spans="1:12" s="103" customFormat="1">
      <c r="A181" s="102"/>
      <c r="B181" s="102" t="s">
        <v>191</v>
      </c>
      <c r="C181" s="92">
        <v>125842</v>
      </c>
      <c r="D181" s="92"/>
      <c r="E181" s="92">
        <v>81168</v>
      </c>
      <c r="F181" s="92">
        <v>12418</v>
      </c>
      <c r="G181" s="98">
        <f t="shared" si="67"/>
        <v>219428</v>
      </c>
      <c r="H181" s="98">
        <v>194.51384408602149</v>
      </c>
      <c r="I181" s="98"/>
      <c r="J181" s="98">
        <v>125.46129032258064</v>
      </c>
      <c r="K181" s="98">
        <v>19.194489247311829</v>
      </c>
      <c r="L181" s="98">
        <f t="shared" si="62"/>
        <v>339.16962365591394</v>
      </c>
    </row>
    <row r="182" spans="1:12" s="103" customFormat="1">
      <c r="A182" s="102"/>
      <c r="B182" s="102" t="s">
        <v>192</v>
      </c>
      <c r="C182" s="92"/>
      <c r="D182" s="92"/>
      <c r="E182" s="92">
        <v>540419</v>
      </c>
      <c r="F182" s="92">
        <v>478379</v>
      </c>
      <c r="G182" s="98">
        <f t="shared" si="67"/>
        <v>1018798</v>
      </c>
      <c r="H182" s="98"/>
      <c r="I182" s="98"/>
      <c r="J182" s="98">
        <v>835.32506720430104</v>
      </c>
      <c r="K182" s="98">
        <v>739.42990591397847</v>
      </c>
      <c r="L182" s="98">
        <f t="shared" si="62"/>
        <v>1574.7549731182794</v>
      </c>
    </row>
    <row r="183" spans="1:12" s="103" customFormat="1">
      <c r="A183" s="102"/>
      <c r="B183" s="102" t="s">
        <v>198</v>
      </c>
      <c r="C183" s="92"/>
      <c r="D183" s="92"/>
      <c r="E183" s="92">
        <v>123609</v>
      </c>
      <c r="F183" s="92">
        <v>12480</v>
      </c>
      <c r="G183" s="98">
        <f t="shared" si="67"/>
        <v>136089</v>
      </c>
      <c r="H183" s="98"/>
      <c r="I183" s="98"/>
      <c r="J183" s="98">
        <v>191.06229838709677</v>
      </c>
      <c r="K183" s="98"/>
      <c r="L183" s="98">
        <f t="shared" si="62"/>
        <v>191.06229838709677</v>
      </c>
    </row>
    <row r="184" spans="1:12" s="103" customFormat="1">
      <c r="A184" s="93">
        <v>55</v>
      </c>
      <c r="B184" s="110" t="s">
        <v>62</v>
      </c>
      <c r="C184" s="55">
        <v>0</v>
      </c>
      <c r="D184" s="55">
        <v>58000</v>
      </c>
      <c r="E184" s="55">
        <v>2373419</v>
      </c>
      <c r="F184" s="55">
        <v>529767</v>
      </c>
      <c r="G184" s="55">
        <f t="shared" si="67"/>
        <v>2961186</v>
      </c>
      <c r="H184" s="26" t="s">
        <v>203</v>
      </c>
      <c r="I184" s="26">
        <v>89.650537634408593</v>
      </c>
      <c r="J184" s="26">
        <v>3668.5911962365585</v>
      </c>
      <c r="K184" s="26">
        <v>818.86028225806444</v>
      </c>
      <c r="L184" s="26">
        <f t="shared" si="62"/>
        <v>4577.1020161290317</v>
      </c>
    </row>
    <row r="185" spans="1:12" s="103" customFormat="1">
      <c r="A185" s="102"/>
      <c r="B185" s="102" t="s">
        <v>175</v>
      </c>
      <c r="C185" s="92"/>
      <c r="D185" s="92"/>
      <c r="E185" s="92">
        <v>709573</v>
      </c>
      <c r="F185" s="92">
        <v>237967</v>
      </c>
      <c r="G185" s="98">
        <f t="shared" si="67"/>
        <v>947540</v>
      </c>
      <c r="H185" s="98"/>
      <c r="I185" s="98"/>
      <c r="J185" s="98">
        <v>1096.7862231182796</v>
      </c>
      <c r="K185" s="98">
        <v>367.82533602150539</v>
      </c>
      <c r="L185" s="98">
        <f t="shared" si="62"/>
        <v>1464.611559139785</v>
      </c>
    </row>
    <row r="186" spans="1:12" s="103" customFormat="1">
      <c r="A186" s="102"/>
      <c r="B186" s="102" t="s">
        <v>176</v>
      </c>
      <c r="C186" s="92"/>
      <c r="D186" s="92"/>
      <c r="E186" s="92">
        <v>561261</v>
      </c>
      <c r="F186" s="92">
        <v>33559</v>
      </c>
      <c r="G186" s="98">
        <f t="shared" si="67"/>
        <v>594820</v>
      </c>
      <c r="H186" s="98"/>
      <c r="I186" s="98"/>
      <c r="J186" s="98">
        <v>867.54052419354832</v>
      </c>
      <c r="K186" s="98">
        <v>51.872110215053766</v>
      </c>
      <c r="L186" s="98">
        <f t="shared" si="62"/>
        <v>919.41263440860212</v>
      </c>
    </row>
    <row r="187" spans="1:12" s="103" customFormat="1">
      <c r="A187" s="102"/>
      <c r="B187" s="102" t="s">
        <v>177</v>
      </c>
      <c r="C187" s="92"/>
      <c r="D187" s="92">
        <v>58000</v>
      </c>
      <c r="E187" s="92">
        <v>329089</v>
      </c>
      <c r="F187" s="92">
        <v>107837</v>
      </c>
      <c r="G187" s="98">
        <f t="shared" si="67"/>
        <v>494926</v>
      </c>
      <c r="H187" s="98"/>
      <c r="I187" s="98">
        <v>89.650537634408593</v>
      </c>
      <c r="J187" s="98">
        <v>508.67251344086014</v>
      </c>
      <c r="K187" s="98">
        <v>166.68353494623653</v>
      </c>
      <c r="L187" s="98">
        <f t="shared" si="62"/>
        <v>765.0065860215052</v>
      </c>
    </row>
    <row r="188" spans="1:12" s="103" customFormat="1">
      <c r="A188" s="102"/>
      <c r="B188" s="102" t="s">
        <v>179</v>
      </c>
      <c r="C188" s="92"/>
      <c r="D188" s="92"/>
      <c r="E188" s="92">
        <v>182179</v>
      </c>
      <c r="F188" s="92">
        <v>20491</v>
      </c>
      <c r="G188" s="98">
        <f t="shared" si="67"/>
        <v>202670</v>
      </c>
      <c r="H188" s="98"/>
      <c r="I188" s="98"/>
      <c r="J188" s="98">
        <v>281.59388440860215</v>
      </c>
      <c r="K188" s="98">
        <v>31.672916666666666</v>
      </c>
      <c r="L188" s="98">
        <f t="shared" si="62"/>
        <v>313.2668010752688</v>
      </c>
    </row>
    <row r="189" spans="1:12" s="103" customFormat="1">
      <c r="A189" s="102"/>
      <c r="B189" s="102" t="s">
        <v>178</v>
      </c>
      <c r="C189" s="92"/>
      <c r="D189" s="92"/>
      <c r="E189" s="92"/>
      <c r="F189" s="92">
        <v>8194</v>
      </c>
      <c r="G189" s="98">
        <f t="shared" si="67"/>
        <v>8194</v>
      </c>
      <c r="H189" s="98"/>
      <c r="I189" s="98"/>
      <c r="J189" s="98"/>
      <c r="K189" s="98">
        <v>12.665456989247311</v>
      </c>
      <c r="L189" s="98">
        <f t="shared" si="62"/>
        <v>12.665456989247311</v>
      </c>
    </row>
    <row r="190" spans="1:12" s="103" customFormat="1" ht="30">
      <c r="A190" s="102"/>
      <c r="B190" s="106" t="s">
        <v>180</v>
      </c>
      <c r="C190" s="92"/>
      <c r="D190" s="92"/>
      <c r="E190" s="92">
        <v>108973</v>
      </c>
      <c r="F190" s="92"/>
      <c r="G190" s="98">
        <f t="shared" si="67"/>
        <v>108973</v>
      </c>
      <c r="H190" s="98"/>
      <c r="I190" s="98"/>
      <c r="J190" s="98">
        <v>168.43944892473118</v>
      </c>
      <c r="K190" s="98"/>
      <c r="L190" s="98">
        <f t="shared" si="62"/>
        <v>168.43944892473118</v>
      </c>
    </row>
    <row r="191" spans="1:12" s="103" customFormat="1">
      <c r="A191" s="102"/>
      <c r="B191" s="102" t="s">
        <v>181</v>
      </c>
      <c r="C191" s="92"/>
      <c r="D191" s="92"/>
      <c r="E191" s="92">
        <v>448730</v>
      </c>
      <c r="F191" s="92">
        <v>113494</v>
      </c>
      <c r="G191" s="98">
        <f t="shared" si="67"/>
        <v>562224</v>
      </c>
      <c r="H191" s="98"/>
      <c r="I191" s="98"/>
      <c r="J191" s="98">
        <v>693.60147849462362</v>
      </c>
      <c r="K191" s="98">
        <v>175.42755376344084</v>
      </c>
      <c r="L191" s="98">
        <f t="shared" si="62"/>
        <v>869.02903225806449</v>
      </c>
    </row>
    <row r="192" spans="1:12" s="103" customFormat="1">
      <c r="A192" s="102"/>
      <c r="B192" s="102" t="s">
        <v>182</v>
      </c>
      <c r="C192" s="92"/>
      <c r="D192" s="92"/>
      <c r="E192" s="92">
        <v>12040</v>
      </c>
      <c r="F192" s="92"/>
      <c r="G192" s="98">
        <f t="shared" si="67"/>
        <v>12040</v>
      </c>
      <c r="H192" s="98"/>
      <c r="I192" s="98"/>
      <c r="J192" s="98">
        <v>18.61021505376344</v>
      </c>
      <c r="K192" s="98"/>
      <c r="L192" s="98">
        <f t="shared" si="62"/>
        <v>18.61021505376344</v>
      </c>
    </row>
    <row r="193" spans="1:12" s="103" customFormat="1">
      <c r="A193" s="102"/>
      <c r="B193" s="102" t="s">
        <v>183</v>
      </c>
      <c r="C193" s="92"/>
      <c r="D193" s="92"/>
      <c r="E193" s="92">
        <v>21574</v>
      </c>
      <c r="F193" s="92">
        <v>8225</v>
      </c>
      <c r="G193" s="98">
        <f t="shared" si="67"/>
        <v>29799</v>
      </c>
      <c r="H193" s="98"/>
      <c r="I193" s="98"/>
      <c r="J193" s="98">
        <v>33.346908602150535</v>
      </c>
      <c r="K193" s="98">
        <v>12.713373655913976</v>
      </c>
      <c r="L193" s="98">
        <f t="shared" si="62"/>
        <v>46.060282258064511</v>
      </c>
    </row>
    <row r="194" spans="1:12">
      <c r="A194" s="38">
        <v>56</v>
      </c>
      <c r="B194" s="27" t="s">
        <v>63</v>
      </c>
      <c r="C194" s="28">
        <v>85711</v>
      </c>
      <c r="D194" s="28">
        <v>1000</v>
      </c>
      <c r="E194" s="28">
        <v>2232020</v>
      </c>
      <c r="F194" s="28">
        <v>2045032</v>
      </c>
      <c r="G194" s="28">
        <f t="shared" si="67"/>
        <v>4363763</v>
      </c>
      <c r="H194" s="29">
        <v>132.4834005376344</v>
      </c>
      <c r="I194" s="29">
        <v>1.5456989247311825</v>
      </c>
      <c r="J194" s="29">
        <v>3450.0309139784945</v>
      </c>
      <c r="K194" s="29">
        <v>3161.00376344086</v>
      </c>
      <c r="L194" s="29">
        <f t="shared" si="62"/>
        <v>6745.0637768817196</v>
      </c>
    </row>
    <row r="195" spans="1:12">
      <c r="A195" s="40"/>
      <c r="B195" s="14" t="s">
        <v>193</v>
      </c>
      <c r="C195" s="15"/>
      <c r="D195" s="15">
        <v>1000</v>
      </c>
      <c r="E195" s="15">
        <v>1542172</v>
      </c>
      <c r="F195" s="15">
        <v>1362108</v>
      </c>
      <c r="G195" s="15">
        <f t="shared" si="67"/>
        <v>2905280</v>
      </c>
      <c r="H195" s="16"/>
      <c r="I195" s="16">
        <v>1.5456989247311825</v>
      </c>
      <c r="J195" s="16">
        <v>2383.7336021505375</v>
      </c>
      <c r="K195" s="16">
        <v>2105.4088709677417</v>
      </c>
      <c r="L195" s="16">
        <f t="shared" si="62"/>
        <v>4490.6881720430101</v>
      </c>
    </row>
    <row r="196" spans="1:12">
      <c r="A196" s="40"/>
      <c r="B196" s="14" t="s">
        <v>194</v>
      </c>
      <c r="C196" s="15">
        <v>85711</v>
      </c>
      <c r="D196" s="15"/>
      <c r="E196" s="15">
        <v>689848</v>
      </c>
      <c r="F196" s="15">
        <v>682924</v>
      </c>
      <c r="G196" s="15">
        <f t="shared" si="67"/>
        <v>1458483</v>
      </c>
      <c r="H196" s="16">
        <v>132.4834005376344</v>
      </c>
      <c r="I196" s="16"/>
      <c r="J196" s="16">
        <v>1066.2973118279569</v>
      </c>
      <c r="K196" s="16">
        <v>1055.5948924731181</v>
      </c>
      <c r="L196" s="16">
        <f t="shared" si="62"/>
        <v>2254.3756048387095</v>
      </c>
    </row>
    <row r="197" spans="1:12">
      <c r="A197" s="56">
        <v>57</v>
      </c>
      <c r="B197" s="57" t="s">
        <v>64</v>
      </c>
      <c r="C197" s="58">
        <v>316109</v>
      </c>
      <c r="D197" s="58">
        <v>0</v>
      </c>
      <c r="E197" s="58">
        <v>484101</v>
      </c>
      <c r="F197" s="58">
        <v>527075</v>
      </c>
      <c r="G197" s="58">
        <f t="shared" si="67"/>
        <v>1327285</v>
      </c>
      <c r="H197" s="43">
        <v>488.60934139784945</v>
      </c>
      <c r="I197" s="43" t="s">
        <v>203</v>
      </c>
      <c r="J197" s="43">
        <v>748.27439516129016</v>
      </c>
      <c r="K197" s="43">
        <v>814.69926075268802</v>
      </c>
      <c r="L197" s="43">
        <f t="shared" si="62"/>
        <v>2051.5829973118275</v>
      </c>
    </row>
    <row r="198" spans="1:12">
      <c r="A198" s="39"/>
      <c r="B198" s="13" t="s">
        <v>195</v>
      </c>
      <c r="C198" s="8">
        <v>316109</v>
      </c>
      <c r="D198" s="8"/>
      <c r="E198" s="8">
        <v>53251.11</v>
      </c>
      <c r="F198" s="8">
        <v>63249</v>
      </c>
      <c r="G198" s="8">
        <f>SUM(C198:F198)</f>
        <v>432609.11</v>
      </c>
      <c r="H198" s="9">
        <v>488.60934139784945</v>
      </c>
      <c r="I198" s="9"/>
      <c r="J198" s="9">
        <v>82.310183467741936</v>
      </c>
      <c r="K198" s="9">
        <v>97.763911290322582</v>
      </c>
      <c r="L198" s="9">
        <f t="shared" si="62"/>
        <v>668.68343615591391</v>
      </c>
    </row>
    <row r="199" spans="1:12">
      <c r="A199" s="64"/>
      <c r="B199" s="13" t="s">
        <v>202</v>
      </c>
      <c r="C199" s="65"/>
      <c r="D199" s="65"/>
      <c r="E199" s="65">
        <v>430849.89</v>
      </c>
      <c r="F199" s="65">
        <v>463826</v>
      </c>
      <c r="G199" s="8">
        <f>SUM(C199:F199)</f>
        <v>894675.89</v>
      </c>
      <c r="H199" s="66"/>
      <c r="I199" s="66"/>
      <c r="J199" s="66">
        <v>665.96421169354835</v>
      </c>
      <c r="K199" s="66">
        <v>716.93534946236548</v>
      </c>
      <c r="L199" s="9">
        <f t="shared" si="62"/>
        <v>1382.8995611559139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1721481</v>
      </c>
      <c r="F200" s="19">
        <v>1047007</v>
      </c>
      <c r="G200" s="19">
        <f t="shared" ref="G200:G201" si="68">SUM(C200:F200)</f>
        <v>2768488</v>
      </c>
      <c r="H200" s="20" t="s">
        <v>203</v>
      </c>
      <c r="I200" s="20" t="s">
        <v>203</v>
      </c>
      <c r="J200" s="20">
        <v>2660.8913306451609</v>
      </c>
      <c r="K200" s="20">
        <v>1618.3575940860214</v>
      </c>
      <c r="L200" s="20">
        <f t="shared" si="62"/>
        <v>4279.2489247311823</v>
      </c>
    </row>
    <row r="201" spans="1:12">
      <c r="A201" s="34"/>
      <c r="B201" s="21" t="s">
        <v>196</v>
      </c>
      <c r="C201" s="22"/>
      <c r="D201" s="22">
        <v>0</v>
      </c>
      <c r="E201" s="22">
        <v>1721481</v>
      </c>
      <c r="F201" s="22">
        <v>1047007</v>
      </c>
      <c r="G201" s="22">
        <f t="shared" si="68"/>
        <v>2768488</v>
      </c>
      <c r="H201" s="23"/>
      <c r="I201" s="23" t="s">
        <v>203</v>
      </c>
      <c r="J201" s="23">
        <v>2660.8913306451609</v>
      </c>
      <c r="K201" s="23">
        <v>1618.3575940860214</v>
      </c>
      <c r="L201" s="23">
        <f t="shared" si="62"/>
        <v>4279.2489247311823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15536354</v>
      </c>
      <c r="D202" s="60">
        <f t="shared" si="69"/>
        <v>4965090</v>
      </c>
      <c r="E202" s="60">
        <f t="shared" si="69"/>
        <v>98473305.137999997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47247033.435999997</v>
      </c>
      <c r="G202" s="61">
        <f>C202+D202+E202+F202</f>
        <v>166221782.574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24014.525672043008</v>
      </c>
      <c r="I202" s="62">
        <f t="shared" si="70"/>
        <v>7674.5342741935474</v>
      </c>
      <c r="J202" s="62">
        <f t="shared" si="70"/>
        <v>152210.08186653219</v>
      </c>
      <c r="K202" s="62">
        <f t="shared" si="70"/>
        <v>73029.688778763433</v>
      </c>
      <c r="L202" s="62">
        <f>H202+I202+J202+K202</f>
        <v>256928.83059153217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196" activePane="bottomRight" state="frozen"/>
      <selection pane="topRight" activeCell="I1" sqref="I1"/>
      <selection pane="bottomLeft" activeCell="A29" sqref="A29"/>
      <selection pane="bottomRight" activeCell="K217" sqref="K21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219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85" t="s">
        <v>9</v>
      </c>
      <c r="H6" s="85" t="s">
        <v>5</v>
      </c>
      <c r="I6" s="85" t="s">
        <v>6</v>
      </c>
      <c r="J6" s="85" t="s">
        <v>7</v>
      </c>
      <c r="K6" s="85" t="s">
        <v>8</v>
      </c>
      <c r="L6" s="85" t="s">
        <v>9</v>
      </c>
    </row>
    <row r="7" spans="1:13" s="89" customFormat="1">
      <c r="A7" s="86">
        <v>1</v>
      </c>
      <c r="B7" s="87" t="s">
        <v>10</v>
      </c>
      <c r="C7" s="88">
        <v>512673</v>
      </c>
      <c r="D7" s="88">
        <v>1531882</v>
      </c>
      <c r="E7" s="88">
        <v>1204707</v>
      </c>
      <c r="F7" s="88">
        <v>319826</v>
      </c>
      <c r="G7" s="88">
        <v>3569088</v>
      </c>
      <c r="H7" s="20">
        <v>792.43810483870971</v>
      </c>
      <c r="I7" s="20">
        <v>2367.8283602150532</v>
      </c>
      <c r="J7" s="20">
        <v>1862.1143145161288</v>
      </c>
      <c r="K7" s="20">
        <v>494.35470430107523</v>
      </c>
      <c r="L7" s="20">
        <v>5516.7354838709662</v>
      </c>
    </row>
    <row r="8" spans="1:13" s="89" customFormat="1">
      <c r="A8" s="90"/>
      <c r="B8" s="91" t="s">
        <v>70</v>
      </c>
      <c r="C8" s="92">
        <v>512673</v>
      </c>
      <c r="D8" s="92">
        <v>1531882</v>
      </c>
      <c r="E8" s="92">
        <v>1204707</v>
      </c>
      <c r="F8" s="92">
        <v>319826</v>
      </c>
      <c r="G8" s="92">
        <v>3569088</v>
      </c>
      <c r="H8" s="92">
        <v>792.43810483870971</v>
      </c>
      <c r="I8" s="92"/>
      <c r="J8" s="92">
        <v>1862.1143145161288</v>
      </c>
      <c r="K8" s="92">
        <v>494.35470430107523</v>
      </c>
      <c r="L8" s="92">
        <v>5516.7354838709662</v>
      </c>
    </row>
    <row r="9" spans="1:13" s="89" customFormat="1">
      <c r="A9" s="93">
        <v>2</v>
      </c>
      <c r="B9" s="94" t="s">
        <v>11</v>
      </c>
      <c r="C9" s="55">
        <v>0</v>
      </c>
      <c r="D9" s="55">
        <v>0</v>
      </c>
      <c r="E9" s="55">
        <v>233874</v>
      </c>
      <c r="F9" s="55">
        <v>441817</v>
      </c>
      <c r="G9" s="55">
        <v>675691</v>
      </c>
      <c r="H9" s="26" t="s">
        <v>203</v>
      </c>
      <c r="I9" s="26" t="s">
        <v>203</v>
      </c>
      <c r="J9" s="26">
        <v>361.49879032258065</v>
      </c>
      <c r="K9" s="26">
        <v>682.91606182795692</v>
      </c>
      <c r="L9" s="26">
        <v>1044.4148521505376</v>
      </c>
    </row>
    <row r="10" spans="1:13" s="89" customFormat="1">
      <c r="A10" s="91"/>
      <c r="B10" s="91" t="s">
        <v>71</v>
      </c>
      <c r="C10" s="92"/>
      <c r="D10" s="92"/>
      <c r="E10" s="92">
        <v>12863.07</v>
      </c>
      <c r="F10" s="92">
        <v>220908.5</v>
      </c>
      <c r="G10" s="92">
        <v>233771.57</v>
      </c>
      <c r="H10" s="92"/>
      <c r="I10" s="92"/>
      <c r="J10" s="92">
        <v>19.882433467741933</v>
      </c>
      <c r="K10" s="92">
        <v>341.45803091397846</v>
      </c>
      <c r="L10" s="92">
        <v>361.34046438172038</v>
      </c>
    </row>
    <row r="11" spans="1:13" s="89" customFormat="1">
      <c r="A11" s="91"/>
      <c r="B11" s="91" t="s">
        <v>72</v>
      </c>
      <c r="C11" s="92"/>
      <c r="D11" s="92"/>
      <c r="E11" s="92">
        <v>135646.91999999998</v>
      </c>
      <c r="F11" s="92">
        <v>216490.33</v>
      </c>
      <c r="G11" s="92">
        <v>352137.25</v>
      </c>
      <c r="H11" s="92"/>
      <c r="I11" s="92"/>
      <c r="J11" s="92">
        <v>209.66929838709675</v>
      </c>
      <c r="K11" s="92">
        <v>334.6288702956989</v>
      </c>
      <c r="L11" s="92">
        <v>544.29816868279568</v>
      </c>
    </row>
    <row r="12" spans="1:13" s="89" customFormat="1">
      <c r="A12" s="91"/>
      <c r="B12" s="91" t="s">
        <v>73</v>
      </c>
      <c r="C12" s="92"/>
      <c r="D12" s="92"/>
      <c r="E12" s="92">
        <v>25726.14</v>
      </c>
      <c r="F12" s="92">
        <v>4418.17</v>
      </c>
      <c r="G12" s="92">
        <v>30144.309999999998</v>
      </c>
      <c r="H12" s="92"/>
      <c r="I12" s="92"/>
      <c r="J12" s="92">
        <v>39.764866935483866</v>
      </c>
      <c r="K12" s="92">
        <v>6.8291606182795697</v>
      </c>
      <c r="L12" s="92">
        <v>46.594027553763439</v>
      </c>
    </row>
    <row r="13" spans="1:13" s="89" customFormat="1">
      <c r="A13" s="95"/>
      <c r="B13" s="95" t="s">
        <v>113</v>
      </c>
      <c r="C13" s="92"/>
      <c r="D13" s="92"/>
      <c r="E13" s="92">
        <v>59637.87</v>
      </c>
      <c r="F13" s="92"/>
      <c r="G13" s="92">
        <v>59637.87</v>
      </c>
      <c r="H13" s="92"/>
      <c r="I13" s="92"/>
      <c r="J13" s="92">
        <v>92.182191532258059</v>
      </c>
      <c r="K13" s="92"/>
      <c r="L13" s="92">
        <v>92.182191532258059</v>
      </c>
    </row>
    <row r="14" spans="1:13" s="89" customFormat="1">
      <c r="A14" s="96">
        <v>3</v>
      </c>
      <c r="B14" s="97" t="s">
        <v>12</v>
      </c>
      <c r="C14" s="41">
        <v>0</v>
      </c>
      <c r="D14" s="41">
        <v>0</v>
      </c>
      <c r="E14" s="41">
        <v>997911</v>
      </c>
      <c r="F14" s="41">
        <v>1065381</v>
      </c>
      <c r="G14" s="41">
        <v>2063292</v>
      </c>
      <c r="H14" s="32" t="s">
        <v>203</v>
      </c>
      <c r="I14" s="32" t="s">
        <v>203</v>
      </c>
      <c r="J14" s="32">
        <v>1542.4699596774194</v>
      </c>
      <c r="K14" s="32">
        <v>1646.7582661290321</v>
      </c>
      <c r="L14" s="32">
        <v>3189.2282258064515</v>
      </c>
    </row>
    <row r="15" spans="1:13" s="89" customFormat="1">
      <c r="A15" s="91"/>
      <c r="B15" s="91" t="s">
        <v>74</v>
      </c>
      <c r="C15" s="92"/>
      <c r="D15" s="92"/>
      <c r="E15" s="92">
        <v>997911</v>
      </c>
      <c r="F15" s="92">
        <v>1065381</v>
      </c>
      <c r="G15" s="92">
        <v>2063292</v>
      </c>
      <c r="H15" s="92"/>
      <c r="I15" s="92"/>
      <c r="J15" s="92">
        <v>1542.4699596774194</v>
      </c>
      <c r="K15" s="92">
        <v>1646.7582661290321</v>
      </c>
      <c r="L15" s="92">
        <v>3189.2282258064515</v>
      </c>
    </row>
    <row r="16" spans="1:13" s="89" customFormat="1">
      <c r="A16" s="96">
        <v>4</v>
      </c>
      <c r="B16" s="97" t="s">
        <v>13</v>
      </c>
      <c r="C16" s="41">
        <v>313567</v>
      </c>
      <c r="D16" s="41">
        <v>0</v>
      </c>
      <c r="E16" s="41">
        <v>1034259</v>
      </c>
      <c r="F16" s="41">
        <v>447996</v>
      </c>
      <c r="G16" s="41">
        <v>1795822</v>
      </c>
      <c r="H16" s="32">
        <v>484.68017473118272</v>
      </c>
      <c r="I16" s="32" t="s">
        <v>203</v>
      </c>
      <c r="J16" s="32">
        <v>1598.6530241935482</v>
      </c>
      <c r="K16" s="32">
        <v>692.46693548387088</v>
      </c>
      <c r="L16" s="32">
        <v>2775.8001344086015</v>
      </c>
    </row>
    <row r="17" spans="1:12" s="89" customFormat="1">
      <c r="A17" s="91"/>
      <c r="B17" s="91" t="s">
        <v>80</v>
      </c>
      <c r="C17" s="92">
        <v>313567</v>
      </c>
      <c r="D17" s="92"/>
      <c r="E17" s="92">
        <v>85843.497000000003</v>
      </c>
      <c r="F17" s="92">
        <v>73919.34</v>
      </c>
      <c r="G17" s="92">
        <v>473329.83699999994</v>
      </c>
      <c r="H17" s="92">
        <v>484.68017473118272</v>
      </c>
      <c r="I17" s="92"/>
      <c r="J17" s="92">
        <v>132.68820100806451</v>
      </c>
      <c r="K17" s="92">
        <v>114.25704435483868</v>
      </c>
      <c r="L17" s="92">
        <v>731.62542009408594</v>
      </c>
    </row>
    <row r="18" spans="1:12" s="89" customFormat="1">
      <c r="A18" s="91"/>
      <c r="B18" s="91" t="s">
        <v>81</v>
      </c>
      <c r="C18" s="92"/>
      <c r="D18" s="92"/>
      <c r="E18" s="92">
        <v>948415.50300000003</v>
      </c>
      <c r="F18" s="92">
        <v>374076.66000000003</v>
      </c>
      <c r="G18" s="92">
        <v>1322492.1630000002</v>
      </c>
      <c r="H18" s="92"/>
      <c r="I18" s="92"/>
      <c r="J18" s="92">
        <v>1465.9648231854837</v>
      </c>
      <c r="K18" s="92">
        <v>578.20989112903226</v>
      </c>
      <c r="L18" s="92">
        <v>2044.174714314516</v>
      </c>
    </row>
    <row r="19" spans="1:12" s="89" customFormat="1">
      <c r="A19" s="96">
        <v>5</v>
      </c>
      <c r="B19" s="97" t="s">
        <v>14</v>
      </c>
      <c r="C19" s="41">
        <v>249140</v>
      </c>
      <c r="D19" s="41">
        <v>105701</v>
      </c>
      <c r="E19" s="41">
        <v>3787638</v>
      </c>
      <c r="F19" s="41">
        <v>1690806</v>
      </c>
      <c r="G19" s="41">
        <v>5833285</v>
      </c>
      <c r="H19" s="32">
        <v>385.09543010752685</v>
      </c>
      <c r="I19" s="32">
        <v>163.38192204301072</v>
      </c>
      <c r="J19" s="32">
        <v>5854.5479838709671</v>
      </c>
      <c r="K19" s="32">
        <v>2613.4770161290321</v>
      </c>
      <c r="L19" s="32">
        <v>9016.5023521505373</v>
      </c>
    </row>
    <row r="20" spans="1:12" s="89" customFormat="1">
      <c r="A20" s="91"/>
      <c r="B20" s="91" t="s">
        <v>78</v>
      </c>
      <c r="C20" s="92">
        <v>249140</v>
      </c>
      <c r="D20" s="92">
        <v>105701</v>
      </c>
      <c r="E20" s="92">
        <v>1212044</v>
      </c>
      <c r="F20" s="92">
        <v>101448</v>
      </c>
      <c r="G20" s="92">
        <v>1668333</v>
      </c>
      <c r="H20" s="92">
        <v>385.09543010752685</v>
      </c>
      <c r="I20" s="92">
        <v>163.38192204301072</v>
      </c>
      <c r="J20" s="92">
        <v>1873.4551075268814</v>
      </c>
      <c r="K20" s="92">
        <v>156.80806451612901</v>
      </c>
      <c r="L20" s="92">
        <v>2578.740524193548</v>
      </c>
    </row>
    <row r="21" spans="1:12" s="89" customFormat="1">
      <c r="A21" s="91"/>
      <c r="B21" s="91" t="s">
        <v>79</v>
      </c>
      <c r="C21" s="92"/>
      <c r="D21" s="92"/>
      <c r="E21" s="92">
        <v>1098415</v>
      </c>
      <c r="F21" s="92">
        <v>879219</v>
      </c>
      <c r="G21" s="92">
        <v>1977634</v>
      </c>
      <c r="H21" s="92"/>
      <c r="I21" s="92"/>
      <c r="J21" s="92">
        <v>1697.8188844086021</v>
      </c>
      <c r="K21" s="92">
        <v>1359.0078629032255</v>
      </c>
      <c r="L21" s="92">
        <v>3056.8267473118276</v>
      </c>
    </row>
    <row r="22" spans="1:12" s="89" customFormat="1">
      <c r="A22" s="91"/>
      <c r="B22" s="91" t="s">
        <v>75</v>
      </c>
      <c r="C22" s="92"/>
      <c r="D22" s="92"/>
      <c r="E22" s="92">
        <v>1249921</v>
      </c>
      <c r="F22" s="92">
        <v>456518</v>
      </c>
      <c r="G22" s="92">
        <v>1706439</v>
      </c>
      <c r="H22" s="92"/>
      <c r="I22" s="92"/>
      <c r="J22" s="92">
        <v>1932.0015456989247</v>
      </c>
      <c r="K22" s="92">
        <v>705.63938172043004</v>
      </c>
      <c r="L22" s="92">
        <v>2637.6409274193547</v>
      </c>
    </row>
    <row r="23" spans="1:12" s="89" customFormat="1">
      <c r="A23" s="91"/>
      <c r="B23" s="91" t="s">
        <v>76</v>
      </c>
      <c r="C23" s="92"/>
      <c r="D23" s="92"/>
      <c r="E23" s="92">
        <v>227258</v>
      </c>
      <c r="F23" s="92">
        <v>253621</v>
      </c>
      <c r="G23" s="92">
        <v>480879</v>
      </c>
      <c r="H23" s="92"/>
      <c r="I23" s="92"/>
      <c r="J23" s="92">
        <v>351.27244623655912</v>
      </c>
      <c r="K23" s="92">
        <v>392.02170698924726</v>
      </c>
      <c r="L23" s="92">
        <v>743.29415322580644</v>
      </c>
    </row>
    <row r="24" spans="1:12" s="89" customFormat="1" ht="15.75" customHeight="1">
      <c r="A24" s="96">
        <v>6</v>
      </c>
      <c r="B24" s="97" t="s">
        <v>15</v>
      </c>
      <c r="C24" s="41">
        <v>8208</v>
      </c>
      <c r="D24" s="41">
        <v>0</v>
      </c>
      <c r="E24" s="41">
        <v>867271</v>
      </c>
      <c r="F24" s="41">
        <v>867386</v>
      </c>
      <c r="G24" s="41">
        <v>1742865</v>
      </c>
      <c r="H24" s="32">
        <v>12.687096774193549</v>
      </c>
      <c r="I24" s="32" t="s">
        <v>203</v>
      </c>
      <c r="J24" s="32">
        <v>1340.5398521505374</v>
      </c>
      <c r="K24" s="32">
        <v>1340.7176075268815</v>
      </c>
      <c r="L24" s="32">
        <v>2693.9445564516127</v>
      </c>
    </row>
    <row r="25" spans="1:12" s="89" customFormat="1">
      <c r="A25" s="91"/>
      <c r="B25" s="91" t="s">
        <v>83</v>
      </c>
      <c r="C25" s="92">
        <v>8208</v>
      </c>
      <c r="D25" s="92"/>
      <c r="E25" s="92">
        <v>40761.737000000001</v>
      </c>
      <c r="F25" s="92">
        <v>60717.020000000004</v>
      </c>
      <c r="G25" s="92">
        <v>109686.75700000001</v>
      </c>
      <c r="H25" s="92">
        <v>12.687096774193549</v>
      </c>
      <c r="I25" s="92"/>
      <c r="J25" s="92">
        <v>63.005373051075267</v>
      </c>
      <c r="K25" s="92">
        <v>93.850232526881712</v>
      </c>
      <c r="L25" s="92">
        <v>169.54270235215051</v>
      </c>
    </row>
    <row r="26" spans="1:12" s="89" customFormat="1">
      <c r="A26" s="91"/>
      <c r="B26" s="91" t="s">
        <v>82</v>
      </c>
      <c r="C26" s="92"/>
      <c r="D26" s="92"/>
      <c r="E26" s="92">
        <v>292270.32699999999</v>
      </c>
      <c r="F26" s="92">
        <v>232459.448</v>
      </c>
      <c r="G26" s="92">
        <v>524729.77500000002</v>
      </c>
      <c r="H26" s="92"/>
      <c r="I26" s="92"/>
      <c r="J26" s="92">
        <v>451.76193017473116</v>
      </c>
      <c r="K26" s="92">
        <v>359.3123188172043</v>
      </c>
      <c r="L26" s="92">
        <v>811.07424899193552</v>
      </c>
    </row>
    <row r="27" spans="1:12" s="89" customFormat="1">
      <c r="A27" s="91"/>
      <c r="B27" s="91" t="s">
        <v>84</v>
      </c>
      <c r="C27" s="92"/>
      <c r="D27" s="92"/>
      <c r="E27" s="92">
        <v>48567.175999999999</v>
      </c>
      <c r="F27" s="92">
        <v>29491.124000000003</v>
      </c>
      <c r="G27" s="92">
        <v>78058.3</v>
      </c>
      <c r="H27" s="92"/>
      <c r="I27" s="92"/>
      <c r="J27" s="92">
        <v>75.070231720430101</v>
      </c>
      <c r="K27" s="92">
        <v>45.584398655913986</v>
      </c>
      <c r="L27" s="92">
        <v>120.65463037634409</v>
      </c>
    </row>
    <row r="28" spans="1:12" s="89" customFormat="1">
      <c r="A28" s="91"/>
      <c r="B28" s="91" t="s">
        <v>85</v>
      </c>
      <c r="C28" s="92"/>
      <c r="D28" s="92"/>
      <c r="E28" s="92">
        <v>14743.607000000002</v>
      </c>
      <c r="F28" s="92">
        <v>20817.263999999999</v>
      </c>
      <c r="G28" s="92">
        <v>35560.870999999999</v>
      </c>
      <c r="H28" s="92"/>
      <c r="I28" s="92"/>
      <c r="J28" s="92">
        <v>22.78917748655914</v>
      </c>
      <c r="K28" s="92">
        <v>32.177222580645157</v>
      </c>
      <c r="L28" s="92">
        <v>54.966400067204297</v>
      </c>
    </row>
    <row r="29" spans="1:12" s="89" customFormat="1">
      <c r="A29" s="91"/>
      <c r="B29" s="91" t="s">
        <v>86</v>
      </c>
      <c r="C29" s="92"/>
      <c r="D29" s="92"/>
      <c r="E29" s="92">
        <v>470928.15299999999</v>
      </c>
      <c r="F29" s="92">
        <v>523901.14400000003</v>
      </c>
      <c r="G29" s="92">
        <v>994829.29700000002</v>
      </c>
      <c r="H29" s="92"/>
      <c r="I29" s="92"/>
      <c r="J29" s="92">
        <v>727.91313971774184</v>
      </c>
      <c r="K29" s="92">
        <v>809.79343494623652</v>
      </c>
      <c r="L29" s="92">
        <v>1537.7065746639782</v>
      </c>
    </row>
    <row r="30" spans="1:12" s="89" customFormat="1">
      <c r="A30" s="96">
        <v>8</v>
      </c>
      <c r="B30" s="97" t="s">
        <v>16</v>
      </c>
      <c r="C30" s="41">
        <v>640818</v>
      </c>
      <c r="D30" s="41">
        <v>0</v>
      </c>
      <c r="E30" s="41">
        <v>1506551</v>
      </c>
      <c r="F30" s="41">
        <v>1380593</v>
      </c>
      <c r="G30" s="41">
        <v>3527962</v>
      </c>
      <c r="H30" s="32">
        <v>990.51169354838703</v>
      </c>
      <c r="I30" s="32" t="s">
        <v>203</v>
      </c>
      <c r="J30" s="32">
        <v>2328.674260752688</v>
      </c>
      <c r="K30" s="32">
        <v>2133.9811155913976</v>
      </c>
      <c r="L30" s="32">
        <v>5453.1670698924727</v>
      </c>
    </row>
    <row r="31" spans="1:12" s="89" customFormat="1">
      <c r="A31" s="91"/>
      <c r="B31" s="91" t="s">
        <v>87</v>
      </c>
      <c r="C31" s="92">
        <v>640818</v>
      </c>
      <c r="D31" s="92">
        <v>0</v>
      </c>
      <c r="E31" s="92">
        <v>1506551</v>
      </c>
      <c r="F31" s="92">
        <v>1380593</v>
      </c>
      <c r="G31" s="92">
        <v>3527962</v>
      </c>
      <c r="H31" s="92">
        <v>990.51169354838703</v>
      </c>
      <c r="I31" s="92"/>
      <c r="J31" s="92">
        <v>2328.674260752688</v>
      </c>
      <c r="K31" s="92">
        <v>2133.9811155913976</v>
      </c>
      <c r="L31" s="92">
        <v>5453.1670698924727</v>
      </c>
    </row>
    <row r="32" spans="1:12" s="89" customFormat="1" ht="14.25" customHeight="1">
      <c r="A32" s="96">
        <v>9</v>
      </c>
      <c r="B32" s="97" t="s">
        <v>17</v>
      </c>
      <c r="C32" s="41">
        <v>0</v>
      </c>
      <c r="D32" s="41">
        <v>0</v>
      </c>
      <c r="E32" s="41">
        <v>1542943</v>
      </c>
      <c r="F32" s="41">
        <v>542985</v>
      </c>
      <c r="G32" s="41">
        <v>2085928</v>
      </c>
      <c r="H32" s="32" t="s">
        <v>203</v>
      </c>
      <c r="I32" s="32" t="s">
        <v>203</v>
      </c>
      <c r="J32" s="32">
        <v>2384.9253360215052</v>
      </c>
      <c r="K32" s="32">
        <v>839.29133064516134</v>
      </c>
      <c r="L32" s="32">
        <v>3224.2166666666667</v>
      </c>
    </row>
    <row r="33" spans="1:12" s="89" customFormat="1">
      <c r="A33" s="91"/>
      <c r="B33" s="91" t="s">
        <v>88</v>
      </c>
      <c r="C33" s="92"/>
      <c r="D33" s="92"/>
      <c r="E33" s="92">
        <v>1542943</v>
      </c>
      <c r="F33" s="92">
        <v>542985</v>
      </c>
      <c r="G33" s="92">
        <v>2085928</v>
      </c>
      <c r="H33" s="92"/>
      <c r="I33" s="92"/>
      <c r="J33" s="92">
        <v>2384.9253360215052</v>
      </c>
      <c r="K33" s="92">
        <v>839.29133064516134</v>
      </c>
      <c r="L33" s="92">
        <v>3224.2166666666667</v>
      </c>
    </row>
    <row r="34" spans="1:12" s="89" customFormat="1">
      <c r="A34" s="96">
        <v>10</v>
      </c>
      <c r="B34" s="97" t="s">
        <v>18</v>
      </c>
      <c r="C34" s="41">
        <v>0</v>
      </c>
      <c r="D34" s="41">
        <v>0</v>
      </c>
      <c r="E34" s="41">
        <v>1240603</v>
      </c>
      <c r="F34" s="41">
        <v>728326</v>
      </c>
      <c r="G34" s="41">
        <v>1968929</v>
      </c>
      <c r="H34" s="32" t="s">
        <v>203</v>
      </c>
      <c r="I34" s="32" t="s">
        <v>203</v>
      </c>
      <c r="J34" s="32">
        <v>1917.5987231182794</v>
      </c>
      <c r="K34" s="32">
        <v>1125.7727150537632</v>
      </c>
      <c r="L34" s="32">
        <v>3043.3714381720429</v>
      </c>
    </row>
    <row r="35" spans="1:12" s="89" customFormat="1">
      <c r="A35" s="91"/>
      <c r="B35" s="91" t="s">
        <v>93</v>
      </c>
      <c r="C35" s="92"/>
      <c r="D35" s="92"/>
      <c r="E35" s="92">
        <v>1240603</v>
      </c>
      <c r="F35" s="92">
        <v>728326</v>
      </c>
      <c r="G35" s="92">
        <v>1968929</v>
      </c>
      <c r="H35" s="92"/>
      <c r="I35" s="92"/>
      <c r="J35" s="92">
        <v>1917.5987231182794</v>
      </c>
      <c r="K35" s="92">
        <v>1125.7727150537632</v>
      </c>
      <c r="L35" s="92">
        <v>3043.3714381720429</v>
      </c>
    </row>
    <row r="36" spans="1:12" s="89" customFormat="1">
      <c r="A36" s="91"/>
      <c r="B36" s="91" t="s">
        <v>90</v>
      </c>
      <c r="C36" s="92"/>
      <c r="D36" s="92"/>
      <c r="E36" s="92">
        <v>0</v>
      </c>
      <c r="F36" s="92">
        <v>0</v>
      </c>
      <c r="G36" s="92">
        <v>0</v>
      </c>
      <c r="H36" s="92"/>
      <c r="I36" s="92"/>
      <c r="J36" s="98" t="s">
        <v>203</v>
      </c>
      <c r="K36" s="92" t="s">
        <v>203</v>
      </c>
      <c r="L36" s="92">
        <v>0</v>
      </c>
    </row>
    <row r="37" spans="1:12" s="89" customFormat="1">
      <c r="A37" s="91"/>
      <c r="B37" s="91" t="s">
        <v>89</v>
      </c>
      <c r="C37" s="92"/>
      <c r="D37" s="92"/>
      <c r="E37" s="92">
        <v>0</v>
      </c>
      <c r="F37" s="92">
        <v>0</v>
      </c>
      <c r="G37" s="92">
        <v>0</v>
      </c>
      <c r="H37" s="92"/>
      <c r="I37" s="92"/>
      <c r="J37" s="92" t="s">
        <v>203</v>
      </c>
      <c r="K37" s="92" t="s">
        <v>203</v>
      </c>
      <c r="L37" s="92">
        <v>0</v>
      </c>
    </row>
    <row r="38" spans="1:12" s="89" customFormat="1">
      <c r="A38" s="91"/>
      <c r="B38" s="91" t="s">
        <v>91</v>
      </c>
      <c r="C38" s="92"/>
      <c r="D38" s="92"/>
      <c r="E38" s="92">
        <v>0</v>
      </c>
      <c r="F38" s="92">
        <v>0</v>
      </c>
      <c r="G38" s="92">
        <v>0</v>
      </c>
      <c r="H38" s="92"/>
      <c r="I38" s="92"/>
      <c r="J38" s="92" t="s">
        <v>203</v>
      </c>
      <c r="K38" s="92" t="s">
        <v>203</v>
      </c>
      <c r="L38" s="92">
        <v>0</v>
      </c>
    </row>
    <row r="39" spans="1:12" s="89" customFormat="1">
      <c r="A39" s="91"/>
      <c r="B39" s="91" t="s">
        <v>92</v>
      </c>
      <c r="C39" s="92"/>
      <c r="D39" s="92"/>
      <c r="E39" s="92">
        <v>0</v>
      </c>
      <c r="F39" s="92">
        <v>0</v>
      </c>
      <c r="G39" s="92">
        <v>0</v>
      </c>
      <c r="H39" s="92"/>
      <c r="I39" s="92"/>
      <c r="J39" s="92" t="s">
        <v>203</v>
      </c>
      <c r="K39" s="92" t="s">
        <v>203</v>
      </c>
      <c r="L39" s="92">
        <v>0</v>
      </c>
    </row>
    <row r="40" spans="1:12" s="89" customFormat="1">
      <c r="A40" s="91"/>
      <c r="B40" s="91" t="s">
        <v>77</v>
      </c>
      <c r="C40" s="92"/>
      <c r="D40" s="92"/>
      <c r="E40" s="92">
        <v>0</v>
      </c>
      <c r="F40" s="92">
        <v>0</v>
      </c>
      <c r="G40" s="92">
        <v>0</v>
      </c>
      <c r="H40" s="92"/>
      <c r="I40" s="92"/>
      <c r="J40" s="92" t="s">
        <v>203</v>
      </c>
      <c r="K40" s="92" t="s">
        <v>203</v>
      </c>
      <c r="L40" s="92">
        <v>0</v>
      </c>
    </row>
    <row r="41" spans="1:12" s="89" customFormat="1">
      <c r="A41" s="96">
        <v>11</v>
      </c>
      <c r="B41" s="97" t="s">
        <v>19</v>
      </c>
      <c r="C41" s="41">
        <v>0</v>
      </c>
      <c r="D41" s="41">
        <v>25123</v>
      </c>
      <c r="E41" s="41">
        <v>781705</v>
      </c>
      <c r="F41" s="41">
        <v>1248296</v>
      </c>
      <c r="G41" s="41">
        <v>2055124</v>
      </c>
      <c r="H41" s="32" t="s">
        <v>203</v>
      </c>
      <c r="I41" s="32">
        <v>38.832594086021501</v>
      </c>
      <c r="J41" s="32">
        <v>1208.2805779569892</v>
      </c>
      <c r="K41" s="32">
        <v>1929.4897849462363</v>
      </c>
      <c r="L41" s="32">
        <v>3176.6029569892471</v>
      </c>
    </row>
    <row r="42" spans="1:12" s="89" customFormat="1">
      <c r="A42" s="91"/>
      <c r="B42" s="91" t="s">
        <v>94</v>
      </c>
      <c r="C42" s="92">
        <v>0</v>
      </c>
      <c r="D42" s="92">
        <v>25123</v>
      </c>
      <c r="E42" s="92">
        <v>781705</v>
      </c>
      <c r="F42" s="92">
        <v>1248296</v>
      </c>
      <c r="G42" s="92">
        <v>2055124</v>
      </c>
      <c r="H42" s="92"/>
      <c r="I42" s="92">
        <v>38.832594086021501</v>
      </c>
      <c r="J42" s="92">
        <v>1208.2805779569892</v>
      </c>
      <c r="K42" s="92">
        <v>1929.4897849462363</v>
      </c>
      <c r="L42" s="92">
        <v>3176.6029569892471</v>
      </c>
    </row>
    <row r="43" spans="1:12" s="89" customFormat="1">
      <c r="A43" s="96">
        <v>12</v>
      </c>
      <c r="B43" s="97" t="s">
        <v>20</v>
      </c>
      <c r="C43" s="41">
        <v>8084361</v>
      </c>
      <c r="D43" s="41">
        <v>1060173</v>
      </c>
      <c r="E43" s="41">
        <v>17522760</v>
      </c>
      <c r="F43" s="41">
        <v>3055034</v>
      </c>
      <c r="G43" s="41">
        <v>29722328</v>
      </c>
      <c r="H43" s="42">
        <v>12495.988104838709</v>
      </c>
      <c r="I43" s="42">
        <v>1638.7082661290319</v>
      </c>
      <c r="J43" s="32">
        <v>27084.91129032258</v>
      </c>
      <c r="K43" s="32">
        <v>4722.1627688172039</v>
      </c>
      <c r="L43" s="32">
        <v>45941.770430107521</v>
      </c>
    </row>
    <row r="44" spans="1:12" s="99" customFormat="1" ht="16.5" customHeight="1">
      <c r="A44" s="95"/>
      <c r="B44" s="95" t="s">
        <v>95</v>
      </c>
      <c r="C44" s="92">
        <v>7129991</v>
      </c>
      <c r="D44" s="92">
        <v>1060173</v>
      </c>
      <c r="E44" s="92">
        <v>17267643</v>
      </c>
      <c r="F44" s="92">
        <v>2918325</v>
      </c>
      <c r="G44" s="92">
        <v>28376132</v>
      </c>
      <c r="H44" s="92">
        <v>12495.988104838709</v>
      </c>
      <c r="I44" s="92">
        <v>1638.7082661290319</v>
      </c>
      <c r="J44" s="92">
        <v>27084.91129032258</v>
      </c>
      <c r="K44" s="92">
        <v>4722.1627688172039</v>
      </c>
      <c r="L44" s="92">
        <v>45941.770430107521</v>
      </c>
    </row>
    <row r="45" spans="1:12" s="89" customFormat="1">
      <c r="A45" s="95"/>
      <c r="B45" s="95" t="s">
        <v>96</v>
      </c>
      <c r="C45" s="92"/>
      <c r="D45" s="92"/>
      <c r="E45" s="111">
        <v>255117</v>
      </c>
      <c r="F45" s="111">
        <v>136709</v>
      </c>
      <c r="G45" s="92">
        <v>391826</v>
      </c>
      <c r="H45" s="92"/>
      <c r="I45" s="92"/>
      <c r="J45" s="92" t="s">
        <v>203</v>
      </c>
      <c r="K45" s="92" t="s">
        <v>203</v>
      </c>
      <c r="L45" s="92">
        <v>0</v>
      </c>
    </row>
    <row r="46" spans="1:12" s="89" customFormat="1">
      <c r="A46" s="95"/>
      <c r="B46" s="95" t="s">
        <v>97</v>
      </c>
      <c r="C46" s="92">
        <v>954370</v>
      </c>
      <c r="D46" s="92"/>
      <c r="E46" s="92"/>
      <c r="F46" s="92"/>
      <c r="G46" s="92">
        <v>954370</v>
      </c>
      <c r="H46" s="23"/>
      <c r="I46" s="23"/>
      <c r="J46" s="23"/>
      <c r="K46" s="23"/>
      <c r="L46" s="23">
        <v>0</v>
      </c>
    </row>
    <row r="47" spans="1:12" s="89" customFormat="1">
      <c r="A47" s="96">
        <v>13</v>
      </c>
      <c r="B47" s="97" t="s">
        <v>212</v>
      </c>
      <c r="C47" s="100">
        <v>0</v>
      </c>
      <c r="D47" s="100">
        <v>0</v>
      </c>
      <c r="E47" s="100">
        <v>0</v>
      </c>
      <c r="F47" s="100">
        <v>99088</v>
      </c>
      <c r="G47" s="100">
        <v>99088</v>
      </c>
      <c r="H47" s="101" t="s">
        <v>203</v>
      </c>
      <c r="I47" s="101" t="s">
        <v>203</v>
      </c>
      <c r="J47" s="101" t="s">
        <v>203</v>
      </c>
      <c r="K47" s="101">
        <v>153.16021505376344</v>
      </c>
      <c r="L47" s="101">
        <v>153.16021505376344</v>
      </c>
    </row>
    <row r="48" spans="1:12" s="89" customFormat="1">
      <c r="A48" s="95"/>
      <c r="B48" s="95" t="s">
        <v>213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12" s="89" customFormat="1">
      <c r="A49" s="96">
        <v>14</v>
      </c>
      <c r="B49" s="97" t="s">
        <v>21</v>
      </c>
      <c r="C49" s="41">
        <v>0</v>
      </c>
      <c r="D49" s="41">
        <v>0</v>
      </c>
      <c r="E49" s="41">
        <v>783485</v>
      </c>
      <c r="F49" s="41">
        <v>514324</v>
      </c>
      <c r="G49" s="41">
        <v>1297809</v>
      </c>
      <c r="H49" s="42" t="s">
        <v>203</v>
      </c>
      <c r="I49" s="42" t="s">
        <v>203</v>
      </c>
      <c r="J49" s="32">
        <v>1211.0319220430108</v>
      </c>
      <c r="K49" s="32">
        <v>794.99005376344076</v>
      </c>
      <c r="L49" s="32">
        <v>2006.0219758064516</v>
      </c>
    </row>
    <row r="50" spans="1:12" s="89" customFormat="1">
      <c r="A50" s="95"/>
      <c r="B50" s="95" t="s">
        <v>98</v>
      </c>
      <c r="C50" s="92"/>
      <c r="D50" s="92"/>
      <c r="E50" s="92">
        <v>783485</v>
      </c>
      <c r="F50" s="92">
        <v>514324</v>
      </c>
      <c r="G50" s="92">
        <v>1297809</v>
      </c>
      <c r="H50" s="92"/>
      <c r="I50" s="92"/>
      <c r="J50" s="92">
        <v>1211.0319220430108</v>
      </c>
      <c r="K50" s="92">
        <v>794.99005376344076</v>
      </c>
      <c r="L50" s="92">
        <v>2006.0219758064516</v>
      </c>
    </row>
    <row r="51" spans="1:12" s="89" customFormat="1" ht="14.25" customHeight="1">
      <c r="A51" s="96">
        <v>15</v>
      </c>
      <c r="B51" s="97" t="s">
        <v>22</v>
      </c>
      <c r="C51" s="41">
        <v>0</v>
      </c>
      <c r="D51" s="41">
        <v>0</v>
      </c>
      <c r="E51" s="41">
        <v>1735934</v>
      </c>
      <c r="F51" s="41">
        <v>378096</v>
      </c>
      <c r="G51" s="41">
        <v>2114030</v>
      </c>
      <c r="H51" s="32" t="s">
        <v>203</v>
      </c>
      <c r="I51" s="32" t="s">
        <v>203</v>
      </c>
      <c r="J51" s="32">
        <v>2683.2313172043009</v>
      </c>
      <c r="K51" s="32">
        <v>584.42258064516125</v>
      </c>
      <c r="L51" s="32">
        <v>3267.6538978494623</v>
      </c>
    </row>
    <row r="52" spans="1:12" s="89" customFormat="1">
      <c r="A52" s="95"/>
      <c r="B52" s="95" t="s">
        <v>102</v>
      </c>
      <c r="C52" s="92"/>
      <c r="D52" s="92"/>
      <c r="E52" s="92">
        <v>694374</v>
      </c>
      <c r="F52" s="92">
        <v>11343</v>
      </c>
      <c r="G52" s="92">
        <v>705717</v>
      </c>
      <c r="H52" s="92"/>
      <c r="I52" s="92"/>
      <c r="J52" s="92">
        <v>1073.2931451612901</v>
      </c>
      <c r="K52" s="92">
        <v>17.532862903225805</v>
      </c>
      <c r="L52" s="92">
        <v>1090.8260080645159</v>
      </c>
    </row>
    <row r="53" spans="1:12" s="89" customFormat="1">
      <c r="A53" s="95"/>
      <c r="B53" s="95" t="s">
        <v>99</v>
      </c>
      <c r="C53" s="92"/>
      <c r="D53" s="92"/>
      <c r="E53" s="92">
        <v>173593</v>
      </c>
      <c r="F53" s="92">
        <v>264667</v>
      </c>
      <c r="G53" s="92">
        <v>438260</v>
      </c>
      <c r="H53" s="92"/>
      <c r="I53" s="92"/>
      <c r="J53" s="92">
        <v>268</v>
      </c>
      <c r="K53" s="92">
        <v>408.88971774193544</v>
      </c>
      <c r="L53" s="92">
        <v>676.88971774193544</v>
      </c>
    </row>
    <row r="54" spans="1:12" s="89" customFormat="1">
      <c r="A54" s="95"/>
      <c r="B54" s="95" t="s">
        <v>103</v>
      </c>
      <c r="C54" s="92"/>
      <c r="D54" s="92"/>
      <c r="E54" s="92">
        <v>138875</v>
      </c>
      <c r="F54" s="92">
        <v>102086</v>
      </c>
      <c r="G54" s="92">
        <v>240961</v>
      </c>
      <c r="H54" s="92"/>
      <c r="I54" s="92"/>
      <c r="J54" s="92">
        <v>215</v>
      </c>
      <c r="K54" s="92">
        <v>158</v>
      </c>
      <c r="L54" s="92">
        <v>373</v>
      </c>
    </row>
    <row r="55" spans="1:12" s="89" customFormat="1">
      <c r="A55" s="95"/>
      <c r="B55" s="95" t="s">
        <v>100</v>
      </c>
      <c r="C55" s="92"/>
      <c r="D55" s="92"/>
      <c r="E55" s="92">
        <v>520780</v>
      </c>
      <c r="F55" s="92">
        <v>0</v>
      </c>
      <c r="G55" s="92">
        <v>520780</v>
      </c>
      <c r="H55" s="92"/>
      <c r="I55" s="92"/>
      <c r="J55" s="92">
        <v>805</v>
      </c>
      <c r="K55" s="92">
        <v>0</v>
      </c>
      <c r="L55" s="92">
        <v>805</v>
      </c>
    </row>
    <row r="56" spans="1:12" s="89" customFormat="1">
      <c r="A56" s="95"/>
      <c r="B56" s="95" t="s">
        <v>104</v>
      </c>
      <c r="C56" s="92"/>
      <c r="D56" s="92"/>
      <c r="E56" s="92">
        <v>86797</v>
      </c>
      <c r="F56" s="92">
        <v>0</v>
      </c>
      <c r="G56" s="92">
        <v>86797</v>
      </c>
      <c r="H56" s="92"/>
      <c r="I56" s="92"/>
      <c r="J56" s="92">
        <v>134</v>
      </c>
      <c r="K56" s="92">
        <v>0</v>
      </c>
      <c r="L56" s="92">
        <v>134</v>
      </c>
    </row>
    <row r="57" spans="1:12" s="89" customFormat="1">
      <c r="A57" s="95"/>
      <c r="B57" s="95" t="s">
        <v>101</v>
      </c>
      <c r="C57" s="92"/>
      <c r="D57" s="92"/>
      <c r="E57" s="92">
        <v>121515</v>
      </c>
      <c r="F57" s="92">
        <v>0</v>
      </c>
      <c r="G57" s="92">
        <v>121515</v>
      </c>
      <c r="H57" s="92"/>
      <c r="I57" s="92"/>
      <c r="J57" s="92">
        <v>188</v>
      </c>
      <c r="K57" s="92">
        <v>0</v>
      </c>
      <c r="L57" s="92">
        <v>188</v>
      </c>
    </row>
    <row r="58" spans="1:12" s="89" customFormat="1">
      <c r="A58" s="93">
        <v>16</v>
      </c>
      <c r="B58" s="94" t="s">
        <v>23</v>
      </c>
      <c r="C58" s="55">
        <v>0</v>
      </c>
      <c r="D58" s="55">
        <v>0</v>
      </c>
      <c r="E58" s="55">
        <v>139123</v>
      </c>
      <c r="F58" s="55">
        <v>324235</v>
      </c>
      <c r="G58" s="55">
        <v>463358</v>
      </c>
      <c r="H58" s="26" t="s">
        <v>203</v>
      </c>
      <c r="I58" s="26" t="s">
        <v>203</v>
      </c>
      <c r="J58" s="26">
        <v>215.04227150537633</v>
      </c>
      <c r="K58" s="26">
        <v>501.16969086021504</v>
      </c>
      <c r="L58" s="44">
        <v>716.21196236559138</v>
      </c>
    </row>
    <row r="59" spans="1:12" s="89" customFormat="1">
      <c r="A59" s="95"/>
      <c r="B59" s="95" t="s">
        <v>105</v>
      </c>
      <c r="C59" s="92"/>
      <c r="D59" s="92"/>
      <c r="E59" s="92">
        <v>139123</v>
      </c>
      <c r="F59" s="92">
        <v>324235</v>
      </c>
      <c r="G59" s="92">
        <v>463358</v>
      </c>
      <c r="H59" s="92"/>
      <c r="I59" s="92"/>
      <c r="J59" s="92">
        <v>215.04227150537633</v>
      </c>
      <c r="K59" s="92">
        <v>501.16969086021504</v>
      </c>
      <c r="L59" s="92">
        <v>716.21196236559138</v>
      </c>
    </row>
    <row r="60" spans="1:12" s="89" customFormat="1">
      <c r="A60" s="96">
        <v>17</v>
      </c>
      <c r="B60" s="97" t="s">
        <v>24</v>
      </c>
      <c r="C60" s="41">
        <v>0</v>
      </c>
      <c r="D60" s="41">
        <v>0</v>
      </c>
      <c r="E60" s="41">
        <v>683801</v>
      </c>
      <c r="F60" s="41">
        <v>312994</v>
      </c>
      <c r="G60" s="41">
        <v>996795</v>
      </c>
      <c r="H60" s="32" t="s">
        <v>203</v>
      </c>
      <c r="I60" s="32" t="s">
        <v>203</v>
      </c>
      <c r="J60" s="32">
        <v>1056.9504704301075</v>
      </c>
      <c r="K60" s="32">
        <v>483.79448924731179</v>
      </c>
      <c r="L60" s="32">
        <v>1540.7449596774193</v>
      </c>
    </row>
    <row r="61" spans="1:12" s="89" customFormat="1">
      <c r="A61" s="95"/>
      <c r="B61" s="91" t="s">
        <v>106</v>
      </c>
      <c r="C61" s="92"/>
      <c r="D61" s="92"/>
      <c r="E61" s="92">
        <v>683801</v>
      </c>
      <c r="F61" s="92">
        <v>312994</v>
      </c>
      <c r="G61" s="92">
        <v>996795</v>
      </c>
      <c r="H61" s="92"/>
      <c r="I61" s="92"/>
      <c r="J61" s="92">
        <v>1056.9504704301075</v>
      </c>
      <c r="K61" s="92">
        <v>483.79448924731179</v>
      </c>
      <c r="L61" s="92">
        <v>1540.7449596774193</v>
      </c>
    </row>
    <row r="62" spans="1:12" s="89" customFormat="1" ht="15" customHeight="1">
      <c r="A62" s="96">
        <v>18</v>
      </c>
      <c r="B62" s="97" t="s">
        <v>25</v>
      </c>
      <c r="C62" s="41">
        <v>0</v>
      </c>
      <c r="D62" s="41">
        <v>0</v>
      </c>
      <c r="E62" s="41">
        <v>651444</v>
      </c>
      <c r="F62" s="41">
        <v>526449</v>
      </c>
      <c r="G62" s="41">
        <v>1177893</v>
      </c>
      <c r="H62" s="32" t="s">
        <v>203</v>
      </c>
      <c r="I62" s="32" t="s">
        <v>203</v>
      </c>
      <c r="J62" s="32">
        <v>1006.9362903225806</v>
      </c>
      <c r="K62" s="32">
        <v>813.73165322580644</v>
      </c>
      <c r="L62" s="32">
        <v>1820.667943548387</v>
      </c>
    </row>
    <row r="63" spans="1:12" s="89" customFormat="1">
      <c r="A63" s="95"/>
      <c r="B63" s="95" t="s">
        <v>107</v>
      </c>
      <c r="C63" s="92"/>
      <c r="D63" s="92"/>
      <c r="E63" s="92">
        <v>651444</v>
      </c>
      <c r="F63" s="92">
        <v>526449</v>
      </c>
      <c r="G63" s="92">
        <v>1177893</v>
      </c>
      <c r="H63" s="92"/>
      <c r="I63" s="92"/>
      <c r="J63" s="92">
        <v>1006.9362903225806</v>
      </c>
      <c r="K63" s="92">
        <v>813.73165322580644</v>
      </c>
      <c r="L63" s="92">
        <v>1820.667943548387</v>
      </c>
    </row>
    <row r="64" spans="1:12" s="89" customFormat="1">
      <c r="A64" s="96">
        <v>19</v>
      </c>
      <c r="B64" s="97" t="s">
        <v>26</v>
      </c>
      <c r="C64" s="41">
        <v>0</v>
      </c>
      <c r="D64" s="41">
        <v>0</v>
      </c>
      <c r="E64" s="41">
        <v>2293052</v>
      </c>
      <c r="F64" s="41">
        <v>1517529</v>
      </c>
      <c r="G64" s="41">
        <v>3810581</v>
      </c>
      <c r="H64" s="32" t="s">
        <v>203</v>
      </c>
      <c r="I64" s="32" t="s">
        <v>203</v>
      </c>
      <c r="J64" s="32">
        <v>3544.368010752688</v>
      </c>
      <c r="K64" s="32">
        <v>2345.6429435483869</v>
      </c>
      <c r="L64" s="32">
        <v>5890.0109543010749</v>
      </c>
    </row>
    <row r="65" spans="1:13" s="89" customFormat="1">
      <c r="A65" s="102"/>
      <c r="B65" s="102" t="s">
        <v>108</v>
      </c>
      <c r="C65" s="92"/>
      <c r="D65" s="92"/>
      <c r="E65" s="92">
        <v>442100</v>
      </c>
      <c r="F65" s="92">
        <v>292579</v>
      </c>
      <c r="G65" s="98">
        <v>734679</v>
      </c>
      <c r="H65" s="98"/>
      <c r="I65" s="98"/>
      <c r="J65" s="98">
        <v>683.35349462365593</v>
      </c>
      <c r="K65" s="98">
        <v>452.23904569892471</v>
      </c>
      <c r="L65" s="98">
        <v>1135.5925403225806</v>
      </c>
    </row>
    <row r="66" spans="1:13" s="103" customFormat="1">
      <c r="A66" s="102"/>
      <c r="B66" s="102" t="s">
        <v>109</v>
      </c>
      <c r="C66" s="92"/>
      <c r="D66" s="92"/>
      <c r="E66" s="92">
        <v>965375</v>
      </c>
      <c r="F66" s="92">
        <v>638880</v>
      </c>
      <c r="G66" s="98">
        <v>1604255</v>
      </c>
      <c r="H66" s="98"/>
      <c r="I66" s="98"/>
      <c r="J66" s="98">
        <v>1492.1790994623655</v>
      </c>
      <c r="K66" s="98">
        <v>987.51612903225805</v>
      </c>
      <c r="L66" s="98">
        <v>2479.6952284946237</v>
      </c>
      <c r="M66" s="89"/>
    </row>
    <row r="67" spans="1:13" s="103" customFormat="1">
      <c r="A67" s="102"/>
      <c r="B67" s="102" t="s">
        <v>110</v>
      </c>
      <c r="C67" s="92"/>
      <c r="D67" s="92"/>
      <c r="E67" s="92">
        <v>885577</v>
      </c>
      <c r="F67" s="92">
        <v>586070</v>
      </c>
      <c r="G67" s="98">
        <v>1471647</v>
      </c>
      <c r="H67" s="98"/>
      <c r="I67" s="98"/>
      <c r="J67" s="98">
        <v>1368.8354166666666</v>
      </c>
      <c r="K67" s="98">
        <v>905.88776881720423</v>
      </c>
      <c r="L67" s="98">
        <v>2274.723185483871</v>
      </c>
      <c r="M67" s="89"/>
    </row>
    <row r="68" spans="1:13" s="103" customFormat="1" ht="31.5" customHeight="1">
      <c r="A68" s="96">
        <v>20</v>
      </c>
      <c r="B68" s="97" t="s">
        <v>27</v>
      </c>
      <c r="C68" s="41">
        <v>168371</v>
      </c>
      <c r="D68" s="41">
        <v>7678</v>
      </c>
      <c r="E68" s="41">
        <v>518611</v>
      </c>
      <c r="F68" s="41">
        <v>613024</v>
      </c>
      <c r="G68" s="41">
        <v>1307684</v>
      </c>
      <c r="H68" s="32">
        <v>260.25087365591395</v>
      </c>
      <c r="I68" s="32">
        <v>11.867876344086021</v>
      </c>
      <c r="J68" s="32">
        <v>801.61646505376336</v>
      </c>
      <c r="K68" s="32">
        <v>947.55053763440856</v>
      </c>
      <c r="L68" s="32">
        <v>2021.2857526881719</v>
      </c>
      <c r="M68" s="89"/>
    </row>
    <row r="69" spans="1:13" s="103" customFormat="1">
      <c r="A69" s="102"/>
      <c r="B69" s="102" t="s">
        <v>111</v>
      </c>
      <c r="C69" s="92">
        <v>168371</v>
      </c>
      <c r="D69" s="92">
        <v>7678</v>
      </c>
      <c r="E69" s="92">
        <v>518611</v>
      </c>
      <c r="F69" s="92">
        <v>613024</v>
      </c>
      <c r="G69" s="92">
        <v>1307684</v>
      </c>
      <c r="H69" s="92">
        <v>260.25087365591395</v>
      </c>
      <c r="I69" s="92">
        <v>11.867876344086021</v>
      </c>
      <c r="J69" s="92">
        <v>801.61646505376336</v>
      </c>
      <c r="K69" s="92">
        <v>947.55053763440856</v>
      </c>
      <c r="L69" s="92">
        <v>2021.2857526881719</v>
      </c>
    </row>
    <row r="70" spans="1:13" s="103" customFormat="1">
      <c r="A70" s="96">
        <v>21</v>
      </c>
      <c r="B70" s="97" t="s">
        <v>28</v>
      </c>
      <c r="C70" s="41">
        <v>0</v>
      </c>
      <c r="D70" s="41">
        <v>0</v>
      </c>
      <c r="E70" s="41">
        <v>5687218</v>
      </c>
      <c r="F70" s="41">
        <v>3214827</v>
      </c>
      <c r="G70" s="41">
        <v>8902045</v>
      </c>
      <c r="H70" s="32" t="s">
        <v>203</v>
      </c>
      <c r="I70" s="32" t="s">
        <v>203</v>
      </c>
      <c r="J70" s="32">
        <v>8790.7267473118281</v>
      </c>
      <c r="K70" s="32">
        <v>4969.1546370967735</v>
      </c>
      <c r="L70" s="32">
        <v>13759.881384408602</v>
      </c>
    </row>
    <row r="71" spans="1:13" s="103" customFormat="1">
      <c r="A71" s="102"/>
      <c r="B71" s="102" t="s">
        <v>112</v>
      </c>
      <c r="C71" s="92"/>
      <c r="D71" s="92"/>
      <c r="E71" s="92">
        <v>5687218</v>
      </c>
      <c r="F71" s="92">
        <v>3201967.6919999998</v>
      </c>
      <c r="G71" s="98">
        <v>8889185.6919999998</v>
      </c>
      <c r="H71" s="98"/>
      <c r="I71" s="98"/>
      <c r="J71" s="98">
        <v>8790.7267473118281</v>
      </c>
      <c r="K71" s="98">
        <v>4969.1546370967735</v>
      </c>
      <c r="L71" s="98">
        <v>13759.881384408602</v>
      </c>
    </row>
    <row r="72" spans="1:13" s="103" customFormat="1">
      <c r="A72" s="102"/>
      <c r="B72" s="102" t="s">
        <v>210</v>
      </c>
      <c r="C72" s="92"/>
      <c r="D72" s="92"/>
      <c r="E72" s="92"/>
      <c r="F72" s="92">
        <v>12859.308000000001</v>
      </c>
      <c r="G72" s="98">
        <v>12859.308000000001</v>
      </c>
      <c r="H72" s="98"/>
      <c r="I72" s="98"/>
      <c r="J72" s="98"/>
      <c r="K72" s="98"/>
      <c r="L72" s="98"/>
    </row>
    <row r="73" spans="1:13" s="103" customFormat="1">
      <c r="A73" s="96">
        <v>22</v>
      </c>
      <c r="B73" s="97" t="s">
        <v>29</v>
      </c>
      <c r="C73" s="41">
        <v>0</v>
      </c>
      <c r="D73" s="41">
        <v>442300</v>
      </c>
      <c r="E73" s="41">
        <v>670257</v>
      </c>
      <c r="F73" s="41">
        <v>425046</v>
      </c>
      <c r="G73" s="41">
        <v>1537603</v>
      </c>
      <c r="H73" s="32" t="s">
        <v>203</v>
      </c>
      <c r="I73" s="32">
        <v>683.66263440860212</v>
      </c>
      <c r="J73" s="32">
        <v>1036.0155241935483</v>
      </c>
      <c r="K73" s="32">
        <v>656.99314516129027</v>
      </c>
      <c r="L73" s="32">
        <v>2376.6713037634408</v>
      </c>
    </row>
    <row r="74" spans="1:13" s="103" customFormat="1">
      <c r="A74" s="102"/>
      <c r="B74" s="102" t="s">
        <v>114</v>
      </c>
      <c r="C74" s="92"/>
      <c r="D74" s="92"/>
      <c r="E74" s="92">
        <v>670257</v>
      </c>
      <c r="F74" s="92">
        <v>187020.24</v>
      </c>
      <c r="G74" s="98">
        <v>857277.24</v>
      </c>
      <c r="H74" s="98"/>
      <c r="I74" s="98"/>
      <c r="J74" s="98">
        <v>1036.0155241935483</v>
      </c>
      <c r="K74" s="98">
        <v>289.07698387096769</v>
      </c>
      <c r="L74" s="98">
        <v>1325.0925080645161</v>
      </c>
    </row>
    <row r="75" spans="1:13" s="103" customFormat="1">
      <c r="A75" s="102"/>
      <c r="B75" s="102" t="s">
        <v>112</v>
      </c>
      <c r="C75" s="92"/>
      <c r="D75" s="92"/>
      <c r="E75" s="92">
        <v>0</v>
      </c>
      <c r="F75" s="92">
        <v>238025.76</v>
      </c>
      <c r="G75" s="98">
        <v>238025.76</v>
      </c>
      <c r="H75" s="98"/>
      <c r="I75" s="98"/>
      <c r="J75" s="98"/>
      <c r="K75" s="98">
        <v>367.91616129032258</v>
      </c>
      <c r="L75" s="98">
        <v>367.91616129032258</v>
      </c>
    </row>
    <row r="76" spans="1:13" s="103" customFormat="1">
      <c r="A76" s="93">
        <v>23</v>
      </c>
      <c r="B76" s="94" t="s">
        <v>30</v>
      </c>
      <c r="C76" s="55">
        <v>44559</v>
      </c>
      <c r="D76" s="55">
        <v>0</v>
      </c>
      <c r="E76" s="55">
        <v>2264121</v>
      </c>
      <c r="F76" s="55">
        <v>685891</v>
      </c>
      <c r="G76" s="55">
        <v>2994571</v>
      </c>
      <c r="H76" s="26">
        <v>68.874798387096774</v>
      </c>
      <c r="I76" s="26" t="s">
        <v>203</v>
      </c>
      <c r="J76" s="26">
        <v>3499.6493951612902</v>
      </c>
      <c r="K76" s="26">
        <v>1060.1809811827957</v>
      </c>
      <c r="L76" s="26">
        <v>4628.7051747311825</v>
      </c>
    </row>
    <row r="77" spans="1:13" s="103" customFormat="1">
      <c r="A77" s="102"/>
      <c r="B77" s="102" t="s">
        <v>115</v>
      </c>
      <c r="C77" s="92">
        <v>44559</v>
      </c>
      <c r="D77" s="92">
        <v>0</v>
      </c>
      <c r="E77" s="92">
        <v>2264121</v>
      </c>
      <c r="F77" s="92">
        <v>685891</v>
      </c>
      <c r="G77" s="98">
        <v>2994571</v>
      </c>
      <c r="H77" s="98">
        <v>68.874798387096774</v>
      </c>
      <c r="I77" s="98"/>
      <c r="J77" s="98">
        <v>3499.6493951612902</v>
      </c>
      <c r="K77" s="98">
        <v>1060.1809811827957</v>
      </c>
      <c r="L77" s="98">
        <v>4628.7051747311825</v>
      </c>
    </row>
    <row r="78" spans="1:13" s="103" customFormat="1">
      <c r="A78" s="96">
        <v>24</v>
      </c>
      <c r="B78" s="97" t="s">
        <v>31</v>
      </c>
      <c r="C78" s="41">
        <v>582840</v>
      </c>
      <c r="D78" s="41">
        <v>458079</v>
      </c>
      <c r="E78" s="41">
        <v>8039</v>
      </c>
      <c r="F78" s="41">
        <v>463813</v>
      </c>
      <c r="G78" s="41">
        <v>1512771</v>
      </c>
      <c r="H78" s="32">
        <v>900.89516129032245</v>
      </c>
      <c r="I78" s="32">
        <v>708.05221774193546</v>
      </c>
      <c r="J78" s="32">
        <v>12.425873655913977</v>
      </c>
      <c r="K78" s="32">
        <v>716.91525537634402</v>
      </c>
      <c r="L78" s="32">
        <v>2338.288508064516</v>
      </c>
    </row>
    <row r="79" spans="1:13" s="103" customFormat="1">
      <c r="A79" s="102"/>
      <c r="B79" s="102" t="s">
        <v>116</v>
      </c>
      <c r="C79" s="92">
        <v>582840</v>
      </c>
      <c r="D79" s="92">
        <v>458079</v>
      </c>
      <c r="E79" s="92">
        <v>1447.02</v>
      </c>
      <c r="F79" s="92">
        <v>39887.917999999998</v>
      </c>
      <c r="G79" s="98">
        <v>1082253.9380000001</v>
      </c>
      <c r="H79" s="98">
        <v>900.89516129032245</v>
      </c>
      <c r="I79" s="98">
        <v>708.05221774193546</v>
      </c>
      <c r="J79" s="98">
        <v>2.2366572580645157</v>
      </c>
      <c r="K79" s="98">
        <v>61.654711962365582</v>
      </c>
      <c r="L79" s="98">
        <v>1672.838748252688</v>
      </c>
    </row>
    <row r="80" spans="1:13" s="103" customFormat="1">
      <c r="A80" s="102"/>
      <c r="B80" s="102" t="s">
        <v>117</v>
      </c>
      <c r="C80" s="92"/>
      <c r="D80" s="92"/>
      <c r="E80" s="92">
        <v>6591.98</v>
      </c>
      <c r="F80" s="92">
        <v>423925.08199999999</v>
      </c>
      <c r="G80" s="98">
        <v>430517.06199999998</v>
      </c>
      <c r="H80" s="98"/>
      <c r="I80" s="98"/>
      <c r="J80" s="98">
        <v>10.18921639784946</v>
      </c>
      <c r="K80" s="98">
        <v>655.26054341397844</v>
      </c>
      <c r="L80" s="98">
        <v>665.4497598118279</v>
      </c>
    </row>
    <row r="81" spans="1:12" s="103" customFormat="1">
      <c r="A81" s="96">
        <v>25</v>
      </c>
      <c r="B81" s="97" t="s">
        <v>32</v>
      </c>
      <c r="C81" s="41">
        <v>0</v>
      </c>
      <c r="D81" s="41">
        <v>0</v>
      </c>
      <c r="E81" s="41">
        <v>187972</v>
      </c>
      <c r="F81" s="41">
        <v>246132</v>
      </c>
      <c r="G81" s="41">
        <v>434104</v>
      </c>
      <c r="H81" s="32" t="s">
        <v>203</v>
      </c>
      <c r="I81" s="32" t="s">
        <v>203</v>
      </c>
      <c r="J81" s="32">
        <v>290.54811827956985</v>
      </c>
      <c r="K81" s="32">
        <v>380.44596774193542</v>
      </c>
      <c r="L81" s="32">
        <v>670.99408602150527</v>
      </c>
    </row>
    <row r="82" spans="1:12" s="103" customFormat="1">
      <c r="A82" s="102"/>
      <c r="B82" s="102" t="s">
        <v>118</v>
      </c>
      <c r="C82" s="92"/>
      <c r="D82" s="92"/>
      <c r="E82" s="92">
        <v>187972</v>
      </c>
      <c r="F82" s="92">
        <v>246132</v>
      </c>
      <c r="G82" s="92">
        <v>434104</v>
      </c>
      <c r="H82" s="98"/>
      <c r="I82" s="98"/>
      <c r="J82" s="98">
        <v>290.54811827956985</v>
      </c>
      <c r="K82" s="98">
        <v>380.44596774193542</v>
      </c>
      <c r="L82" s="98">
        <v>670.99408602150527</v>
      </c>
    </row>
    <row r="83" spans="1:12" s="103" customFormat="1">
      <c r="A83" s="96">
        <v>26</v>
      </c>
      <c r="B83" s="97" t="s">
        <v>33</v>
      </c>
      <c r="C83" s="41">
        <v>292297</v>
      </c>
      <c r="D83" s="41">
        <v>0</v>
      </c>
      <c r="E83" s="41">
        <v>1763221</v>
      </c>
      <c r="F83" s="41">
        <v>698282</v>
      </c>
      <c r="G83" s="41">
        <v>2753800</v>
      </c>
      <c r="H83" s="32">
        <v>451.80315860215052</v>
      </c>
      <c r="I83" s="32" t="s">
        <v>203</v>
      </c>
      <c r="J83" s="32">
        <v>2725.408803763441</v>
      </c>
      <c r="K83" s="32">
        <v>1079.3337365591397</v>
      </c>
      <c r="L83" s="32">
        <v>4256.5456989247314</v>
      </c>
    </row>
    <row r="84" spans="1:12" s="103" customFormat="1">
      <c r="A84" s="102"/>
      <c r="B84" s="102" t="s">
        <v>119</v>
      </c>
      <c r="C84" s="92">
        <v>292297</v>
      </c>
      <c r="D84" s="92"/>
      <c r="E84" s="92">
        <v>322669</v>
      </c>
      <c r="F84" s="92">
        <v>357520</v>
      </c>
      <c r="G84" s="98">
        <v>972486</v>
      </c>
      <c r="H84" s="98">
        <v>451.80315860215052</v>
      </c>
      <c r="I84" s="98"/>
      <c r="J84" s="98">
        <v>498.74912634408599</v>
      </c>
      <c r="K84" s="98">
        <v>552.61827956989248</v>
      </c>
      <c r="L84" s="98">
        <v>1503.1705645161292</v>
      </c>
    </row>
    <row r="85" spans="1:12" s="103" customFormat="1">
      <c r="A85" s="102"/>
      <c r="B85" s="102" t="s">
        <v>120</v>
      </c>
      <c r="C85" s="92"/>
      <c r="D85" s="92"/>
      <c r="E85" s="92">
        <v>1027958</v>
      </c>
      <c r="F85" s="92">
        <v>340762</v>
      </c>
      <c r="G85" s="98">
        <v>1368720</v>
      </c>
      <c r="H85" s="98"/>
      <c r="I85" s="98"/>
      <c r="J85" s="98">
        <v>1588.9135752688171</v>
      </c>
      <c r="K85" s="98">
        <v>526.71545698924729</v>
      </c>
      <c r="L85" s="98">
        <v>2115.6290322580644</v>
      </c>
    </row>
    <row r="86" spans="1:12" s="103" customFormat="1">
      <c r="A86" s="102"/>
      <c r="B86" s="102" t="s">
        <v>122</v>
      </c>
      <c r="C86" s="92"/>
      <c r="D86" s="92"/>
      <c r="E86" s="92">
        <v>21159</v>
      </c>
      <c r="F86" s="92"/>
      <c r="G86" s="98">
        <v>21159</v>
      </c>
      <c r="H86" s="98"/>
      <c r="I86" s="98"/>
      <c r="J86" s="98">
        <v>32.705443548387095</v>
      </c>
      <c r="K86" s="98"/>
      <c r="L86" s="98">
        <v>32.705443548387095</v>
      </c>
    </row>
    <row r="87" spans="1:12" s="103" customFormat="1">
      <c r="A87" s="102"/>
      <c r="B87" s="102" t="s">
        <v>121</v>
      </c>
      <c r="C87" s="92"/>
      <c r="D87" s="92"/>
      <c r="E87" s="92">
        <v>380856</v>
      </c>
      <c r="F87" s="92"/>
      <c r="G87" s="98">
        <v>380856</v>
      </c>
      <c r="H87" s="98"/>
      <c r="I87" s="98"/>
      <c r="J87" s="98">
        <v>588.6887096774193</v>
      </c>
      <c r="K87" s="98"/>
      <c r="L87" s="98">
        <v>588.6887096774193</v>
      </c>
    </row>
    <row r="88" spans="1:12" s="103" customFormat="1">
      <c r="A88" s="102"/>
      <c r="B88" s="102" t="s">
        <v>123</v>
      </c>
      <c r="C88" s="92"/>
      <c r="D88" s="92"/>
      <c r="E88" s="92">
        <v>8816</v>
      </c>
      <c r="F88" s="92"/>
      <c r="G88" s="98">
        <v>8816</v>
      </c>
      <c r="H88" s="98"/>
      <c r="I88" s="98"/>
      <c r="J88" s="98">
        <v>13.626881720430106</v>
      </c>
      <c r="K88" s="98"/>
      <c r="L88" s="98">
        <v>13.626881720430106</v>
      </c>
    </row>
    <row r="89" spans="1:12" s="103" customFormat="1">
      <c r="A89" s="102"/>
      <c r="B89" s="102" t="s">
        <v>206</v>
      </c>
      <c r="C89" s="92"/>
      <c r="D89" s="92"/>
      <c r="E89" s="92">
        <v>1763</v>
      </c>
      <c r="F89" s="92"/>
      <c r="G89" s="98"/>
      <c r="H89" s="98"/>
      <c r="I89" s="98"/>
      <c r="J89" s="98">
        <v>2.7250672043010749</v>
      </c>
      <c r="K89" s="98"/>
      <c r="L89" s="98">
        <v>2.7250672043010749</v>
      </c>
    </row>
    <row r="90" spans="1:12" s="103" customFormat="1">
      <c r="A90" s="96">
        <v>27</v>
      </c>
      <c r="B90" s="97" t="s">
        <v>34</v>
      </c>
      <c r="C90" s="41">
        <v>0</v>
      </c>
      <c r="D90" s="41">
        <v>0</v>
      </c>
      <c r="E90" s="41">
        <v>1841911</v>
      </c>
      <c r="F90" s="41">
        <v>701709</v>
      </c>
      <c r="G90" s="41">
        <v>2543620</v>
      </c>
      <c r="H90" s="32" t="s">
        <v>203</v>
      </c>
      <c r="I90" s="32" t="s">
        <v>203</v>
      </c>
      <c r="J90" s="32">
        <v>2847.0398521505376</v>
      </c>
      <c r="K90" s="32">
        <v>1084.6308467741935</v>
      </c>
      <c r="L90" s="32">
        <v>3931.6706989247314</v>
      </c>
    </row>
    <row r="91" spans="1:12" s="103" customFormat="1">
      <c r="A91" s="102"/>
      <c r="B91" s="102" t="s">
        <v>124</v>
      </c>
      <c r="C91" s="92"/>
      <c r="D91" s="92"/>
      <c r="E91" s="92">
        <v>925008</v>
      </c>
      <c r="F91" s="92">
        <v>456250</v>
      </c>
      <c r="G91" s="98">
        <v>1381258</v>
      </c>
      <c r="H91" s="98"/>
      <c r="I91" s="98"/>
      <c r="J91" s="98">
        <v>1429.7838709677417</v>
      </c>
      <c r="K91" s="98">
        <v>705.22513440860212</v>
      </c>
      <c r="L91" s="98">
        <v>2135.0090053763438</v>
      </c>
    </row>
    <row r="92" spans="1:12" s="103" customFormat="1">
      <c r="A92" s="102"/>
      <c r="B92" s="102" t="s">
        <v>127</v>
      </c>
      <c r="C92" s="92"/>
      <c r="D92" s="92"/>
      <c r="E92" s="92">
        <v>630855</v>
      </c>
      <c r="F92" s="92">
        <v>190865</v>
      </c>
      <c r="G92" s="98">
        <v>821720</v>
      </c>
      <c r="H92" s="98"/>
      <c r="I92" s="98"/>
      <c r="J92" s="98">
        <v>975.11189516129025</v>
      </c>
      <c r="K92" s="98">
        <v>295.01982526881721</v>
      </c>
      <c r="L92" s="98">
        <v>1270.1317204301074</v>
      </c>
    </row>
    <row r="93" spans="1:12" s="103" customFormat="1">
      <c r="A93" s="102"/>
      <c r="B93" s="102" t="s">
        <v>125</v>
      </c>
      <c r="C93" s="92"/>
      <c r="D93" s="92"/>
      <c r="E93" s="92">
        <v>193032</v>
      </c>
      <c r="F93" s="92">
        <v>1965</v>
      </c>
      <c r="G93" s="98">
        <v>194997</v>
      </c>
      <c r="H93" s="98"/>
      <c r="I93" s="98"/>
      <c r="J93" s="98">
        <v>298.36935483870963</v>
      </c>
      <c r="K93" s="98">
        <v>3.037298387096774</v>
      </c>
      <c r="L93" s="98">
        <v>301.40665322580639</v>
      </c>
    </row>
    <row r="94" spans="1:12" s="103" customFormat="1">
      <c r="A94" s="102"/>
      <c r="B94" s="102" t="s">
        <v>126</v>
      </c>
      <c r="C94" s="92"/>
      <c r="D94" s="92"/>
      <c r="E94" s="92">
        <v>16025</v>
      </c>
      <c r="F94" s="92"/>
      <c r="G94" s="98">
        <v>16025</v>
      </c>
      <c r="H94" s="98"/>
      <c r="I94" s="98"/>
      <c r="J94" s="98">
        <v>24.769825268817204</v>
      </c>
      <c r="K94" s="98"/>
      <c r="L94" s="98">
        <v>24.769825268817204</v>
      </c>
    </row>
    <row r="95" spans="1:12" s="103" customFormat="1">
      <c r="A95" s="102"/>
      <c r="B95" s="102" t="s">
        <v>128</v>
      </c>
      <c r="C95" s="92"/>
      <c r="D95" s="92"/>
      <c r="E95" s="92">
        <v>28365</v>
      </c>
      <c r="F95" s="92">
        <v>28560</v>
      </c>
      <c r="G95" s="98">
        <v>56925</v>
      </c>
      <c r="H95" s="98"/>
      <c r="I95" s="98"/>
      <c r="J95" s="98">
        <v>43.84375</v>
      </c>
      <c r="K95" s="98">
        <v>44.145161290322584</v>
      </c>
      <c r="L95" s="98">
        <v>87.988911290322591</v>
      </c>
    </row>
    <row r="96" spans="1:12" s="103" customFormat="1">
      <c r="A96" s="102"/>
      <c r="B96" s="102" t="s">
        <v>129</v>
      </c>
      <c r="C96" s="92"/>
      <c r="D96" s="92"/>
      <c r="E96" s="92">
        <v>48626</v>
      </c>
      <c r="F96" s="92">
        <v>24069</v>
      </c>
      <c r="G96" s="98">
        <v>72695</v>
      </c>
      <c r="H96" s="98"/>
      <c r="I96" s="98"/>
      <c r="J96" s="98">
        <v>75.16115591397849</v>
      </c>
      <c r="K96" s="98">
        <v>37.203427419354838</v>
      </c>
      <c r="L96" s="98">
        <v>112.36458333333333</v>
      </c>
    </row>
    <row r="97" spans="1:12" s="103" customFormat="1">
      <c r="A97" s="96">
        <v>28</v>
      </c>
      <c r="B97" s="97" t="s">
        <v>35</v>
      </c>
      <c r="C97" s="41">
        <v>322509</v>
      </c>
      <c r="D97" s="41">
        <v>0</v>
      </c>
      <c r="E97" s="41">
        <v>608491</v>
      </c>
      <c r="F97" s="41">
        <v>519680</v>
      </c>
      <c r="G97" s="41">
        <v>1450680</v>
      </c>
      <c r="H97" s="32">
        <v>498.501814516129</v>
      </c>
      <c r="I97" s="32" t="s">
        <v>203</v>
      </c>
      <c r="J97" s="32">
        <v>940.54388440860214</v>
      </c>
      <c r="K97" s="32">
        <v>803.26881720430106</v>
      </c>
      <c r="L97" s="32">
        <v>2242.3145161290322</v>
      </c>
    </row>
    <row r="98" spans="1:12" s="103" customFormat="1">
      <c r="A98" s="102"/>
      <c r="B98" s="102" t="s">
        <v>130</v>
      </c>
      <c r="C98" s="92">
        <v>322509</v>
      </c>
      <c r="D98" s="92">
        <v>0</v>
      </c>
      <c r="E98" s="92">
        <v>608491</v>
      </c>
      <c r="F98" s="92">
        <v>519680</v>
      </c>
      <c r="G98" s="98">
        <v>1450680</v>
      </c>
      <c r="H98" s="98">
        <v>498.501814516129</v>
      </c>
      <c r="I98" s="98"/>
      <c r="J98" s="98">
        <v>940.54388440860214</v>
      </c>
      <c r="K98" s="98">
        <v>803.26881720430106</v>
      </c>
      <c r="L98" s="98">
        <v>2242.3145161290322</v>
      </c>
    </row>
    <row r="99" spans="1:12" s="103" customFormat="1">
      <c r="A99" s="96">
        <v>29</v>
      </c>
      <c r="B99" s="97" t="s">
        <v>36</v>
      </c>
      <c r="C99" s="41">
        <v>381375</v>
      </c>
      <c r="D99" s="41">
        <v>0</v>
      </c>
      <c r="E99" s="41">
        <v>1206298</v>
      </c>
      <c r="F99" s="41">
        <v>591932</v>
      </c>
      <c r="G99" s="41">
        <v>2179605</v>
      </c>
      <c r="H99" s="32">
        <v>589.49092741935476</v>
      </c>
      <c r="I99" s="32" t="s">
        <v>203</v>
      </c>
      <c r="J99" s="32">
        <v>1864.573521505376</v>
      </c>
      <c r="K99" s="32">
        <v>914.94865591397843</v>
      </c>
      <c r="L99" s="32">
        <v>3369.0131048387093</v>
      </c>
    </row>
    <row r="100" spans="1:12" s="103" customFormat="1">
      <c r="A100" s="102"/>
      <c r="B100" s="102" t="s">
        <v>131</v>
      </c>
      <c r="C100" s="92">
        <v>381375</v>
      </c>
      <c r="D100" s="92"/>
      <c r="E100" s="92">
        <v>1130301</v>
      </c>
      <c r="F100" s="92">
        <v>591932</v>
      </c>
      <c r="G100" s="98">
        <v>2103608</v>
      </c>
      <c r="H100" s="98">
        <v>589.49092741935476</v>
      </c>
      <c r="I100" s="98"/>
      <c r="J100" s="98">
        <v>1747.1050403225804</v>
      </c>
      <c r="K100" s="98">
        <v>914.94865591397843</v>
      </c>
      <c r="L100" s="98">
        <v>3251.5446236559137</v>
      </c>
    </row>
    <row r="101" spans="1:12" s="103" customFormat="1">
      <c r="A101" s="102"/>
      <c r="B101" s="102" t="s">
        <v>97</v>
      </c>
      <c r="C101" s="92"/>
      <c r="D101" s="92"/>
      <c r="E101" s="92">
        <v>75997</v>
      </c>
      <c r="F101" s="92"/>
      <c r="G101" s="98">
        <v>75997</v>
      </c>
      <c r="H101" s="98"/>
      <c r="I101" s="98"/>
      <c r="J101" s="98">
        <v>117.46848118279568</v>
      </c>
      <c r="K101" s="98"/>
      <c r="L101" s="98">
        <v>117.46848118279568</v>
      </c>
    </row>
    <row r="102" spans="1:12" s="103" customFormat="1">
      <c r="A102" s="96">
        <v>30</v>
      </c>
      <c r="B102" s="97" t="s">
        <v>37</v>
      </c>
      <c r="C102" s="41">
        <v>0</v>
      </c>
      <c r="D102" s="41">
        <v>0</v>
      </c>
      <c r="E102" s="41">
        <v>2815264</v>
      </c>
      <c r="F102" s="41">
        <v>1502201</v>
      </c>
      <c r="G102" s="41">
        <v>4317465</v>
      </c>
      <c r="H102" s="32" t="s">
        <v>203</v>
      </c>
      <c r="I102" s="32" t="s">
        <v>203</v>
      </c>
      <c r="J102" s="32">
        <v>4351.5505376344081</v>
      </c>
      <c r="K102" s="32">
        <v>2321.9504704301075</v>
      </c>
      <c r="L102" s="32">
        <v>6673.5010080645152</v>
      </c>
    </row>
    <row r="103" spans="1:12" s="103" customFormat="1">
      <c r="A103" s="102"/>
      <c r="B103" s="102" t="s">
        <v>132</v>
      </c>
      <c r="C103" s="92"/>
      <c r="D103" s="92"/>
      <c r="E103" s="92">
        <v>2815264</v>
      </c>
      <c r="F103" s="92">
        <v>1502201</v>
      </c>
      <c r="G103" s="92">
        <v>4317465</v>
      </c>
      <c r="H103" s="98"/>
      <c r="I103" s="98"/>
      <c r="J103" s="98">
        <v>4351.5505376344081</v>
      </c>
      <c r="K103" s="98">
        <v>2321.9504704301075</v>
      </c>
      <c r="L103" s="98">
        <v>6673.5010080645152</v>
      </c>
    </row>
    <row r="104" spans="1:12" s="103" customFormat="1">
      <c r="A104" s="96">
        <v>31</v>
      </c>
      <c r="B104" s="97" t="s">
        <v>38</v>
      </c>
      <c r="C104" s="41">
        <v>0</v>
      </c>
      <c r="D104" s="41">
        <v>0</v>
      </c>
      <c r="E104" s="41">
        <v>696188</v>
      </c>
      <c r="F104" s="104">
        <v>534873</v>
      </c>
      <c r="G104" s="41">
        <v>1231061</v>
      </c>
      <c r="H104" s="32" t="s">
        <v>203</v>
      </c>
      <c r="I104" s="32" t="s">
        <v>203</v>
      </c>
      <c r="J104" s="32">
        <v>1076.0970430107527</v>
      </c>
      <c r="K104" s="32">
        <v>826.75262096774179</v>
      </c>
      <c r="L104" s="32">
        <v>1902.8496639784944</v>
      </c>
    </row>
    <row r="105" spans="1:12" s="103" customFormat="1">
      <c r="A105" s="102"/>
      <c r="B105" s="102" t="s">
        <v>133</v>
      </c>
      <c r="C105" s="92"/>
      <c r="D105" s="92"/>
      <c r="E105" s="92">
        <v>696188</v>
      </c>
      <c r="F105" s="92">
        <v>534873</v>
      </c>
      <c r="G105" s="98">
        <v>1231061</v>
      </c>
      <c r="H105" s="98"/>
      <c r="I105" s="98"/>
      <c r="J105" s="98">
        <v>1076.0970430107527</v>
      </c>
      <c r="K105" s="98">
        <v>826.75262096774179</v>
      </c>
      <c r="L105" s="98">
        <v>1902.8496639784944</v>
      </c>
    </row>
    <row r="106" spans="1:12" s="103" customFormat="1">
      <c r="A106" s="93">
        <v>32</v>
      </c>
      <c r="B106" s="94" t="s">
        <v>39</v>
      </c>
      <c r="C106" s="55">
        <v>540010</v>
      </c>
      <c r="D106" s="55">
        <v>89700</v>
      </c>
      <c r="E106" s="55">
        <v>3978396</v>
      </c>
      <c r="F106" s="55">
        <v>1487691</v>
      </c>
      <c r="G106" s="55">
        <v>6095797</v>
      </c>
      <c r="H106" s="26">
        <v>834.69287634408602</v>
      </c>
      <c r="I106" s="26">
        <v>138.64919354838707</v>
      </c>
      <c r="J106" s="26">
        <v>6149.4024193548385</v>
      </c>
      <c r="K106" s="26">
        <v>2299.522379032258</v>
      </c>
      <c r="L106" s="26">
        <v>9422.2668682795702</v>
      </c>
    </row>
    <row r="107" spans="1:12" s="103" customFormat="1">
      <c r="A107" s="102"/>
      <c r="B107" s="102" t="s">
        <v>134</v>
      </c>
      <c r="C107" s="92">
        <v>540010</v>
      </c>
      <c r="D107" s="92">
        <v>89700</v>
      </c>
      <c r="E107" s="92">
        <v>3978396</v>
      </c>
      <c r="F107" s="92">
        <v>1487691</v>
      </c>
      <c r="G107" s="98">
        <v>6095797</v>
      </c>
      <c r="H107" s="98">
        <v>834.69287634408602</v>
      </c>
      <c r="I107" s="98"/>
      <c r="J107" s="98">
        <v>6149.4024193548385</v>
      </c>
      <c r="K107" s="98">
        <v>2299.522379032258</v>
      </c>
      <c r="L107" s="98">
        <v>9283.617674731182</v>
      </c>
    </row>
    <row r="108" spans="1:12" s="103" customFormat="1">
      <c r="A108" s="96">
        <v>33</v>
      </c>
      <c r="B108" s="97" t="s">
        <v>40</v>
      </c>
      <c r="C108" s="41">
        <v>0</v>
      </c>
      <c r="D108" s="41">
        <v>0</v>
      </c>
      <c r="E108" s="41">
        <v>349212</v>
      </c>
      <c r="F108" s="105">
        <v>60623</v>
      </c>
      <c r="G108" s="41">
        <v>409835</v>
      </c>
      <c r="H108" s="32" t="s">
        <v>203</v>
      </c>
      <c r="I108" s="32" t="s">
        <v>203</v>
      </c>
      <c r="J108" s="32">
        <v>539.77661290322578</v>
      </c>
      <c r="K108" s="32">
        <v>93.704905913978493</v>
      </c>
      <c r="L108" s="32">
        <v>633.48151881720423</v>
      </c>
    </row>
    <row r="109" spans="1:12" s="103" customFormat="1" ht="30">
      <c r="A109" s="102"/>
      <c r="B109" s="106" t="s">
        <v>135</v>
      </c>
      <c r="C109" s="92"/>
      <c r="D109" s="92"/>
      <c r="E109" s="92">
        <v>349212</v>
      </c>
      <c r="F109" s="92">
        <v>60623</v>
      </c>
      <c r="G109" s="98">
        <v>409835</v>
      </c>
      <c r="H109" s="98"/>
      <c r="I109" s="98"/>
      <c r="J109" s="98">
        <v>539.77661290322578</v>
      </c>
      <c r="K109" s="98">
        <v>93.704905913978493</v>
      </c>
      <c r="L109" s="98">
        <v>633.48151881720423</v>
      </c>
    </row>
    <row r="110" spans="1:12" s="103" customFormat="1">
      <c r="A110" s="93">
        <v>34</v>
      </c>
      <c r="B110" s="94" t="s">
        <v>41</v>
      </c>
      <c r="C110" s="55">
        <v>135397</v>
      </c>
      <c r="D110" s="55">
        <v>0</v>
      </c>
      <c r="E110" s="55">
        <v>90977</v>
      </c>
      <c r="F110" s="55">
        <v>84076</v>
      </c>
      <c r="G110" s="55">
        <v>310450</v>
      </c>
      <c r="H110" s="26">
        <v>209.28299731182796</v>
      </c>
      <c r="I110" s="26" t="s">
        <v>203</v>
      </c>
      <c r="J110" s="26">
        <v>140.62305107526882</v>
      </c>
      <c r="K110" s="26">
        <v>129.95618279569891</v>
      </c>
      <c r="L110" s="26">
        <v>479.86223118279571</v>
      </c>
    </row>
    <row r="111" spans="1:12" s="103" customFormat="1">
      <c r="A111" s="102"/>
      <c r="B111" s="102" t="s">
        <v>136</v>
      </c>
      <c r="C111" s="92">
        <v>135397</v>
      </c>
      <c r="D111" s="92"/>
      <c r="E111" s="92">
        <v>90977</v>
      </c>
      <c r="F111" s="92">
        <v>84076</v>
      </c>
      <c r="G111" s="98">
        <v>310450</v>
      </c>
      <c r="H111" s="98">
        <v>209.28299731182796</v>
      </c>
      <c r="I111" s="98"/>
      <c r="J111" s="98">
        <v>140.62305107526882</v>
      </c>
      <c r="K111" s="98">
        <v>129.95618279569891</v>
      </c>
      <c r="L111" s="98">
        <v>479.86223118279571</v>
      </c>
    </row>
    <row r="112" spans="1:12" s="103" customFormat="1">
      <c r="A112" s="96">
        <v>35</v>
      </c>
      <c r="B112" s="97" t="s">
        <v>42</v>
      </c>
      <c r="C112" s="41">
        <v>0</v>
      </c>
      <c r="D112" s="41">
        <v>0</v>
      </c>
      <c r="E112" s="41">
        <v>203853</v>
      </c>
      <c r="F112" s="41">
        <v>38347</v>
      </c>
      <c r="G112" s="41">
        <v>242200</v>
      </c>
      <c r="H112" s="32" t="s">
        <v>203</v>
      </c>
      <c r="I112" s="32" t="s">
        <v>203</v>
      </c>
      <c r="J112" s="32">
        <v>315.0953629032258</v>
      </c>
      <c r="K112" s="32">
        <v>59.27291666666666</v>
      </c>
      <c r="L112" s="32">
        <v>374.36827956989248</v>
      </c>
    </row>
    <row r="113" spans="1:12" s="103" customFormat="1" ht="30">
      <c r="A113" s="102"/>
      <c r="B113" s="106" t="s">
        <v>138</v>
      </c>
      <c r="C113" s="92"/>
      <c r="D113" s="92"/>
      <c r="E113" s="92">
        <v>48924.72</v>
      </c>
      <c r="F113" s="92">
        <v>2339.1669999999999</v>
      </c>
      <c r="G113" s="98">
        <v>51263.887000000002</v>
      </c>
      <c r="H113" s="98"/>
      <c r="I113" s="98"/>
      <c r="J113" s="98">
        <v>75.622887096774193</v>
      </c>
      <c r="K113" s="98">
        <v>3.6156479166666662</v>
      </c>
      <c r="L113" s="98">
        <v>79.238535013440853</v>
      </c>
    </row>
    <row r="114" spans="1:12" s="103" customFormat="1">
      <c r="A114" s="102"/>
      <c r="B114" s="102" t="s">
        <v>137</v>
      </c>
      <c r="C114" s="92"/>
      <c r="D114" s="92"/>
      <c r="E114" s="92">
        <v>154928.28</v>
      </c>
      <c r="F114" s="92">
        <v>36007.832999999999</v>
      </c>
      <c r="G114" s="98">
        <v>190936.11300000001</v>
      </c>
      <c r="H114" s="98"/>
      <c r="I114" s="98"/>
      <c r="J114" s="98">
        <v>239.4724758064516</v>
      </c>
      <c r="K114" s="98">
        <v>55.657268749999993</v>
      </c>
      <c r="L114" s="98">
        <v>295.12974455645161</v>
      </c>
    </row>
    <row r="115" spans="1:12" s="103" customFormat="1" ht="30" customHeight="1">
      <c r="A115" s="96">
        <v>36</v>
      </c>
      <c r="B115" s="97" t="s">
        <v>43</v>
      </c>
      <c r="C115" s="41">
        <v>0</v>
      </c>
      <c r="D115" s="41">
        <v>174707</v>
      </c>
      <c r="E115" s="41">
        <v>816632</v>
      </c>
      <c r="F115" s="41">
        <v>913510</v>
      </c>
      <c r="G115" s="41">
        <v>1904849</v>
      </c>
      <c r="H115" s="32" t="s">
        <v>203</v>
      </c>
      <c r="I115" s="32">
        <v>270.04442204301074</v>
      </c>
      <c r="J115" s="32">
        <v>1262.267204301075</v>
      </c>
      <c r="K115" s="32">
        <v>1412.0114247311826</v>
      </c>
      <c r="L115" s="32">
        <v>2944.3230510752683</v>
      </c>
    </row>
    <row r="116" spans="1:12" s="103" customFormat="1">
      <c r="A116" s="102"/>
      <c r="B116" s="102" t="s">
        <v>139</v>
      </c>
      <c r="C116" s="92"/>
      <c r="D116" s="92">
        <v>174707</v>
      </c>
      <c r="E116" s="92">
        <v>816632</v>
      </c>
      <c r="F116" s="92">
        <v>913510</v>
      </c>
      <c r="G116" s="98">
        <v>1904849</v>
      </c>
      <c r="H116" s="98"/>
      <c r="I116" s="98">
        <v>270.04442204301074</v>
      </c>
      <c r="J116" s="98">
        <v>1262.267204301075</v>
      </c>
      <c r="K116" s="98">
        <v>1412.0114247311826</v>
      </c>
      <c r="L116" s="98">
        <v>2944.3230510752683</v>
      </c>
    </row>
    <row r="117" spans="1:12" s="103" customFormat="1">
      <c r="A117" s="96">
        <v>37</v>
      </c>
      <c r="B117" s="97" t="s">
        <v>44</v>
      </c>
      <c r="C117" s="41">
        <v>0</v>
      </c>
      <c r="D117" s="41">
        <v>0</v>
      </c>
      <c r="E117" s="41">
        <v>452046</v>
      </c>
      <c r="F117" s="41">
        <v>455014</v>
      </c>
      <c r="G117" s="41">
        <v>907060</v>
      </c>
      <c r="H117" s="32" t="s">
        <v>203</v>
      </c>
      <c r="I117" s="32" t="s">
        <v>203</v>
      </c>
      <c r="J117" s="32">
        <v>698.72701612903222</v>
      </c>
      <c r="K117" s="32">
        <v>703.31465053763441</v>
      </c>
      <c r="L117" s="32">
        <v>1402.0416666666665</v>
      </c>
    </row>
    <row r="118" spans="1:12" s="103" customFormat="1">
      <c r="A118" s="102"/>
      <c r="B118" s="102" t="s">
        <v>140</v>
      </c>
      <c r="C118" s="92"/>
      <c r="D118" s="92"/>
      <c r="E118" s="92">
        <v>452046</v>
      </c>
      <c r="F118" s="92">
        <v>455014</v>
      </c>
      <c r="G118" s="98">
        <v>907060</v>
      </c>
      <c r="H118" s="98"/>
      <c r="I118" s="98"/>
      <c r="J118" s="98">
        <v>698.72701612903222</v>
      </c>
      <c r="K118" s="98">
        <v>703.31465053763441</v>
      </c>
      <c r="L118" s="98">
        <v>1402.0416666666665</v>
      </c>
    </row>
    <row r="119" spans="1:12" s="103" customFormat="1">
      <c r="A119" s="96">
        <v>38</v>
      </c>
      <c r="B119" s="97" t="s">
        <v>45</v>
      </c>
      <c r="C119" s="41">
        <v>127832</v>
      </c>
      <c r="D119" s="41">
        <v>0</v>
      </c>
      <c r="E119" s="41">
        <v>1090228</v>
      </c>
      <c r="F119" s="41">
        <v>319301</v>
      </c>
      <c r="G119" s="41">
        <v>1537361</v>
      </c>
      <c r="H119" s="32">
        <v>197.58978494623653</v>
      </c>
      <c r="I119" s="32" t="s">
        <v>203</v>
      </c>
      <c r="J119" s="32">
        <v>1685.1642473118277</v>
      </c>
      <c r="K119" s="32">
        <v>493.54321236559139</v>
      </c>
      <c r="L119" s="32">
        <v>2376.2972446236554</v>
      </c>
    </row>
    <row r="120" spans="1:12" s="103" customFormat="1">
      <c r="A120" s="102"/>
      <c r="B120" s="102" t="s">
        <v>146</v>
      </c>
      <c r="C120" s="92">
        <v>127832</v>
      </c>
      <c r="D120" s="92"/>
      <c r="E120" s="92">
        <v>320418</v>
      </c>
      <c r="F120" s="92">
        <v>83018</v>
      </c>
      <c r="G120" s="98">
        <v>531268</v>
      </c>
      <c r="H120" s="98">
        <v>197.58978494623653</v>
      </c>
      <c r="I120" s="98"/>
      <c r="J120" s="98">
        <v>495.26975806451611</v>
      </c>
      <c r="K120" s="98">
        <v>128.32083333333333</v>
      </c>
      <c r="L120" s="98">
        <v>821.18037634408597</v>
      </c>
    </row>
    <row r="121" spans="1:12" s="103" customFormat="1">
      <c r="A121" s="102"/>
      <c r="B121" s="102" t="s">
        <v>141</v>
      </c>
      <c r="C121" s="92"/>
      <c r="D121" s="92"/>
      <c r="E121" s="92">
        <v>104444</v>
      </c>
      <c r="F121" s="92"/>
      <c r="G121" s="98">
        <v>104444</v>
      </c>
      <c r="H121" s="98"/>
      <c r="I121" s="98"/>
      <c r="J121" s="98">
        <v>161.43897849462363</v>
      </c>
      <c r="K121" s="98"/>
      <c r="L121" s="98">
        <v>161.43897849462363</v>
      </c>
    </row>
    <row r="122" spans="1:12" s="103" customFormat="1">
      <c r="A122" s="102"/>
      <c r="B122" s="102" t="s">
        <v>142</v>
      </c>
      <c r="C122" s="92"/>
      <c r="D122" s="92"/>
      <c r="E122" s="92">
        <v>15699</v>
      </c>
      <c r="F122" s="92"/>
      <c r="G122" s="98">
        <v>15699</v>
      </c>
      <c r="H122" s="98"/>
      <c r="I122" s="98"/>
      <c r="J122" s="98">
        <v>24.265927419354838</v>
      </c>
      <c r="K122" s="98"/>
      <c r="L122" s="98">
        <v>24.265927419354838</v>
      </c>
    </row>
    <row r="123" spans="1:12" s="103" customFormat="1">
      <c r="A123" s="102"/>
      <c r="B123" s="102" t="s">
        <v>143</v>
      </c>
      <c r="C123" s="92"/>
      <c r="D123" s="92"/>
      <c r="E123" s="92">
        <v>39466</v>
      </c>
      <c r="F123" s="92">
        <v>26215</v>
      </c>
      <c r="G123" s="98">
        <v>65681</v>
      </c>
      <c r="H123" s="98"/>
      <c r="I123" s="98"/>
      <c r="J123" s="98">
        <v>61.002553763440858</v>
      </c>
      <c r="K123" s="98">
        <v>40.520497311827953</v>
      </c>
      <c r="L123" s="98">
        <v>101.52305107526881</v>
      </c>
    </row>
    <row r="124" spans="1:12" s="103" customFormat="1">
      <c r="A124" s="102"/>
      <c r="B124" s="102" t="s">
        <v>144</v>
      </c>
      <c r="C124" s="92"/>
      <c r="D124" s="92"/>
      <c r="E124" s="92">
        <v>33362</v>
      </c>
      <c r="F124" s="92">
        <v>39913</v>
      </c>
      <c r="G124" s="98">
        <v>73275</v>
      </c>
      <c r="H124" s="98"/>
      <c r="I124" s="98"/>
      <c r="J124" s="98">
        <v>51.567607526881716</v>
      </c>
      <c r="K124" s="98">
        <v>61.693481182795693</v>
      </c>
      <c r="L124" s="98">
        <v>113.26108870967741</v>
      </c>
    </row>
    <row r="125" spans="1:12" s="103" customFormat="1">
      <c r="A125" s="102"/>
      <c r="B125" s="102" t="s">
        <v>145</v>
      </c>
      <c r="C125" s="92"/>
      <c r="D125" s="92"/>
      <c r="E125" s="92">
        <v>64432</v>
      </c>
      <c r="F125" s="92">
        <v>103613</v>
      </c>
      <c r="G125" s="98">
        <v>168045</v>
      </c>
      <c r="H125" s="98"/>
      <c r="I125" s="98"/>
      <c r="J125" s="98">
        <v>99.592473118279571</v>
      </c>
      <c r="K125" s="98">
        <v>160.15450268817202</v>
      </c>
      <c r="L125" s="98">
        <v>259.74697580645159</v>
      </c>
    </row>
    <row r="126" spans="1:12" s="103" customFormat="1">
      <c r="A126" s="102"/>
      <c r="B126" s="102" t="s">
        <v>147</v>
      </c>
      <c r="C126" s="92"/>
      <c r="D126" s="92"/>
      <c r="E126" s="92">
        <v>512407</v>
      </c>
      <c r="F126" s="92">
        <v>66542</v>
      </c>
      <c r="G126" s="98">
        <v>578949</v>
      </c>
      <c r="H126" s="98"/>
      <c r="I126" s="98"/>
      <c r="J126" s="98">
        <v>792.02694892473119</v>
      </c>
      <c r="K126" s="98">
        <v>102.85389784946236</v>
      </c>
      <c r="L126" s="98">
        <v>894.88084677419351</v>
      </c>
    </row>
    <row r="127" spans="1:12" s="103" customFormat="1">
      <c r="A127" s="96">
        <v>39</v>
      </c>
      <c r="B127" s="107" t="s">
        <v>46</v>
      </c>
      <c r="C127" s="108">
        <v>0</v>
      </c>
      <c r="D127" s="108">
        <v>0</v>
      </c>
      <c r="E127" s="108">
        <v>453639</v>
      </c>
      <c r="F127" s="108">
        <v>90623</v>
      </c>
      <c r="G127" s="41">
        <v>544262</v>
      </c>
      <c r="H127" s="51" t="s">
        <v>203</v>
      </c>
      <c r="I127" s="51" t="s">
        <v>203</v>
      </c>
      <c r="J127" s="32">
        <v>701.189314516129</v>
      </c>
      <c r="K127" s="32">
        <v>140.07587365591397</v>
      </c>
      <c r="L127" s="32">
        <v>841.26518817204294</v>
      </c>
    </row>
    <row r="128" spans="1:12" s="103" customFormat="1" ht="30">
      <c r="A128" s="102"/>
      <c r="B128" s="106" t="s">
        <v>148</v>
      </c>
      <c r="C128" s="92"/>
      <c r="D128" s="92"/>
      <c r="E128" s="92">
        <v>453639</v>
      </c>
      <c r="F128" s="92">
        <v>90623</v>
      </c>
      <c r="G128" s="98">
        <v>544262</v>
      </c>
      <c r="H128" s="98"/>
      <c r="I128" s="98"/>
      <c r="J128" s="98">
        <v>701.189314516129</v>
      </c>
      <c r="K128" s="98">
        <v>140.07587365591397</v>
      </c>
      <c r="L128" s="98">
        <v>841.26518817204294</v>
      </c>
    </row>
    <row r="129" spans="1:12" s="103" customFormat="1">
      <c r="A129" s="96">
        <v>40</v>
      </c>
      <c r="B129" s="97" t="s">
        <v>47</v>
      </c>
      <c r="C129" s="41">
        <v>135035</v>
      </c>
      <c r="D129" s="41">
        <v>0</v>
      </c>
      <c r="E129" s="41">
        <v>3142705</v>
      </c>
      <c r="F129" s="41">
        <v>2180001</v>
      </c>
      <c r="G129" s="41">
        <v>5457741</v>
      </c>
      <c r="H129" s="32">
        <v>208.72345430107526</v>
      </c>
      <c r="I129" s="32" t="s">
        <v>203</v>
      </c>
      <c r="J129" s="32">
        <v>4857.675739247311</v>
      </c>
      <c r="K129" s="32">
        <v>3369.6252016129029</v>
      </c>
      <c r="L129" s="32">
        <v>8436.0243951612902</v>
      </c>
    </row>
    <row r="130" spans="1:12" s="103" customFormat="1">
      <c r="A130" s="102"/>
      <c r="B130" s="102" t="s">
        <v>149</v>
      </c>
      <c r="C130" s="92">
        <v>135035</v>
      </c>
      <c r="D130" s="92">
        <v>0</v>
      </c>
      <c r="E130" s="92">
        <v>3142705</v>
      </c>
      <c r="F130" s="92">
        <v>2180001</v>
      </c>
      <c r="G130" s="98">
        <v>5457741</v>
      </c>
      <c r="H130" s="98">
        <v>208.72345430107526</v>
      </c>
      <c r="I130" s="98"/>
      <c r="J130" s="98">
        <v>4857.675739247311</v>
      </c>
      <c r="K130" s="98">
        <v>3369.6252016129029</v>
      </c>
      <c r="L130" s="98">
        <v>8436.0243951612902</v>
      </c>
    </row>
    <row r="131" spans="1:12" s="103" customFormat="1">
      <c r="A131" s="96">
        <v>41</v>
      </c>
      <c r="B131" s="97" t="s">
        <v>48</v>
      </c>
      <c r="C131" s="41">
        <v>652963</v>
      </c>
      <c r="D131" s="41">
        <v>0</v>
      </c>
      <c r="E131" s="41">
        <v>6972005</v>
      </c>
      <c r="F131" s="41">
        <v>2103167</v>
      </c>
      <c r="G131" s="41">
        <v>9728135</v>
      </c>
      <c r="H131" s="32">
        <v>1009.2842069892472</v>
      </c>
      <c r="I131" s="32" t="s">
        <v>203</v>
      </c>
      <c r="J131" s="32">
        <v>10776.620631720429</v>
      </c>
      <c r="K131" s="32">
        <v>3250.8629704301075</v>
      </c>
      <c r="L131" s="32">
        <v>15036.767809139783</v>
      </c>
    </row>
    <row r="132" spans="1:12" s="103" customFormat="1">
      <c r="A132" s="102"/>
      <c r="B132" s="102" t="s">
        <v>150</v>
      </c>
      <c r="C132" s="92">
        <v>652963</v>
      </c>
      <c r="D132" s="92"/>
      <c r="E132" s="92">
        <v>2858522.05</v>
      </c>
      <c r="F132" s="92">
        <v>694045.11</v>
      </c>
      <c r="G132" s="98">
        <v>4205530.16</v>
      </c>
      <c r="H132" s="98">
        <v>1009.2842069892472</v>
      </c>
      <c r="I132" s="98"/>
      <c r="J132" s="98">
        <v>4418.4144590053756</v>
      </c>
      <c r="K132" s="98">
        <v>1072.7847802419353</v>
      </c>
      <c r="L132" s="98">
        <v>6500.4834462365588</v>
      </c>
    </row>
    <row r="133" spans="1:12" s="103" customFormat="1">
      <c r="A133" s="102"/>
      <c r="B133" s="102" t="s">
        <v>151</v>
      </c>
      <c r="C133" s="92"/>
      <c r="D133" s="92"/>
      <c r="E133" s="92">
        <v>4113482.9499999997</v>
      </c>
      <c r="F133" s="92">
        <v>1409121.8900000001</v>
      </c>
      <c r="G133" s="98">
        <v>5522604.8399999999</v>
      </c>
      <c r="H133" s="98"/>
      <c r="I133" s="98"/>
      <c r="J133" s="98">
        <v>6358.2061727150531</v>
      </c>
      <c r="K133" s="98">
        <v>2178.0781901881724</v>
      </c>
      <c r="L133" s="98">
        <v>8536.284362903225</v>
      </c>
    </row>
    <row r="134" spans="1:12" s="103" customFormat="1">
      <c r="A134" s="96">
        <v>42</v>
      </c>
      <c r="B134" s="97" t="s">
        <v>49</v>
      </c>
      <c r="C134" s="41">
        <v>0</v>
      </c>
      <c r="D134" s="41">
        <v>0</v>
      </c>
      <c r="E134" s="41">
        <v>627825</v>
      </c>
      <c r="F134" s="41">
        <v>425445</v>
      </c>
      <c r="G134" s="41">
        <v>1053270</v>
      </c>
      <c r="H134" s="32" t="s">
        <v>203</v>
      </c>
      <c r="I134" s="32" t="s">
        <v>203</v>
      </c>
      <c r="J134" s="32">
        <v>970.42842741935476</v>
      </c>
      <c r="K134" s="32">
        <v>657.60987903225805</v>
      </c>
      <c r="L134" s="32">
        <v>1628.0383064516127</v>
      </c>
    </row>
    <row r="135" spans="1:12" s="103" customFormat="1">
      <c r="A135" s="102"/>
      <c r="B135" s="102" t="s">
        <v>152</v>
      </c>
      <c r="C135" s="92"/>
      <c r="D135" s="92"/>
      <c r="E135" s="92">
        <v>627825</v>
      </c>
      <c r="F135" s="92">
        <v>425445</v>
      </c>
      <c r="G135" s="98">
        <v>1053270</v>
      </c>
      <c r="H135" s="98"/>
      <c r="I135" s="98"/>
      <c r="J135" s="98">
        <v>970.42842741935476</v>
      </c>
      <c r="K135" s="98">
        <v>657.60987903225805</v>
      </c>
      <c r="L135" s="98">
        <v>1628.0383064516127</v>
      </c>
    </row>
    <row r="136" spans="1:12" s="103" customFormat="1">
      <c r="A136" s="96">
        <v>43</v>
      </c>
      <c r="B136" s="97" t="s">
        <v>50</v>
      </c>
      <c r="C136" s="109">
        <v>320004</v>
      </c>
      <c r="D136" s="41"/>
      <c r="E136" s="109">
        <v>1998964</v>
      </c>
      <c r="F136" s="109">
        <v>1827018</v>
      </c>
      <c r="G136" s="41">
        <v>4145986</v>
      </c>
      <c r="H136" s="32">
        <v>494.62983870967741</v>
      </c>
      <c r="I136" s="32" t="s">
        <v>203</v>
      </c>
      <c r="J136" s="32">
        <v>3089.7965053763442</v>
      </c>
      <c r="K136" s="32">
        <v>2824.0197580645158</v>
      </c>
      <c r="L136" s="32">
        <v>6408.4461021505376</v>
      </c>
    </row>
    <row r="137" spans="1:12" s="103" customFormat="1">
      <c r="A137" s="102"/>
      <c r="B137" s="102" t="s">
        <v>153</v>
      </c>
      <c r="C137" s="92">
        <v>320004</v>
      </c>
      <c r="D137" s="92"/>
      <c r="E137" s="92">
        <v>178707</v>
      </c>
      <c r="F137" s="92">
        <v>309862</v>
      </c>
      <c r="G137" s="98">
        <v>808573</v>
      </c>
      <c r="H137" s="98">
        <v>494.62983870967741</v>
      </c>
      <c r="I137" s="98"/>
      <c r="J137" s="98">
        <v>276.22721774193548</v>
      </c>
      <c r="K137" s="98">
        <v>478.95336021505375</v>
      </c>
      <c r="L137" s="98">
        <v>1249.8104166666667</v>
      </c>
    </row>
    <row r="138" spans="1:12" s="103" customFormat="1">
      <c r="A138" s="102"/>
      <c r="B138" s="102" t="s">
        <v>154</v>
      </c>
      <c r="C138" s="92"/>
      <c r="D138" s="92"/>
      <c r="E138" s="92">
        <v>860354</v>
      </c>
      <c r="F138" s="92">
        <v>869112</v>
      </c>
      <c r="G138" s="98">
        <v>1729466</v>
      </c>
      <c r="H138" s="98"/>
      <c r="I138" s="98"/>
      <c r="J138" s="98">
        <v>1329.8482526881721</v>
      </c>
      <c r="K138" s="98">
        <v>1343.3854838709676</v>
      </c>
      <c r="L138" s="98">
        <v>2673.2337365591397</v>
      </c>
    </row>
    <row r="139" spans="1:12" s="103" customFormat="1">
      <c r="A139" s="102"/>
      <c r="B139" s="102" t="s">
        <v>155</v>
      </c>
      <c r="C139" s="92"/>
      <c r="D139" s="92"/>
      <c r="E139" s="92">
        <v>432776</v>
      </c>
      <c r="F139" s="92"/>
      <c r="G139" s="98">
        <v>432776</v>
      </c>
      <c r="H139" s="98"/>
      <c r="I139" s="98"/>
      <c r="J139" s="98">
        <v>668.94139784946242</v>
      </c>
      <c r="K139" s="98"/>
      <c r="L139" s="98">
        <v>668.94139784946242</v>
      </c>
    </row>
    <row r="140" spans="1:12" s="103" customFormat="1">
      <c r="A140" s="102"/>
      <c r="B140" s="102" t="s">
        <v>199</v>
      </c>
      <c r="C140" s="92"/>
      <c r="D140" s="92"/>
      <c r="E140" s="92">
        <v>288451</v>
      </c>
      <c r="F140" s="92">
        <v>553404</v>
      </c>
      <c r="G140" s="98">
        <v>841855</v>
      </c>
      <c r="H140" s="98"/>
      <c r="I140" s="98"/>
      <c r="J140" s="98">
        <v>445.85840053763434</v>
      </c>
      <c r="K140" s="98">
        <v>855.39596774193546</v>
      </c>
      <c r="L140" s="98">
        <v>1301.2543682795699</v>
      </c>
    </row>
    <row r="141" spans="1:12" s="103" customFormat="1">
      <c r="A141" s="102"/>
      <c r="B141" s="102" t="s">
        <v>200</v>
      </c>
      <c r="C141" s="92"/>
      <c r="D141" s="92"/>
      <c r="E141" s="92">
        <v>41578</v>
      </c>
      <c r="F141" s="92">
        <v>94640</v>
      </c>
      <c r="G141" s="98">
        <v>136218</v>
      </c>
      <c r="H141" s="98"/>
      <c r="I141" s="98"/>
      <c r="J141" s="98">
        <v>64.267069892473117</v>
      </c>
      <c r="K141" s="98">
        <v>146.28494623655914</v>
      </c>
      <c r="L141" s="98">
        <v>210.55201612903227</v>
      </c>
    </row>
    <row r="142" spans="1:12" s="103" customFormat="1">
      <c r="A142" s="102"/>
      <c r="B142" s="102" t="s">
        <v>201</v>
      </c>
      <c r="C142" s="92"/>
      <c r="D142" s="92"/>
      <c r="E142" s="92">
        <v>197098</v>
      </c>
      <c r="F142" s="92"/>
      <c r="G142" s="98">
        <v>197098</v>
      </c>
      <c r="H142" s="98"/>
      <c r="I142" s="98"/>
      <c r="J142" s="98">
        <v>304.65416666666664</v>
      </c>
      <c r="K142" s="98"/>
      <c r="L142" s="98">
        <v>304.65416666666664</v>
      </c>
    </row>
    <row r="143" spans="1:12" s="103" customFormat="1">
      <c r="A143" s="96">
        <v>44</v>
      </c>
      <c r="B143" s="97" t="s">
        <v>51</v>
      </c>
      <c r="C143" s="41">
        <v>920469</v>
      </c>
      <c r="D143" s="41">
        <v>149226</v>
      </c>
      <c r="E143" s="109">
        <v>3466595</v>
      </c>
      <c r="F143" s="41">
        <v>949776</v>
      </c>
      <c r="G143" s="41">
        <v>5486066</v>
      </c>
      <c r="H143" s="32">
        <v>1422.7679435483869</v>
      </c>
      <c r="I143" s="32">
        <v>230.65846774193545</v>
      </c>
      <c r="J143" s="32">
        <v>5358.3121639784949</v>
      </c>
      <c r="K143" s="32">
        <v>1468.0677419354836</v>
      </c>
      <c r="L143" s="32">
        <v>8479.8063172043003</v>
      </c>
    </row>
    <row r="144" spans="1:12" s="103" customFormat="1">
      <c r="A144" s="102"/>
      <c r="B144" s="102" t="s">
        <v>156</v>
      </c>
      <c r="C144" s="92">
        <v>920469</v>
      </c>
      <c r="D144" s="92">
        <v>149226</v>
      </c>
      <c r="E144" s="92">
        <v>2059528</v>
      </c>
      <c r="F144" s="92">
        <v>743041</v>
      </c>
      <c r="G144" s="98">
        <v>3872264</v>
      </c>
      <c r="H144" s="98">
        <v>1422.7679435483869</v>
      </c>
      <c r="I144" s="98">
        <v>230.65846774193545</v>
      </c>
      <c r="J144" s="98">
        <v>3183.4102150537628</v>
      </c>
      <c r="K144" s="98">
        <v>1148.5176747311828</v>
      </c>
      <c r="L144" s="98">
        <v>5985.3543010752683</v>
      </c>
    </row>
    <row r="145" spans="1:12" s="103" customFormat="1">
      <c r="A145" s="102"/>
      <c r="B145" s="102" t="s">
        <v>157</v>
      </c>
      <c r="C145" s="92"/>
      <c r="D145" s="92"/>
      <c r="E145" s="92">
        <v>1378156</v>
      </c>
      <c r="F145" s="92">
        <v>192971</v>
      </c>
      <c r="G145" s="98">
        <v>1571127</v>
      </c>
      <c r="H145" s="98"/>
      <c r="I145" s="98"/>
      <c r="J145" s="98">
        <v>2130.2142473118279</v>
      </c>
      <c r="K145" s="98">
        <v>298.27506720430108</v>
      </c>
      <c r="L145" s="98">
        <v>2428.4893145161291</v>
      </c>
    </row>
    <row r="146" spans="1:12" s="103" customFormat="1">
      <c r="A146" s="102"/>
      <c r="B146" s="102" t="s">
        <v>197</v>
      </c>
      <c r="C146" s="92"/>
      <c r="D146" s="92"/>
      <c r="E146" s="92">
        <v>28911</v>
      </c>
      <c r="F146" s="92">
        <v>13764</v>
      </c>
      <c r="G146" s="98">
        <v>42675</v>
      </c>
      <c r="H146" s="98"/>
      <c r="I146" s="98"/>
      <c r="J146" s="98">
        <v>44.687701612903226</v>
      </c>
      <c r="K146" s="98">
        <v>21.274999999999999</v>
      </c>
      <c r="L146" s="98">
        <v>65.962701612903231</v>
      </c>
    </row>
    <row r="147" spans="1:12" s="103" customFormat="1">
      <c r="A147" s="96">
        <v>45</v>
      </c>
      <c r="B147" s="97" t="s">
        <v>52</v>
      </c>
      <c r="C147" s="41">
        <v>0</v>
      </c>
      <c r="D147" s="41">
        <v>8304</v>
      </c>
      <c r="E147" s="53">
        <v>1709409</v>
      </c>
      <c r="F147" s="51">
        <v>2488536</v>
      </c>
      <c r="G147" s="41">
        <v>4206249</v>
      </c>
      <c r="H147" s="32" t="s">
        <v>203</v>
      </c>
      <c r="I147" s="32">
        <v>12.835483870967742</v>
      </c>
      <c r="J147" s="32">
        <v>2642.2316532258064</v>
      </c>
      <c r="K147" s="32">
        <v>3846.5274193548385</v>
      </c>
      <c r="L147" s="32">
        <v>6501.5945564516132</v>
      </c>
    </row>
    <row r="148" spans="1:12" s="103" customFormat="1">
      <c r="A148" s="102"/>
      <c r="B148" s="102" t="s">
        <v>158</v>
      </c>
      <c r="C148" s="92">
        <v>0</v>
      </c>
      <c r="D148" s="92">
        <v>8304</v>
      </c>
      <c r="E148" s="92">
        <v>1709409</v>
      </c>
      <c r="F148" s="92">
        <v>2488536</v>
      </c>
      <c r="G148" s="92">
        <v>4206249</v>
      </c>
      <c r="H148" s="98"/>
      <c r="I148" s="98">
        <v>12.835483870967742</v>
      </c>
      <c r="J148" s="98">
        <v>2642.2316532258064</v>
      </c>
      <c r="K148" s="98">
        <v>3846.5274193548385</v>
      </c>
      <c r="L148" s="98">
        <v>6501.5945564516132</v>
      </c>
    </row>
    <row r="149" spans="1:12" s="103" customFormat="1">
      <c r="A149" s="96">
        <v>46</v>
      </c>
      <c r="B149" s="97" t="s">
        <v>53</v>
      </c>
      <c r="C149" s="41">
        <v>12265</v>
      </c>
      <c r="D149" s="41">
        <v>0</v>
      </c>
      <c r="E149" s="109">
        <v>827066</v>
      </c>
      <c r="F149" s="41">
        <v>708877</v>
      </c>
      <c r="G149" s="41">
        <v>1548208</v>
      </c>
      <c r="H149" s="32">
        <v>18.957997311827956</v>
      </c>
      <c r="I149" s="32" t="s">
        <v>203</v>
      </c>
      <c r="J149" s="32">
        <v>1278.3950268817205</v>
      </c>
      <c r="K149" s="32">
        <v>1095.7104166666666</v>
      </c>
      <c r="L149" s="32">
        <v>2393.063440860215</v>
      </c>
    </row>
    <row r="150" spans="1:12" s="103" customFormat="1">
      <c r="A150" s="102"/>
      <c r="B150" s="102" t="s">
        <v>159</v>
      </c>
      <c r="C150" s="92"/>
      <c r="D150" s="92"/>
      <c r="E150" s="92">
        <v>827066</v>
      </c>
      <c r="F150" s="92">
        <v>708877</v>
      </c>
      <c r="G150" s="98">
        <v>1535943</v>
      </c>
      <c r="H150" s="98"/>
      <c r="I150" s="98"/>
      <c r="J150" s="98">
        <v>1278.3950268817205</v>
      </c>
      <c r="K150" s="98">
        <v>1095.7104166666666</v>
      </c>
      <c r="L150" s="98">
        <v>2374.105443548387</v>
      </c>
    </row>
    <row r="151" spans="1:12" s="103" customFormat="1">
      <c r="A151" s="96">
        <v>47</v>
      </c>
      <c r="B151" s="97" t="s">
        <v>54</v>
      </c>
      <c r="C151" s="41">
        <v>58103</v>
      </c>
      <c r="D151" s="41">
        <v>0</v>
      </c>
      <c r="E151" s="41">
        <v>2254609.8679999998</v>
      </c>
      <c r="F151" s="41">
        <v>803890.32100000011</v>
      </c>
      <c r="G151" s="41">
        <v>3116603.1889999998</v>
      </c>
      <c r="H151" s="32">
        <v>89.809744623655902</v>
      </c>
      <c r="I151" s="32" t="s">
        <v>203</v>
      </c>
      <c r="J151" s="32">
        <v>3484.9480486559132</v>
      </c>
      <c r="K151" s="32">
        <v>1242.5724047715053</v>
      </c>
      <c r="L151" s="32">
        <v>4817.3301980510751</v>
      </c>
    </row>
    <row r="152" spans="1:12" s="103" customFormat="1">
      <c r="A152" s="102"/>
      <c r="B152" s="102" t="s">
        <v>160</v>
      </c>
      <c r="C152" s="92">
        <v>58103</v>
      </c>
      <c r="D152" s="92"/>
      <c r="E152" s="92">
        <v>146549.64142</v>
      </c>
      <c r="F152" s="92">
        <v>95662.948199000006</v>
      </c>
      <c r="G152" s="98">
        <v>300315.58961899998</v>
      </c>
      <c r="H152" s="98">
        <v>89.809744623655902</v>
      </c>
      <c r="I152" s="98"/>
      <c r="J152" s="98">
        <v>226.52162316263437</v>
      </c>
      <c r="K152" s="98">
        <v>147.86611616780914</v>
      </c>
      <c r="L152" s="98">
        <v>464.19748395409943</v>
      </c>
    </row>
    <row r="153" spans="1:12" s="103" customFormat="1">
      <c r="A153" s="102"/>
      <c r="B153" s="102" t="s">
        <v>163</v>
      </c>
      <c r="C153" s="92"/>
      <c r="D153" s="92"/>
      <c r="E153" s="92">
        <v>58619.856567999988</v>
      </c>
      <c r="F153" s="92"/>
      <c r="G153" s="98">
        <v>58619.856567999988</v>
      </c>
      <c r="H153" s="98"/>
      <c r="I153" s="98"/>
      <c r="J153" s="98">
        <v>90.608649265053728</v>
      </c>
      <c r="K153" s="98"/>
      <c r="L153" s="98">
        <v>90.608649265053728</v>
      </c>
    </row>
    <row r="154" spans="1:12" s="103" customFormat="1">
      <c r="A154" s="102"/>
      <c r="B154" s="102" t="s">
        <v>164</v>
      </c>
      <c r="C154" s="92"/>
      <c r="D154" s="92"/>
      <c r="E154" s="92">
        <v>180368.78943999999</v>
      </c>
      <c r="F154" s="92">
        <v>33763.393482000007</v>
      </c>
      <c r="G154" s="98">
        <v>214132.18292200001</v>
      </c>
      <c r="H154" s="98"/>
      <c r="I154" s="98"/>
      <c r="J154" s="98">
        <v>278.7958438924731</v>
      </c>
      <c r="K154" s="98">
        <v>52.188041000403238</v>
      </c>
      <c r="L154" s="98">
        <v>330.98388489287635</v>
      </c>
    </row>
    <row r="155" spans="1:12" s="103" customFormat="1">
      <c r="A155" s="102"/>
      <c r="B155" s="102" t="s">
        <v>161</v>
      </c>
      <c r="C155" s="92"/>
      <c r="D155" s="92"/>
      <c r="E155" s="92">
        <v>757548.91564799997</v>
      </c>
      <c r="F155" s="92">
        <v>177659.76094100002</v>
      </c>
      <c r="G155" s="98">
        <v>935208.67658900004</v>
      </c>
      <c r="H155" s="98"/>
      <c r="I155" s="98"/>
      <c r="J155" s="98">
        <v>1170.9425443483869</v>
      </c>
      <c r="K155" s="98">
        <v>274.60850145450269</v>
      </c>
      <c r="L155" s="98">
        <v>1445.5510458028896</v>
      </c>
    </row>
    <row r="156" spans="1:12" s="103" customFormat="1">
      <c r="A156" s="102"/>
      <c r="B156" s="102" t="s">
        <v>167</v>
      </c>
      <c r="C156" s="92"/>
      <c r="D156" s="92"/>
      <c r="E156" s="92">
        <v>793622.67353599949</v>
      </c>
      <c r="F156" s="92">
        <v>326379.47032600007</v>
      </c>
      <c r="G156" s="98">
        <v>1120002.1438619995</v>
      </c>
      <c r="H156" s="98"/>
      <c r="I156" s="98"/>
      <c r="J156" s="98">
        <v>1226.701713126881</v>
      </c>
      <c r="K156" s="98">
        <v>504.48439633723126</v>
      </c>
      <c r="L156" s="98">
        <v>1731.1861094641122</v>
      </c>
    </row>
    <row r="157" spans="1:12" s="103" customFormat="1">
      <c r="A157" s="102"/>
      <c r="B157" s="102" t="s">
        <v>166</v>
      </c>
      <c r="C157" s="92"/>
      <c r="D157" s="92"/>
      <c r="E157" s="92">
        <v>126258.15260799999</v>
      </c>
      <c r="F157" s="92">
        <v>60291.774075000008</v>
      </c>
      <c r="G157" s="98">
        <v>186549.926683</v>
      </c>
      <c r="H157" s="98"/>
      <c r="I157" s="98"/>
      <c r="J157" s="98">
        <v>195.15709072473118</v>
      </c>
      <c r="K157" s="98">
        <v>93.192930357862906</v>
      </c>
      <c r="L157" s="98">
        <v>288.35002108259408</v>
      </c>
    </row>
    <row r="158" spans="1:12" s="103" customFormat="1">
      <c r="A158" s="102"/>
      <c r="B158" s="102" t="s">
        <v>162</v>
      </c>
      <c r="C158" s="92"/>
      <c r="D158" s="92"/>
      <c r="E158" s="92">
        <v>114985.10326799998</v>
      </c>
      <c r="F158" s="92">
        <v>39390.625729000007</v>
      </c>
      <c r="G158" s="98">
        <v>154375.72899699997</v>
      </c>
      <c r="H158" s="98"/>
      <c r="I158" s="98"/>
      <c r="J158" s="98">
        <v>177.73235048145156</v>
      </c>
      <c r="K158" s="98">
        <v>60.886047833803765</v>
      </c>
      <c r="L158" s="98">
        <v>238.61839831525532</v>
      </c>
    </row>
    <row r="159" spans="1:12" s="103" customFormat="1">
      <c r="A159" s="102"/>
      <c r="B159" s="102" t="s">
        <v>165</v>
      </c>
      <c r="C159" s="92"/>
      <c r="D159" s="92"/>
      <c r="E159" s="92">
        <v>76656.735511999999</v>
      </c>
      <c r="F159" s="92">
        <v>70742.348248000009</v>
      </c>
      <c r="G159" s="98">
        <v>147399.08376000001</v>
      </c>
      <c r="H159" s="98"/>
      <c r="I159" s="98"/>
      <c r="J159" s="98">
        <v>118.48823365430107</v>
      </c>
      <c r="K159" s="98">
        <v>109.34637161989249</v>
      </c>
      <c r="L159" s="98">
        <v>227.83460527419356</v>
      </c>
    </row>
    <row r="160" spans="1:12" s="103" customFormat="1">
      <c r="A160" s="96">
        <v>48</v>
      </c>
      <c r="B160" s="97" t="s">
        <v>55</v>
      </c>
      <c r="C160" s="41">
        <v>310462</v>
      </c>
      <c r="D160" s="41">
        <v>0</v>
      </c>
      <c r="E160" s="109">
        <v>1130318</v>
      </c>
      <c r="F160" s="41">
        <v>435014</v>
      </c>
      <c r="G160" s="41">
        <v>1875794</v>
      </c>
      <c r="H160" s="32">
        <v>479.88077956989247</v>
      </c>
      <c r="I160" s="32" t="s">
        <v>203</v>
      </c>
      <c r="J160" s="32">
        <v>1747.131317204301</v>
      </c>
      <c r="K160" s="32">
        <v>672.40067204301079</v>
      </c>
      <c r="L160" s="32">
        <v>2899.4127688172043</v>
      </c>
    </row>
    <row r="161" spans="1:12" s="103" customFormat="1">
      <c r="A161" s="102"/>
      <c r="B161" s="102" t="s">
        <v>168</v>
      </c>
      <c r="C161" s="92">
        <v>310462</v>
      </c>
      <c r="D161" s="92">
        <v>0</v>
      </c>
      <c r="E161" s="92">
        <v>1130318</v>
      </c>
      <c r="F161" s="92">
        <v>435014</v>
      </c>
      <c r="G161" s="98">
        <v>1875794</v>
      </c>
      <c r="H161" s="98">
        <v>479.88077956989247</v>
      </c>
      <c r="I161" s="98"/>
      <c r="J161" s="98">
        <v>1747.131317204301</v>
      </c>
      <c r="K161" s="98">
        <v>672.40067204301079</v>
      </c>
      <c r="L161" s="98">
        <v>2899.4127688172043</v>
      </c>
    </row>
    <row r="162" spans="1:12" s="103" customFormat="1">
      <c r="A162" s="96">
        <v>49</v>
      </c>
      <c r="B162" s="97" t="s">
        <v>56</v>
      </c>
      <c r="C162" s="41">
        <v>0</v>
      </c>
      <c r="D162" s="41">
        <v>8525</v>
      </c>
      <c r="E162" s="109">
        <v>1278920</v>
      </c>
      <c r="F162" s="41">
        <v>850626</v>
      </c>
      <c r="G162" s="41">
        <v>2138071</v>
      </c>
      <c r="H162" s="32" t="s">
        <v>203</v>
      </c>
      <c r="I162" s="32">
        <v>13.177083333333332</v>
      </c>
      <c r="J162" s="32">
        <v>1976.8252688172042</v>
      </c>
      <c r="K162" s="32">
        <v>1314.811693548387</v>
      </c>
      <c r="L162" s="32">
        <v>3304.8140456989245</v>
      </c>
    </row>
    <row r="163" spans="1:12" s="103" customFormat="1">
      <c r="A163" s="102"/>
      <c r="B163" s="102" t="s">
        <v>169</v>
      </c>
      <c r="C163" s="92"/>
      <c r="D163" s="92">
        <v>8525</v>
      </c>
      <c r="E163" s="92">
        <v>1278920</v>
      </c>
      <c r="F163" s="92">
        <v>850626</v>
      </c>
      <c r="G163" s="98">
        <v>2138071</v>
      </c>
      <c r="H163" s="98"/>
      <c r="I163" s="98">
        <v>13.177083333333332</v>
      </c>
      <c r="J163" s="98">
        <v>1976.8252688172042</v>
      </c>
      <c r="K163" s="98">
        <v>1314.811693548387</v>
      </c>
      <c r="L163" s="98">
        <v>3304.8140456989245</v>
      </c>
    </row>
    <row r="164" spans="1:12" s="103" customFormat="1">
      <c r="A164" s="96">
        <v>50</v>
      </c>
      <c r="B164" s="97" t="s">
        <v>57</v>
      </c>
      <c r="C164" s="41">
        <v>0</v>
      </c>
      <c r="D164" s="41">
        <v>0</v>
      </c>
      <c r="E164" s="109">
        <v>119297</v>
      </c>
      <c r="F164" s="41">
        <v>178919</v>
      </c>
      <c r="G164" s="41">
        <v>298216</v>
      </c>
      <c r="H164" s="32" t="s">
        <v>203</v>
      </c>
      <c r="I164" s="32" t="s">
        <v>203</v>
      </c>
      <c r="J164" s="32">
        <v>184.39724462365589</v>
      </c>
      <c r="K164" s="32">
        <v>276.55490591397847</v>
      </c>
      <c r="L164" s="32">
        <v>460.95215053763434</v>
      </c>
    </row>
    <row r="165" spans="1:12" s="103" customFormat="1">
      <c r="A165" s="102"/>
      <c r="B165" s="102" t="s">
        <v>170</v>
      </c>
      <c r="C165" s="92"/>
      <c r="D165" s="92"/>
      <c r="E165" s="92">
        <v>119297</v>
      </c>
      <c r="F165" s="92">
        <v>178919</v>
      </c>
      <c r="G165" s="98">
        <v>298216</v>
      </c>
      <c r="H165" s="98"/>
      <c r="I165" s="98"/>
      <c r="J165" s="98">
        <v>184.39724462365589</v>
      </c>
      <c r="K165" s="98">
        <v>276.55490591397847</v>
      </c>
      <c r="L165" s="98">
        <v>460.95215053763434</v>
      </c>
    </row>
    <row r="166" spans="1:12" s="103" customFormat="1">
      <c r="A166" s="96">
        <v>51</v>
      </c>
      <c r="B166" s="97" t="s">
        <v>58</v>
      </c>
      <c r="C166" s="41">
        <v>13475</v>
      </c>
      <c r="D166" s="41">
        <v>0</v>
      </c>
      <c r="E166" s="109">
        <v>3280986</v>
      </c>
      <c r="F166" s="41">
        <v>552650</v>
      </c>
      <c r="G166" s="41">
        <v>3847111</v>
      </c>
      <c r="H166" s="32">
        <v>20.828293010752688</v>
      </c>
      <c r="I166" s="32" t="s">
        <v>203</v>
      </c>
      <c r="J166" s="32">
        <v>5071.4165322580648</v>
      </c>
      <c r="K166" s="32">
        <v>854.23051075268802</v>
      </c>
      <c r="L166" s="32">
        <v>5946.4753360215054</v>
      </c>
    </row>
    <row r="167" spans="1:12" s="103" customFormat="1">
      <c r="A167" s="102"/>
      <c r="B167" s="102" t="s">
        <v>171</v>
      </c>
      <c r="C167" s="92">
        <v>13475</v>
      </c>
      <c r="D167" s="92">
        <v>0</v>
      </c>
      <c r="E167" s="92">
        <v>3280986</v>
      </c>
      <c r="F167" s="92">
        <v>552650</v>
      </c>
      <c r="G167" s="98">
        <v>3847111</v>
      </c>
      <c r="H167" s="98">
        <v>20.828293010752688</v>
      </c>
      <c r="I167" s="98"/>
      <c r="J167" s="98">
        <v>5071.4165322580648</v>
      </c>
      <c r="K167" s="98">
        <v>854.23051075268802</v>
      </c>
      <c r="L167" s="98">
        <v>5946.4753360215054</v>
      </c>
    </row>
    <row r="168" spans="1:12" s="103" customFormat="1">
      <c r="A168" s="96">
        <v>52</v>
      </c>
      <c r="B168" s="97" t="s">
        <v>59</v>
      </c>
      <c r="C168" s="41">
        <v>872527</v>
      </c>
      <c r="D168" s="41">
        <v>0</v>
      </c>
      <c r="E168" s="41">
        <v>1163976</v>
      </c>
      <c r="F168" s="41">
        <v>1685308</v>
      </c>
      <c r="G168" s="41">
        <v>3721811</v>
      </c>
      <c r="H168" s="32">
        <v>1348.6640456989248</v>
      </c>
      <c r="I168" s="32" t="s">
        <v>203</v>
      </c>
      <c r="J168" s="32">
        <v>1799.1564516129031</v>
      </c>
      <c r="K168" s="32">
        <v>2604.9787634408599</v>
      </c>
      <c r="L168" s="32">
        <v>5752.7992607526885</v>
      </c>
    </row>
    <row r="169" spans="1:12" s="103" customFormat="1">
      <c r="A169" s="102"/>
      <c r="B169" s="102" t="s">
        <v>172</v>
      </c>
      <c r="C169" s="92">
        <v>872527</v>
      </c>
      <c r="D169" s="92"/>
      <c r="E169" s="92">
        <v>978555</v>
      </c>
      <c r="F169" s="92">
        <v>1492462</v>
      </c>
      <c r="G169" s="98">
        <v>3343544</v>
      </c>
      <c r="H169" s="98">
        <v>1348.6640456989248</v>
      </c>
      <c r="I169" s="98"/>
      <c r="J169" s="98">
        <v>1512.5514112903227</v>
      </c>
      <c r="K169" s="98">
        <v>2306.8969086021502</v>
      </c>
      <c r="L169" s="98">
        <v>5168.112365591398</v>
      </c>
    </row>
    <row r="170" spans="1:12" s="103" customFormat="1">
      <c r="A170" s="102"/>
      <c r="B170" s="102" t="s">
        <v>173</v>
      </c>
      <c r="C170" s="92"/>
      <c r="D170" s="92"/>
      <c r="E170" s="92">
        <v>185421</v>
      </c>
      <c r="F170" s="92">
        <v>152193</v>
      </c>
      <c r="G170" s="98">
        <v>337614</v>
      </c>
      <c r="H170" s="98"/>
      <c r="I170" s="98"/>
      <c r="J170" s="98">
        <v>286.60504032258063</v>
      </c>
      <c r="K170" s="98">
        <v>235.24455645161288</v>
      </c>
      <c r="L170" s="98">
        <v>521.84959677419351</v>
      </c>
    </row>
    <row r="171" spans="1:12" s="103" customFormat="1">
      <c r="A171" s="102"/>
      <c r="B171" s="102" t="s">
        <v>174</v>
      </c>
      <c r="C171" s="92"/>
      <c r="D171" s="92"/>
      <c r="E171" s="92"/>
      <c r="F171" s="92">
        <v>40653</v>
      </c>
      <c r="G171" s="98">
        <v>40653</v>
      </c>
      <c r="H171" s="98"/>
      <c r="I171" s="98"/>
      <c r="J171" s="98"/>
      <c r="K171" s="98">
        <v>62.837298387096766</v>
      </c>
      <c r="L171" s="98">
        <v>62.837298387096766</v>
      </c>
    </row>
    <row r="172" spans="1:12" s="103" customFormat="1">
      <c r="A172" s="96">
        <v>53</v>
      </c>
      <c r="B172" s="97" t="s">
        <v>60</v>
      </c>
      <c r="C172" s="41">
        <v>600348</v>
      </c>
      <c r="D172" s="41"/>
      <c r="E172" s="41">
        <v>1500413</v>
      </c>
      <c r="F172" s="41">
        <v>971012</v>
      </c>
      <c r="G172" s="41">
        <v>3071773</v>
      </c>
      <c r="H172" s="32">
        <v>927.95725806451605</v>
      </c>
      <c r="I172" s="32" t="s">
        <v>203</v>
      </c>
      <c r="J172" s="32">
        <v>2319.1867607526879</v>
      </c>
      <c r="K172" s="32">
        <v>1500.892204301075</v>
      </c>
      <c r="L172" s="32">
        <v>4748.0362231182789</v>
      </c>
    </row>
    <row r="173" spans="1:12" s="103" customFormat="1">
      <c r="A173" s="102"/>
      <c r="B173" s="102" t="s">
        <v>184</v>
      </c>
      <c r="C173" s="92">
        <v>600348</v>
      </c>
      <c r="D173" s="92"/>
      <c r="E173" s="92">
        <v>1500413</v>
      </c>
      <c r="F173" s="92">
        <v>971012</v>
      </c>
      <c r="G173" s="98">
        <v>3071773</v>
      </c>
      <c r="H173" s="98">
        <v>927.95725806451605</v>
      </c>
      <c r="I173" s="98"/>
      <c r="J173" s="98">
        <v>2319.1867607526879</v>
      </c>
      <c r="K173" s="98">
        <v>1500.892204301075</v>
      </c>
      <c r="L173" s="98">
        <v>4748.0362231182789</v>
      </c>
    </row>
    <row r="174" spans="1:12" s="103" customFormat="1">
      <c r="A174" s="96">
        <v>54</v>
      </c>
      <c r="B174" s="97" t="s">
        <v>61</v>
      </c>
      <c r="C174" s="41">
        <v>139992</v>
      </c>
      <c r="D174" s="41">
        <v>0</v>
      </c>
      <c r="E174" s="41">
        <v>1650789</v>
      </c>
      <c r="F174" s="41">
        <v>798432</v>
      </c>
      <c r="G174" s="41">
        <v>2589213</v>
      </c>
      <c r="H174" s="32">
        <v>216.38548387096773</v>
      </c>
      <c r="I174" s="32" t="s">
        <v>203</v>
      </c>
      <c r="J174" s="32">
        <v>2551.622782258064</v>
      </c>
      <c r="K174" s="32">
        <v>1234.1354838709678</v>
      </c>
      <c r="L174" s="32">
        <v>4002.1437499999993</v>
      </c>
    </row>
    <row r="175" spans="1:12" s="103" customFormat="1">
      <c r="A175" s="102"/>
      <c r="B175" s="102" t="s">
        <v>185</v>
      </c>
      <c r="C175" s="92"/>
      <c r="D175" s="92"/>
      <c r="E175" s="92">
        <v>220421</v>
      </c>
      <c r="F175" s="92">
        <v>96261</v>
      </c>
      <c r="G175" s="98">
        <v>316682</v>
      </c>
      <c r="H175" s="98"/>
      <c r="I175" s="98"/>
      <c r="J175" s="98">
        <v>340.704502688172</v>
      </c>
      <c r="K175" s="98">
        <v>148.79052419354838</v>
      </c>
      <c r="L175" s="98">
        <v>489.49502688172038</v>
      </c>
    </row>
    <row r="176" spans="1:12" s="103" customFormat="1">
      <c r="A176" s="102"/>
      <c r="B176" s="102" t="s">
        <v>186</v>
      </c>
      <c r="C176" s="92"/>
      <c r="D176" s="92"/>
      <c r="E176" s="92">
        <v>141944</v>
      </c>
      <c r="F176" s="92">
        <v>144274</v>
      </c>
      <c r="G176" s="98">
        <v>286218</v>
      </c>
      <c r="H176" s="98"/>
      <c r="I176" s="98"/>
      <c r="J176" s="98">
        <v>219.40268817204299</v>
      </c>
      <c r="K176" s="98">
        <v>223.00416666666663</v>
      </c>
      <c r="L176" s="98">
        <v>442.40685483870959</v>
      </c>
    </row>
    <row r="177" spans="1:12" s="103" customFormat="1">
      <c r="A177" s="102"/>
      <c r="B177" s="102" t="s">
        <v>187</v>
      </c>
      <c r="C177" s="92"/>
      <c r="D177" s="92"/>
      <c r="E177" s="92">
        <v>18366</v>
      </c>
      <c r="F177" s="92">
        <v>7841</v>
      </c>
      <c r="G177" s="98">
        <v>26207</v>
      </c>
      <c r="H177" s="98"/>
      <c r="I177" s="98"/>
      <c r="J177" s="98">
        <v>28.388306451612898</v>
      </c>
      <c r="K177" s="98">
        <v>12.119825268817204</v>
      </c>
      <c r="L177" s="98">
        <v>40.5081317204301</v>
      </c>
    </row>
    <row r="178" spans="1:12" s="103" customFormat="1">
      <c r="A178" s="102"/>
      <c r="B178" s="102" t="s">
        <v>188</v>
      </c>
      <c r="C178" s="92"/>
      <c r="D178" s="92"/>
      <c r="E178" s="92">
        <v>124966</v>
      </c>
      <c r="F178" s="92">
        <v>1836</v>
      </c>
      <c r="G178" s="98">
        <v>126802</v>
      </c>
      <c r="H178" s="98"/>
      <c r="I178" s="98"/>
      <c r="J178" s="98">
        <v>193.15981182795699</v>
      </c>
      <c r="K178" s="98">
        <v>2.8379032258064516</v>
      </c>
      <c r="L178" s="98">
        <v>195.99771505376344</v>
      </c>
    </row>
    <row r="179" spans="1:12" s="103" customFormat="1">
      <c r="A179" s="102"/>
      <c r="B179" s="102" t="s">
        <v>189</v>
      </c>
      <c r="C179" s="92"/>
      <c r="D179" s="92"/>
      <c r="E179" s="92"/>
      <c r="F179" s="92"/>
      <c r="G179" s="98">
        <v>0</v>
      </c>
      <c r="H179" s="98"/>
      <c r="I179" s="98"/>
      <c r="J179" s="98"/>
      <c r="K179" s="98"/>
      <c r="L179" s="98">
        <v>0</v>
      </c>
    </row>
    <row r="180" spans="1:12" s="103" customFormat="1">
      <c r="A180" s="102"/>
      <c r="B180" s="102" t="s">
        <v>190</v>
      </c>
      <c r="C180" s="92"/>
      <c r="D180" s="92"/>
      <c r="E180" s="92">
        <v>342496</v>
      </c>
      <c r="F180" s="92"/>
      <c r="G180" s="98">
        <v>342496</v>
      </c>
      <c r="H180" s="98"/>
      <c r="I180" s="98"/>
      <c r="J180" s="98">
        <v>529.39569892473116</v>
      </c>
      <c r="K180" s="98"/>
      <c r="L180" s="98">
        <v>529.39569892473116</v>
      </c>
    </row>
    <row r="181" spans="1:12" s="103" customFormat="1">
      <c r="A181" s="102"/>
      <c r="B181" s="102" t="s">
        <v>191</v>
      </c>
      <c r="C181" s="92">
        <v>139992</v>
      </c>
      <c r="D181" s="92"/>
      <c r="E181" s="92">
        <v>90495</v>
      </c>
      <c r="F181" s="92">
        <v>14358</v>
      </c>
      <c r="G181" s="98">
        <v>244845</v>
      </c>
      <c r="H181" s="98">
        <v>216.38548387096773</v>
      </c>
      <c r="I181" s="98"/>
      <c r="J181" s="98">
        <v>139.87802419354838</v>
      </c>
      <c r="K181" s="98">
        <v>22.193145161290321</v>
      </c>
      <c r="L181" s="98">
        <v>378.45665322580646</v>
      </c>
    </row>
    <row r="182" spans="1:12" s="103" customFormat="1">
      <c r="A182" s="102"/>
      <c r="B182" s="102" t="s">
        <v>192</v>
      </c>
      <c r="C182" s="92"/>
      <c r="D182" s="92"/>
      <c r="E182" s="92">
        <v>579921</v>
      </c>
      <c r="F182" s="92">
        <v>524182</v>
      </c>
      <c r="G182" s="98">
        <v>1104103</v>
      </c>
      <c r="H182" s="98"/>
      <c r="I182" s="98"/>
      <c r="J182" s="98">
        <v>896.38326612903222</v>
      </c>
      <c r="K182" s="98">
        <v>810.22755376344071</v>
      </c>
      <c r="L182" s="98">
        <v>1706.610819892473</v>
      </c>
    </row>
    <row r="183" spans="1:12" s="103" customFormat="1">
      <c r="A183" s="102"/>
      <c r="B183" s="102" t="s">
        <v>198</v>
      </c>
      <c r="C183" s="92"/>
      <c r="D183" s="92"/>
      <c r="E183" s="92">
        <v>132180</v>
      </c>
      <c r="F183" s="92">
        <v>9680</v>
      </c>
      <c r="G183" s="98">
        <v>141860</v>
      </c>
      <c r="H183" s="98"/>
      <c r="I183" s="98"/>
      <c r="J183" s="98">
        <v>204.31048387096772</v>
      </c>
      <c r="K183" s="98"/>
      <c r="L183" s="98">
        <v>204.31048387096772</v>
      </c>
    </row>
    <row r="184" spans="1:12" s="103" customFormat="1">
      <c r="A184" s="93">
        <v>55</v>
      </c>
      <c r="B184" s="110" t="s">
        <v>62</v>
      </c>
      <c r="C184" s="55">
        <v>0</v>
      </c>
      <c r="D184" s="55">
        <v>55360</v>
      </c>
      <c r="E184" s="55">
        <v>2516189</v>
      </c>
      <c r="F184" s="55">
        <v>576143</v>
      </c>
      <c r="G184" s="55">
        <v>3147692</v>
      </c>
      <c r="H184" s="26" t="s">
        <v>203</v>
      </c>
      <c r="I184" s="26">
        <v>85.569892473118273</v>
      </c>
      <c r="J184" s="26">
        <v>3889.2706317204302</v>
      </c>
      <c r="K184" s="26">
        <v>890.54361559139772</v>
      </c>
      <c r="L184" s="26">
        <v>4865.3841397849465</v>
      </c>
    </row>
    <row r="185" spans="1:12" s="103" customFormat="1">
      <c r="A185" s="102"/>
      <c r="B185" s="102" t="s">
        <v>175</v>
      </c>
      <c r="C185" s="92"/>
      <c r="D185" s="92"/>
      <c r="E185" s="92">
        <v>752255</v>
      </c>
      <c r="F185" s="92">
        <v>258798</v>
      </c>
      <c r="G185" s="98">
        <v>1011053</v>
      </c>
      <c r="H185" s="98"/>
      <c r="I185" s="98"/>
      <c r="J185" s="98">
        <v>1162.7597446236559</v>
      </c>
      <c r="K185" s="98">
        <v>400.02379032258062</v>
      </c>
      <c r="L185" s="98">
        <v>1562.7835349462366</v>
      </c>
    </row>
    <row r="186" spans="1:12" s="103" customFormat="1">
      <c r="A186" s="102"/>
      <c r="B186" s="102" t="s">
        <v>176</v>
      </c>
      <c r="C186" s="92"/>
      <c r="D186" s="92"/>
      <c r="E186" s="92">
        <v>595023</v>
      </c>
      <c r="F186" s="92">
        <v>36497</v>
      </c>
      <c r="G186" s="98">
        <v>631520</v>
      </c>
      <c r="H186" s="98"/>
      <c r="I186" s="98"/>
      <c r="J186" s="98">
        <v>919.72641129032252</v>
      </c>
      <c r="K186" s="98">
        <v>56.413373655913972</v>
      </c>
      <c r="L186" s="98">
        <v>976.13978494623643</v>
      </c>
    </row>
    <row r="187" spans="1:12" s="103" customFormat="1">
      <c r="A187" s="102"/>
      <c r="B187" s="102" t="s">
        <v>177</v>
      </c>
      <c r="C187" s="92"/>
      <c r="D187" s="92">
        <v>55360</v>
      </c>
      <c r="E187" s="92">
        <v>348885</v>
      </c>
      <c r="F187" s="92">
        <v>117277</v>
      </c>
      <c r="G187" s="98">
        <v>521522</v>
      </c>
      <c r="H187" s="98"/>
      <c r="I187" s="98">
        <v>85.569892473118273</v>
      </c>
      <c r="J187" s="98">
        <v>539.27116935483866</v>
      </c>
      <c r="K187" s="98">
        <v>181.2749327956989</v>
      </c>
      <c r="L187" s="98">
        <v>806.11599462365587</v>
      </c>
    </row>
    <row r="188" spans="1:12" s="103" customFormat="1">
      <c r="A188" s="102"/>
      <c r="B188" s="102" t="s">
        <v>179</v>
      </c>
      <c r="C188" s="92"/>
      <c r="D188" s="92"/>
      <c r="E188" s="92">
        <v>193138</v>
      </c>
      <c r="F188" s="92">
        <v>22285</v>
      </c>
      <c r="G188" s="98">
        <v>215423</v>
      </c>
      <c r="H188" s="98"/>
      <c r="I188" s="98"/>
      <c r="J188" s="98">
        <v>298.53319892473121</v>
      </c>
      <c r="K188" s="98">
        <v>34.445900537634408</v>
      </c>
      <c r="L188" s="98">
        <v>332.97909946236564</v>
      </c>
    </row>
    <row r="189" spans="1:12" s="103" customFormat="1">
      <c r="A189" s="102"/>
      <c r="B189" s="102" t="s">
        <v>178</v>
      </c>
      <c r="C189" s="92"/>
      <c r="D189" s="92"/>
      <c r="E189" s="92"/>
      <c r="F189" s="92">
        <v>8912</v>
      </c>
      <c r="G189" s="98">
        <v>8912</v>
      </c>
      <c r="H189" s="98"/>
      <c r="I189" s="98"/>
      <c r="J189" s="98"/>
      <c r="K189" s="98">
        <v>13.775268817204299</v>
      </c>
      <c r="L189" s="98">
        <v>13.775268817204299</v>
      </c>
    </row>
    <row r="190" spans="1:12" s="103" customFormat="1" ht="30">
      <c r="A190" s="102"/>
      <c r="B190" s="106" t="s">
        <v>180</v>
      </c>
      <c r="C190" s="92"/>
      <c r="D190" s="92"/>
      <c r="E190" s="92">
        <v>115528</v>
      </c>
      <c r="F190" s="92"/>
      <c r="G190" s="98">
        <v>115528</v>
      </c>
      <c r="H190" s="98"/>
      <c r="I190" s="98"/>
      <c r="J190" s="98">
        <v>178.57150537634408</v>
      </c>
      <c r="K190" s="98"/>
      <c r="L190" s="98">
        <v>178.57150537634408</v>
      </c>
    </row>
    <row r="191" spans="1:12" s="103" customFormat="1">
      <c r="A191" s="102"/>
      <c r="B191" s="102" t="s">
        <v>181</v>
      </c>
      <c r="C191" s="92"/>
      <c r="D191" s="92"/>
      <c r="E191" s="92">
        <v>475723</v>
      </c>
      <c r="F191" s="92">
        <v>123429</v>
      </c>
      <c r="G191" s="98">
        <v>599152</v>
      </c>
      <c r="H191" s="98"/>
      <c r="I191" s="98"/>
      <c r="J191" s="98">
        <v>735.32452956989243</v>
      </c>
      <c r="K191" s="98">
        <v>190.78407258064516</v>
      </c>
      <c r="L191" s="98">
        <v>926.10860215053754</v>
      </c>
    </row>
    <row r="192" spans="1:12" s="103" customFormat="1">
      <c r="A192" s="102"/>
      <c r="B192" s="102" t="s">
        <v>182</v>
      </c>
      <c r="C192" s="92"/>
      <c r="D192" s="92"/>
      <c r="E192" s="92">
        <v>12765</v>
      </c>
      <c r="F192" s="92"/>
      <c r="G192" s="98">
        <v>12765</v>
      </c>
      <c r="H192" s="98"/>
      <c r="I192" s="98"/>
      <c r="J192" s="98">
        <v>19.730846774193544</v>
      </c>
      <c r="K192" s="98"/>
      <c r="L192" s="98">
        <v>19.730846774193544</v>
      </c>
    </row>
    <row r="193" spans="1:12" s="103" customFormat="1">
      <c r="A193" s="102"/>
      <c r="B193" s="102" t="s">
        <v>183</v>
      </c>
      <c r="C193" s="92"/>
      <c r="D193" s="92"/>
      <c r="E193" s="92">
        <v>22872</v>
      </c>
      <c r="F193" s="92">
        <v>8945</v>
      </c>
      <c r="G193" s="98">
        <v>31817</v>
      </c>
      <c r="H193" s="98"/>
      <c r="I193" s="98"/>
      <c r="J193" s="98">
        <v>35.353225806451611</v>
      </c>
      <c r="K193" s="98">
        <v>13.82627688172043</v>
      </c>
      <c r="L193" s="98">
        <v>49.179502688172043</v>
      </c>
    </row>
    <row r="194" spans="1:12">
      <c r="A194" s="38">
        <v>56</v>
      </c>
      <c r="B194" s="27" t="s">
        <v>63</v>
      </c>
      <c r="C194" s="28">
        <v>102335</v>
      </c>
      <c r="D194" s="28">
        <v>942</v>
      </c>
      <c r="E194" s="28">
        <v>2301752</v>
      </c>
      <c r="F194" s="28">
        <v>2071118</v>
      </c>
      <c r="G194" s="28">
        <v>4476147</v>
      </c>
      <c r="H194" s="29">
        <v>158.1790994623656</v>
      </c>
      <c r="I194" s="29">
        <v>1.456048387096774</v>
      </c>
      <c r="J194" s="29">
        <v>3557.8155913978494</v>
      </c>
      <c r="K194" s="29">
        <v>3201.3248655913976</v>
      </c>
      <c r="L194" s="29">
        <v>6918.7756048387091</v>
      </c>
    </row>
    <row r="195" spans="1:12">
      <c r="A195" s="40"/>
      <c r="B195" s="14" t="s">
        <v>193</v>
      </c>
      <c r="C195" s="15"/>
      <c r="D195" s="15">
        <v>942</v>
      </c>
      <c r="E195" s="15">
        <v>1590352</v>
      </c>
      <c r="F195" s="15">
        <v>1379483</v>
      </c>
      <c r="G195" s="15">
        <v>2970777</v>
      </c>
      <c r="H195" s="16"/>
      <c r="I195" s="16">
        <v>1.456048387096774</v>
      </c>
      <c r="J195" s="16">
        <v>2458.2053763440858</v>
      </c>
      <c r="K195" s="16">
        <v>2132.2653897849459</v>
      </c>
      <c r="L195" s="16">
        <v>4591.9268145161286</v>
      </c>
    </row>
    <row r="196" spans="1:12">
      <c r="A196" s="40"/>
      <c r="B196" s="14" t="s">
        <v>194</v>
      </c>
      <c r="C196" s="15">
        <v>102335</v>
      </c>
      <c r="D196" s="15"/>
      <c r="E196" s="15">
        <v>711400</v>
      </c>
      <c r="F196" s="15">
        <v>691635</v>
      </c>
      <c r="G196" s="15">
        <v>1505370</v>
      </c>
      <c r="H196" s="16">
        <v>158.1790994623656</v>
      </c>
      <c r="I196" s="16"/>
      <c r="J196" s="16">
        <v>1099.6102150537633</v>
      </c>
      <c r="K196" s="16">
        <v>1069.0594758064515</v>
      </c>
      <c r="L196" s="16">
        <v>2326.8487903225805</v>
      </c>
    </row>
    <row r="197" spans="1:12">
      <c r="A197" s="56">
        <v>57</v>
      </c>
      <c r="B197" s="57" t="s">
        <v>64</v>
      </c>
      <c r="C197" s="58">
        <v>63903</v>
      </c>
      <c r="D197" s="58">
        <v>0</v>
      </c>
      <c r="E197" s="58">
        <v>538741</v>
      </c>
      <c r="F197" s="58">
        <v>568723</v>
      </c>
      <c r="G197" s="58">
        <v>1171367</v>
      </c>
      <c r="H197" s="43">
        <v>98.774798387096766</v>
      </c>
      <c r="I197" s="43" t="s">
        <v>203</v>
      </c>
      <c r="J197" s="43">
        <v>832.73138440860214</v>
      </c>
      <c r="K197" s="43">
        <v>879.07452956989232</v>
      </c>
      <c r="L197" s="43">
        <v>1810.5807123655914</v>
      </c>
    </row>
    <row r="198" spans="1:12">
      <c r="A198" s="39"/>
      <c r="B198" s="13" t="s">
        <v>195</v>
      </c>
      <c r="C198" s="8">
        <v>63903</v>
      </c>
      <c r="D198" s="8"/>
      <c r="E198" s="8">
        <v>59261.51</v>
      </c>
      <c r="F198" s="8">
        <v>68246.759999999995</v>
      </c>
      <c r="G198" s="8">
        <v>191411.27000000002</v>
      </c>
      <c r="H198" s="9">
        <v>98.774798387096766</v>
      </c>
      <c r="I198" s="9"/>
      <c r="J198" s="9">
        <v>91.600452284946229</v>
      </c>
      <c r="K198" s="9">
        <v>105.48894354838708</v>
      </c>
      <c r="L198" s="9">
        <v>295.86419422043008</v>
      </c>
    </row>
    <row r="199" spans="1:12">
      <c r="A199" s="64"/>
      <c r="B199" s="13" t="s">
        <v>202</v>
      </c>
      <c r="C199" s="65"/>
      <c r="D199" s="65"/>
      <c r="E199" s="65">
        <v>479479.49</v>
      </c>
      <c r="F199" s="65">
        <v>500476.24</v>
      </c>
      <c r="G199" s="8">
        <v>979955.73</v>
      </c>
      <c r="H199" s="66"/>
      <c r="I199" s="66"/>
      <c r="J199" s="66">
        <v>741.13093212365584</v>
      </c>
      <c r="K199" s="66">
        <v>773.58558602150526</v>
      </c>
      <c r="L199" s="9">
        <v>1514.716518145161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1738468</v>
      </c>
      <c r="F200" s="19">
        <v>1134763</v>
      </c>
      <c r="G200" s="19">
        <v>2873231</v>
      </c>
      <c r="H200" s="20" t="s">
        <v>203</v>
      </c>
      <c r="I200" s="20" t="s">
        <v>203</v>
      </c>
      <c r="J200" s="20">
        <v>2687.1481182795696</v>
      </c>
      <c r="K200" s="20">
        <v>1754.0019489247309</v>
      </c>
      <c r="L200" s="20">
        <v>4441.1500672043003</v>
      </c>
    </row>
    <row r="201" spans="1:12">
      <c r="A201" s="34"/>
      <c r="B201" s="21" t="s">
        <v>196</v>
      </c>
      <c r="C201" s="22"/>
      <c r="D201" s="22">
        <v>0</v>
      </c>
      <c r="E201" s="22">
        <v>1738468</v>
      </c>
      <c r="F201" s="22">
        <v>1134763</v>
      </c>
      <c r="G201" s="22">
        <v>2873231</v>
      </c>
      <c r="H201" s="23"/>
      <c r="I201" s="23" t="s">
        <v>203</v>
      </c>
      <c r="J201" s="23">
        <v>2687.1481182795696</v>
      </c>
      <c r="K201" s="23">
        <v>1754.0019489247309</v>
      </c>
      <c r="L201" s="23">
        <v>4441.1500672043003</v>
      </c>
    </row>
    <row r="202" spans="1:12">
      <c r="B202" s="59" t="s">
        <v>66</v>
      </c>
      <c r="C202" s="60">
        <f t="shared" ref="C202:E202" si="0">C7+C9+C14+C16+C19+C24+C30+C32+C34+C41+C43+C47+C49+C51+C58+C60+C62+C64+C68+C70+C73+C76+C78+C81+C83+C90+C97+C99+C102+C104+C106+C108+C110+C112+C115+C117+C119+C127+C129+C131+C134+C136+C143+C147+C149+C151+C160+C162+C164+C166+C168+C172+C174+C184+C194+C197+C200</f>
        <v>16605838</v>
      </c>
      <c r="D202" s="60">
        <f t="shared" si="0"/>
        <v>4117700</v>
      </c>
      <c r="E202" s="60">
        <f t="shared" si="0"/>
        <v>100928662.868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50417174.321000002</v>
      </c>
      <c r="G202" s="61">
        <f>C202+D202+E202+F202</f>
        <v>172069375.18900001</v>
      </c>
      <c r="H202" s="62">
        <f t="shared" ref="H202:K202" si="1">H7+H9+H14+H16+H19+H24+H30+H32+H34+H41+H43+H47+H49+H51+H58+H60+H62+H64+H68+H70+H73+H76+H78+H81+H83+H90+H97+H99+H102+H104+H106+H108+H110+H112+H115+H117+H119+H127+H129+H131+H134+H136+H143+H147+H149+H151+H160+H162+H164+H166+H168+H172+H174+H184+H194+H197+H200</f>
        <v>25667.625940860213</v>
      </c>
      <c r="I202" s="62">
        <f t="shared" si="1"/>
        <v>6364.7244623655879</v>
      </c>
      <c r="J202" s="62">
        <f t="shared" si="1"/>
        <v>156005.32566962365</v>
      </c>
      <c r="K202" s="62">
        <f t="shared" si="1"/>
        <v>77929.772135954263</v>
      </c>
      <c r="L202" s="62">
        <f>H202+I202+J202+K202</f>
        <v>265967.44820880372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I215" sqref="I21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42578125" style="2" customWidth="1"/>
    <col min="7" max="12" width="12.425781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220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112" t="s">
        <v>9</v>
      </c>
      <c r="H6" s="112" t="s">
        <v>5</v>
      </c>
      <c r="I6" s="112" t="s">
        <v>6</v>
      </c>
      <c r="J6" s="112" t="s">
        <v>7</v>
      </c>
      <c r="K6" s="112" t="s">
        <v>8</v>
      </c>
      <c r="L6" s="112" t="s">
        <v>9</v>
      </c>
    </row>
    <row r="7" spans="1:13" s="89" customFormat="1">
      <c r="A7" s="86">
        <v>1</v>
      </c>
      <c r="B7" s="87" t="s">
        <v>10</v>
      </c>
      <c r="C7" s="88">
        <v>552978</v>
      </c>
      <c r="D7" s="88">
        <v>114645</v>
      </c>
      <c r="E7" s="88">
        <v>1393920</v>
      </c>
      <c r="F7" s="88">
        <v>375754</v>
      </c>
      <c r="G7" s="88">
        <f t="shared" ref="G7" si="0">SUM(C7:F7)</f>
        <v>2437297</v>
      </c>
      <c r="H7" s="20">
        <v>854.73749999999995</v>
      </c>
      <c r="I7" s="20">
        <v>177.20665322580643</v>
      </c>
      <c r="J7" s="20">
        <v>2154.5806451612902</v>
      </c>
      <c r="K7" s="20">
        <v>580.80255376344087</v>
      </c>
      <c r="L7" s="20">
        <f>H7+I7+J7+K7</f>
        <v>3767.3273521505375</v>
      </c>
    </row>
    <row r="8" spans="1:13" s="89" customFormat="1">
      <c r="A8" s="90"/>
      <c r="B8" s="91" t="s">
        <v>70</v>
      </c>
      <c r="C8" s="92">
        <v>552978</v>
      </c>
      <c r="D8" s="92">
        <v>114645</v>
      </c>
      <c r="E8" s="92">
        <v>1393920</v>
      </c>
      <c r="F8" s="92">
        <v>375754</v>
      </c>
      <c r="G8" s="92">
        <f t="shared" ref="G8:L8" si="1">G7</f>
        <v>2437297</v>
      </c>
      <c r="H8" s="92">
        <v>854.73749999999995</v>
      </c>
      <c r="I8" s="92"/>
      <c r="J8" s="92">
        <v>2154.5806451612902</v>
      </c>
      <c r="K8" s="92">
        <v>580.80255376344087</v>
      </c>
      <c r="L8" s="92">
        <f t="shared" si="1"/>
        <v>3767.3273521505375</v>
      </c>
    </row>
    <row r="9" spans="1:13" s="89" customFormat="1">
      <c r="A9" s="93">
        <v>2</v>
      </c>
      <c r="B9" s="94" t="s">
        <v>11</v>
      </c>
      <c r="C9" s="55">
        <v>0</v>
      </c>
      <c r="D9" s="55">
        <v>0</v>
      </c>
      <c r="E9" s="55">
        <v>232238</v>
      </c>
      <c r="F9" s="55">
        <v>478396</v>
      </c>
      <c r="G9" s="55">
        <f t="shared" ref="G9" si="2">SUM(C9:F9)</f>
        <v>710634</v>
      </c>
      <c r="H9" s="26" t="s">
        <v>203</v>
      </c>
      <c r="I9" s="26" t="s">
        <v>203</v>
      </c>
      <c r="J9" s="26">
        <v>358.9700268817204</v>
      </c>
      <c r="K9" s="26">
        <v>739.45618279569885</v>
      </c>
      <c r="L9" s="26">
        <f>H9+I9+J9+K9</f>
        <v>1098.4262096774191</v>
      </c>
    </row>
    <row r="10" spans="1:13" s="89" customFormat="1">
      <c r="A10" s="91"/>
      <c r="B10" s="91" t="s">
        <v>71</v>
      </c>
      <c r="C10" s="92"/>
      <c r="D10" s="92"/>
      <c r="E10" s="92">
        <v>12773.09</v>
      </c>
      <c r="F10" s="92">
        <v>239198</v>
      </c>
      <c r="G10" s="92">
        <f>E10+F10</f>
        <v>251971.09</v>
      </c>
      <c r="H10" s="92"/>
      <c r="I10" s="92"/>
      <c r="J10" s="92">
        <v>19.74335147849462</v>
      </c>
      <c r="K10" s="92">
        <v>369.72809139784943</v>
      </c>
      <c r="L10" s="92">
        <f t="shared" ref="L10:L13" si="3">H10+I10+J10+K10</f>
        <v>389.47144287634404</v>
      </c>
    </row>
    <row r="11" spans="1:13" s="89" customFormat="1">
      <c r="A11" s="91"/>
      <c r="B11" s="91" t="s">
        <v>72</v>
      </c>
      <c r="C11" s="92"/>
      <c r="D11" s="92"/>
      <c r="E11" s="92">
        <v>134698.03999999998</v>
      </c>
      <c r="F11" s="92">
        <v>234414.04</v>
      </c>
      <c r="G11" s="92">
        <f t="shared" ref="G11:G13" si="4">E11+F11</f>
        <v>369112.07999999996</v>
      </c>
      <c r="H11" s="92"/>
      <c r="I11" s="92"/>
      <c r="J11" s="92">
        <v>208.20261559139777</v>
      </c>
      <c r="K11" s="92">
        <v>362.33352956989245</v>
      </c>
      <c r="L11" s="92">
        <f t="shared" si="3"/>
        <v>570.53614516129028</v>
      </c>
    </row>
    <row r="12" spans="1:13" s="89" customFormat="1">
      <c r="A12" s="91"/>
      <c r="B12" s="91" t="s">
        <v>73</v>
      </c>
      <c r="C12" s="92"/>
      <c r="D12" s="92"/>
      <c r="E12" s="92">
        <v>25546.18</v>
      </c>
      <c r="F12" s="92">
        <v>4783.96</v>
      </c>
      <c r="G12" s="92">
        <f t="shared" si="4"/>
        <v>30330.14</v>
      </c>
      <c r="H12" s="92"/>
      <c r="I12" s="92"/>
      <c r="J12" s="92">
        <v>39.486702956989241</v>
      </c>
      <c r="K12" s="92">
        <v>7.3945618279569887</v>
      </c>
      <c r="L12" s="92">
        <f t="shared" si="3"/>
        <v>46.881264784946232</v>
      </c>
    </row>
    <row r="13" spans="1:13" s="89" customFormat="1">
      <c r="A13" s="95"/>
      <c r="B13" s="95" t="s">
        <v>113</v>
      </c>
      <c r="C13" s="92"/>
      <c r="D13" s="92"/>
      <c r="E13" s="92">
        <v>59220.69</v>
      </c>
      <c r="F13" s="92"/>
      <c r="G13" s="92">
        <f t="shared" si="4"/>
        <v>59220.69</v>
      </c>
      <c r="H13" s="92"/>
      <c r="I13" s="92"/>
      <c r="J13" s="92">
        <v>91.537356854838706</v>
      </c>
      <c r="K13" s="92"/>
      <c r="L13" s="92">
        <f t="shared" si="3"/>
        <v>91.537356854838706</v>
      </c>
    </row>
    <row r="14" spans="1:13" s="89" customFormat="1">
      <c r="A14" s="96">
        <v>3</v>
      </c>
      <c r="B14" s="97" t="s">
        <v>12</v>
      </c>
      <c r="C14" s="41">
        <v>0</v>
      </c>
      <c r="D14" s="41">
        <v>0</v>
      </c>
      <c r="E14" s="41">
        <v>1014014</v>
      </c>
      <c r="F14" s="41">
        <v>1121557</v>
      </c>
      <c r="G14" s="41">
        <f t="shared" ref="G14" si="5">SUM(C14:F14)</f>
        <v>2135571</v>
      </c>
      <c r="H14" s="32" t="s">
        <v>203</v>
      </c>
      <c r="I14" s="32" t="s">
        <v>203</v>
      </c>
      <c r="J14" s="32">
        <v>1567.3603494623655</v>
      </c>
      <c r="K14" s="32">
        <v>1733.589448924731</v>
      </c>
      <c r="L14" s="32">
        <f>H14+I14+J14+K14</f>
        <v>3300.9497983870965</v>
      </c>
    </row>
    <row r="15" spans="1:13" s="89" customFormat="1">
      <c r="A15" s="91"/>
      <c r="B15" s="91" t="s">
        <v>74</v>
      </c>
      <c r="C15" s="92"/>
      <c r="D15" s="92"/>
      <c r="E15" s="92">
        <v>1014014</v>
      </c>
      <c r="F15" s="92">
        <v>1121557</v>
      </c>
      <c r="G15" s="92">
        <f>F15+E15</f>
        <v>2135571</v>
      </c>
      <c r="H15" s="92"/>
      <c r="I15" s="92"/>
      <c r="J15" s="92">
        <v>1567.3603494623655</v>
      </c>
      <c r="K15" s="92">
        <v>1733.589448924731</v>
      </c>
      <c r="L15" s="92">
        <f>H15+I15+J15+K15</f>
        <v>3300.9497983870965</v>
      </c>
    </row>
    <row r="16" spans="1:13" s="89" customFormat="1">
      <c r="A16" s="96">
        <v>4</v>
      </c>
      <c r="B16" s="97" t="s">
        <v>13</v>
      </c>
      <c r="C16" s="41">
        <v>291982</v>
      </c>
      <c r="D16" s="41">
        <v>0</v>
      </c>
      <c r="E16" s="41">
        <v>1051337</v>
      </c>
      <c r="F16" s="41">
        <v>456166</v>
      </c>
      <c r="G16" s="41">
        <f t="shared" ref="G16:G17" si="6">SUM(C16:F16)</f>
        <v>1799485</v>
      </c>
      <c r="H16" s="32">
        <v>451.31626344086015</v>
      </c>
      <c r="I16" s="32" t="s">
        <v>203</v>
      </c>
      <c r="J16" s="32">
        <v>1625.0504704301075</v>
      </c>
      <c r="K16" s="32">
        <v>705.0952956989247</v>
      </c>
      <c r="L16" s="32">
        <f t="shared" ref="L16:L17" si="7">H16+I16+J16+K16</f>
        <v>2781.4620295698924</v>
      </c>
    </row>
    <row r="17" spans="1:12" s="89" customFormat="1">
      <c r="A17" s="91"/>
      <c r="B17" s="91" t="s">
        <v>80</v>
      </c>
      <c r="C17" s="92">
        <v>291982</v>
      </c>
      <c r="D17" s="92"/>
      <c r="E17" s="92">
        <v>87260.971000000005</v>
      </c>
      <c r="F17" s="92">
        <v>75267.39</v>
      </c>
      <c r="G17" s="92">
        <f t="shared" si="6"/>
        <v>454510.36100000003</v>
      </c>
      <c r="H17" s="92">
        <v>451.31626344086015</v>
      </c>
      <c r="I17" s="92"/>
      <c r="J17" s="92">
        <v>134.87918904569892</v>
      </c>
      <c r="K17" s="92">
        <v>116.34072379032258</v>
      </c>
      <c r="L17" s="92">
        <f t="shared" si="7"/>
        <v>702.53617627688175</v>
      </c>
    </row>
    <row r="18" spans="1:12" s="89" customFormat="1">
      <c r="A18" s="91"/>
      <c r="B18" s="91" t="s">
        <v>81</v>
      </c>
      <c r="C18" s="92"/>
      <c r="D18" s="92"/>
      <c r="E18" s="92">
        <v>964076.02899999998</v>
      </c>
      <c r="F18" s="92">
        <v>380898.61</v>
      </c>
      <c r="G18" s="92">
        <f t="shared" ref="G18:G30" si="8">SUM(C18:F18)</f>
        <v>1344974.639</v>
      </c>
      <c r="H18" s="92"/>
      <c r="I18" s="92"/>
      <c r="J18" s="92">
        <v>1490.1712813844083</v>
      </c>
      <c r="K18" s="92">
        <v>588.75457190860209</v>
      </c>
      <c r="L18" s="92">
        <f>H18+I18+J18+K18</f>
        <v>2078.9258532930103</v>
      </c>
    </row>
    <row r="19" spans="1:12" s="89" customFormat="1">
      <c r="A19" s="96">
        <v>5</v>
      </c>
      <c r="B19" s="97" t="s">
        <v>14</v>
      </c>
      <c r="C19" s="41">
        <v>273446</v>
      </c>
      <c r="D19" s="41">
        <v>116242</v>
      </c>
      <c r="E19" s="41">
        <v>3783277</v>
      </c>
      <c r="F19" s="41">
        <v>1712553</v>
      </c>
      <c r="G19" s="41">
        <f t="shared" si="8"/>
        <v>5885518</v>
      </c>
      <c r="H19" s="32">
        <v>422.66518817204303</v>
      </c>
      <c r="I19" s="32">
        <v>179.67513440860216</v>
      </c>
      <c r="J19" s="32">
        <v>5847.8071908602151</v>
      </c>
      <c r="K19" s="32">
        <v>2647.0913306451607</v>
      </c>
      <c r="L19" s="32">
        <f>H19+I19+J19+K19</f>
        <v>9097.2388440860213</v>
      </c>
    </row>
    <row r="20" spans="1:12" s="89" customFormat="1">
      <c r="A20" s="91"/>
      <c r="B20" s="91" t="s">
        <v>78</v>
      </c>
      <c r="C20" s="92">
        <v>273446</v>
      </c>
      <c r="D20" s="92">
        <v>116242</v>
      </c>
      <c r="E20" s="92">
        <v>1210649</v>
      </c>
      <c r="F20" s="92">
        <v>102753</v>
      </c>
      <c r="G20" s="92">
        <f t="shared" si="8"/>
        <v>1703090</v>
      </c>
      <c r="H20" s="92">
        <v>422.66518817204303</v>
      </c>
      <c r="I20" s="92">
        <v>179.67513440860216</v>
      </c>
      <c r="J20" s="92">
        <v>1871.2988575268814</v>
      </c>
      <c r="K20" s="92">
        <v>158.82520161290319</v>
      </c>
      <c r="L20" s="92">
        <f t="shared" ref="L20:L23" si="9">H20+I20+J20+K20</f>
        <v>2632.4643817204296</v>
      </c>
    </row>
    <row r="21" spans="1:12" s="89" customFormat="1">
      <c r="A21" s="91"/>
      <c r="B21" s="91" t="s">
        <v>79</v>
      </c>
      <c r="C21" s="92"/>
      <c r="D21" s="92"/>
      <c r="E21" s="92">
        <v>1097150</v>
      </c>
      <c r="F21" s="92">
        <v>890528</v>
      </c>
      <c r="G21" s="92">
        <f t="shared" si="8"/>
        <v>1987678</v>
      </c>
      <c r="H21" s="92"/>
      <c r="I21" s="92"/>
      <c r="J21" s="92">
        <v>1695.8635752688172</v>
      </c>
      <c r="K21" s="92">
        <v>1376.4881720430108</v>
      </c>
      <c r="L21" s="92">
        <f t="shared" si="9"/>
        <v>3072.3517473118281</v>
      </c>
    </row>
    <row r="22" spans="1:12" s="89" customFormat="1">
      <c r="A22" s="91"/>
      <c r="B22" s="91" t="s">
        <v>75</v>
      </c>
      <c r="C22" s="92"/>
      <c r="D22" s="92"/>
      <c r="E22" s="92">
        <v>1248481</v>
      </c>
      <c r="F22" s="92">
        <v>462389</v>
      </c>
      <c r="G22" s="92">
        <f t="shared" si="8"/>
        <v>1710870</v>
      </c>
      <c r="H22" s="92"/>
      <c r="I22" s="92"/>
      <c r="J22" s="92">
        <v>1929.7757392473118</v>
      </c>
      <c r="K22" s="92">
        <v>714.71418010752689</v>
      </c>
      <c r="L22" s="92">
        <f t="shared" si="9"/>
        <v>2644.4899193548385</v>
      </c>
    </row>
    <row r="23" spans="1:12" s="89" customFormat="1">
      <c r="A23" s="91"/>
      <c r="B23" s="91" t="s">
        <v>76</v>
      </c>
      <c r="C23" s="92"/>
      <c r="D23" s="92"/>
      <c r="E23" s="92">
        <v>226997</v>
      </c>
      <c r="F23" s="92">
        <v>256883</v>
      </c>
      <c r="G23" s="92">
        <f t="shared" si="8"/>
        <v>483880</v>
      </c>
      <c r="H23" s="92"/>
      <c r="I23" s="92"/>
      <c r="J23" s="92">
        <v>350.86901881720428</v>
      </c>
      <c r="K23" s="92">
        <v>397.0637768817204</v>
      </c>
      <c r="L23" s="92">
        <f t="shared" si="9"/>
        <v>747.93279569892468</v>
      </c>
    </row>
    <row r="24" spans="1:12" s="89" customFormat="1" ht="15.75" customHeight="1">
      <c r="A24" s="96">
        <v>6</v>
      </c>
      <c r="B24" s="97" t="s">
        <v>15</v>
      </c>
      <c r="C24" s="41">
        <v>7877</v>
      </c>
      <c r="D24" s="41">
        <v>0</v>
      </c>
      <c r="E24" s="41">
        <v>916707</v>
      </c>
      <c r="F24" s="41">
        <v>884174</v>
      </c>
      <c r="G24" s="41">
        <f t="shared" si="8"/>
        <v>1808758</v>
      </c>
      <c r="H24" s="32">
        <v>12.175470430107527</v>
      </c>
      <c r="I24" s="32" t="s">
        <v>203</v>
      </c>
      <c r="J24" s="32">
        <v>1416.9530241935483</v>
      </c>
      <c r="K24" s="32">
        <v>1366.6668010752687</v>
      </c>
      <c r="L24" s="32">
        <f>H24+I24+J24+K24</f>
        <v>2795.7952956989247</v>
      </c>
    </row>
    <row r="25" spans="1:12" s="89" customFormat="1">
      <c r="A25" s="91"/>
      <c r="B25" s="91" t="s">
        <v>83</v>
      </c>
      <c r="C25" s="92">
        <v>7877</v>
      </c>
      <c r="D25" s="92"/>
      <c r="E25" s="92">
        <v>43085.228999999999</v>
      </c>
      <c r="F25" s="92">
        <v>61892.180000000008</v>
      </c>
      <c r="G25" s="92">
        <f t="shared" si="8"/>
        <v>112854.40900000001</v>
      </c>
      <c r="H25" s="92">
        <v>12.175470430107527</v>
      </c>
      <c r="I25" s="92"/>
      <c r="J25" s="92">
        <v>66.59679213709677</v>
      </c>
      <c r="K25" s="92">
        <v>95.666676075268825</v>
      </c>
      <c r="L25" s="92">
        <f t="shared" ref="L25:L29" si="10">H25+I25+J25+K25</f>
        <v>174.43893864247312</v>
      </c>
    </row>
    <row r="26" spans="1:12" s="89" customFormat="1">
      <c r="A26" s="91"/>
      <c r="B26" s="91" t="s">
        <v>82</v>
      </c>
      <c r="C26" s="92"/>
      <c r="D26" s="92"/>
      <c r="E26" s="92">
        <v>308930.25900000002</v>
      </c>
      <c r="F26" s="92">
        <v>236958.63200000001</v>
      </c>
      <c r="G26" s="92">
        <f t="shared" si="8"/>
        <v>545888.89100000006</v>
      </c>
      <c r="H26" s="92"/>
      <c r="I26" s="92"/>
      <c r="J26" s="92">
        <v>477.51316915322582</v>
      </c>
      <c r="K26" s="92">
        <v>366.26670268817202</v>
      </c>
      <c r="L26" s="92">
        <f t="shared" si="10"/>
        <v>843.77987184139783</v>
      </c>
    </row>
    <row r="27" spans="1:12" s="89" customFormat="1">
      <c r="A27" s="91"/>
      <c r="B27" s="91" t="s">
        <v>84</v>
      </c>
      <c r="C27" s="92"/>
      <c r="D27" s="92"/>
      <c r="E27" s="92">
        <v>51335.592000000004</v>
      </c>
      <c r="F27" s="92">
        <v>30061.916000000001</v>
      </c>
      <c r="G27" s="92">
        <f t="shared" si="8"/>
        <v>81397.508000000002</v>
      </c>
      <c r="H27" s="92"/>
      <c r="I27" s="92"/>
      <c r="J27" s="92">
        <v>79.349369354838714</v>
      </c>
      <c r="K27" s="92">
        <v>46.466671236559137</v>
      </c>
      <c r="L27" s="92">
        <f t="shared" si="10"/>
        <v>125.81604059139785</v>
      </c>
    </row>
    <row r="28" spans="1:12" s="89" customFormat="1">
      <c r="A28" s="91"/>
      <c r="B28" s="91" t="s">
        <v>85</v>
      </c>
      <c r="C28" s="92"/>
      <c r="D28" s="92"/>
      <c r="E28" s="92">
        <v>15584.019</v>
      </c>
      <c r="F28" s="92">
        <v>21220.175999999999</v>
      </c>
      <c r="G28" s="92">
        <f t="shared" si="8"/>
        <v>36804.195</v>
      </c>
      <c r="H28" s="92"/>
      <c r="I28" s="92"/>
      <c r="J28" s="92">
        <v>24.088201411290321</v>
      </c>
      <c r="K28" s="92">
        <v>32.800003225806449</v>
      </c>
      <c r="L28" s="92">
        <f t="shared" si="10"/>
        <v>56.88820463709677</v>
      </c>
    </row>
    <row r="29" spans="1:12" s="89" customFormat="1">
      <c r="A29" s="91"/>
      <c r="B29" s="91" t="s">
        <v>86</v>
      </c>
      <c r="C29" s="92"/>
      <c r="D29" s="92"/>
      <c r="E29" s="92">
        <v>497771.90099999984</v>
      </c>
      <c r="F29" s="92">
        <v>534041.09600000002</v>
      </c>
      <c r="G29" s="92">
        <f t="shared" si="8"/>
        <v>1031812.9969999999</v>
      </c>
      <c r="H29" s="92"/>
      <c r="I29" s="92"/>
      <c r="J29" s="92">
        <v>769.40549213709653</v>
      </c>
      <c r="K29" s="92">
        <v>825.46674784946231</v>
      </c>
      <c r="L29" s="92">
        <f t="shared" si="10"/>
        <v>1594.8722399865587</v>
      </c>
    </row>
    <row r="30" spans="1:12" s="89" customFormat="1">
      <c r="A30" s="96">
        <v>8</v>
      </c>
      <c r="B30" s="97" t="s">
        <v>16</v>
      </c>
      <c r="C30" s="41">
        <v>573302</v>
      </c>
      <c r="D30" s="41">
        <v>0</v>
      </c>
      <c r="E30" s="41">
        <v>1525808.9999999998</v>
      </c>
      <c r="F30" s="41">
        <v>1439104</v>
      </c>
      <c r="G30" s="41">
        <f t="shared" si="8"/>
        <v>3538215</v>
      </c>
      <c r="H30" s="32">
        <v>886.15228494623659</v>
      </c>
      <c r="I30" s="32" t="s">
        <v>203</v>
      </c>
      <c r="J30" s="32">
        <v>2358.4413306451611</v>
      </c>
      <c r="K30" s="32">
        <v>2224.4215053763437</v>
      </c>
      <c r="L30" s="32">
        <f>H30+I30+J30+K30</f>
        <v>5469.0151209677415</v>
      </c>
    </row>
    <row r="31" spans="1:12" s="89" customFormat="1">
      <c r="A31" s="91"/>
      <c r="B31" s="91" t="s">
        <v>87</v>
      </c>
      <c r="C31" s="92">
        <v>573302</v>
      </c>
      <c r="D31" s="92">
        <v>0</v>
      </c>
      <c r="E31" s="92">
        <v>1525808.9999999998</v>
      </c>
      <c r="F31" s="92">
        <v>1439104</v>
      </c>
      <c r="G31" s="92">
        <f t="shared" ref="G31:L31" si="11">G30</f>
        <v>3538215</v>
      </c>
      <c r="H31" s="92">
        <v>886.15228494623659</v>
      </c>
      <c r="I31" s="92"/>
      <c r="J31" s="92">
        <v>2358.4413306451611</v>
      </c>
      <c r="K31" s="92">
        <v>2224.4215053763437</v>
      </c>
      <c r="L31" s="92">
        <f t="shared" si="11"/>
        <v>5469.0151209677415</v>
      </c>
    </row>
    <row r="32" spans="1:12" s="89" customFormat="1" ht="14.25" customHeight="1">
      <c r="A32" s="96">
        <v>9</v>
      </c>
      <c r="B32" s="97" t="s">
        <v>17</v>
      </c>
      <c r="C32" s="41">
        <v>0</v>
      </c>
      <c r="D32" s="41">
        <v>0</v>
      </c>
      <c r="E32" s="41">
        <v>1757532</v>
      </c>
      <c r="F32" s="41">
        <v>603373</v>
      </c>
      <c r="G32" s="41">
        <f t="shared" ref="G32" si="12">SUM(C32:F32)</f>
        <v>2360905</v>
      </c>
      <c r="H32" s="32" t="s">
        <v>203</v>
      </c>
      <c r="I32" s="32" t="s">
        <v>203</v>
      </c>
      <c r="J32" s="32">
        <v>2716.6153225806452</v>
      </c>
      <c r="K32" s="32">
        <v>932.63299731182792</v>
      </c>
      <c r="L32" s="32">
        <f>H32+I32+J32+K32</f>
        <v>3649.2483198924729</v>
      </c>
    </row>
    <row r="33" spans="1:12" s="89" customFormat="1">
      <c r="A33" s="91"/>
      <c r="B33" s="91" t="s">
        <v>88</v>
      </c>
      <c r="C33" s="92"/>
      <c r="D33" s="92"/>
      <c r="E33" s="92">
        <v>1757532</v>
      </c>
      <c r="F33" s="92">
        <v>603373</v>
      </c>
      <c r="G33" s="92">
        <f>G32</f>
        <v>2360905</v>
      </c>
      <c r="H33" s="92"/>
      <c r="I33" s="92"/>
      <c r="J33" s="92">
        <v>2716.6153225806452</v>
      </c>
      <c r="K33" s="92">
        <v>932.63299731182792</v>
      </c>
      <c r="L33" s="92">
        <f>K33+J33</f>
        <v>3649.2483198924729</v>
      </c>
    </row>
    <row r="34" spans="1:12" s="89" customFormat="1">
      <c r="A34" s="96">
        <v>10</v>
      </c>
      <c r="B34" s="97" t="s">
        <v>18</v>
      </c>
      <c r="C34" s="41">
        <v>0</v>
      </c>
      <c r="D34" s="41">
        <v>0</v>
      </c>
      <c r="E34" s="41">
        <v>1248809</v>
      </c>
      <c r="F34" s="41">
        <v>735269</v>
      </c>
      <c r="G34" s="41">
        <f>SUM(C34:F34)</f>
        <v>1984078</v>
      </c>
      <c r="H34" s="32" t="s">
        <v>203</v>
      </c>
      <c r="I34" s="32" t="s">
        <v>203</v>
      </c>
      <c r="J34" s="32">
        <v>1930.2827284946236</v>
      </c>
      <c r="K34" s="32">
        <v>1136.5045026881719</v>
      </c>
      <c r="L34" s="32">
        <f>H34+I34+J34+K34</f>
        <v>3066.7872311827955</v>
      </c>
    </row>
    <row r="35" spans="1:12" s="89" customFormat="1">
      <c r="A35" s="91"/>
      <c r="B35" s="91" t="s">
        <v>93</v>
      </c>
      <c r="C35" s="92"/>
      <c r="D35" s="92"/>
      <c r="E35" s="92">
        <v>1248809</v>
      </c>
      <c r="F35" s="92">
        <v>735269</v>
      </c>
      <c r="G35" s="92">
        <f>SUM(C35:F35)</f>
        <v>1984078</v>
      </c>
      <c r="H35" s="92"/>
      <c r="I35" s="92"/>
      <c r="J35" s="92">
        <v>1930.2827284946236</v>
      </c>
      <c r="K35" s="92">
        <v>1136.5045026881719</v>
      </c>
      <c r="L35" s="92">
        <f>H35+I35+J35+K35</f>
        <v>3066.7872311827955</v>
      </c>
    </row>
    <row r="36" spans="1:12" s="89" customFormat="1">
      <c r="A36" s="91"/>
      <c r="B36" s="91" t="s">
        <v>90</v>
      </c>
      <c r="C36" s="92"/>
      <c r="D36" s="92"/>
      <c r="E36" s="92">
        <v>0</v>
      </c>
      <c r="F36" s="92">
        <v>0</v>
      </c>
      <c r="G36" s="92">
        <f t="shared" ref="G36:G39" si="13">SUM(C36:F36)</f>
        <v>0</v>
      </c>
      <c r="H36" s="92"/>
      <c r="I36" s="92"/>
      <c r="J36" s="98" t="s">
        <v>203</v>
      </c>
      <c r="K36" s="92" t="s">
        <v>203</v>
      </c>
      <c r="L36" s="92">
        <f>H36+I36+J36+K36</f>
        <v>0</v>
      </c>
    </row>
    <row r="37" spans="1:12" s="89" customFormat="1">
      <c r="A37" s="91"/>
      <c r="B37" s="91" t="s">
        <v>89</v>
      </c>
      <c r="C37" s="92"/>
      <c r="D37" s="92"/>
      <c r="E37" s="92">
        <v>0</v>
      </c>
      <c r="F37" s="92">
        <v>0</v>
      </c>
      <c r="G37" s="92">
        <f t="shared" si="13"/>
        <v>0</v>
      </c>
      <c r="H37" s="92"/>
      <c r="I37" s="92"/>
      <c r="J37" s="92" t="s">
        <v>203</v>
      </c>
      <c r="K37" s="92" t="s">
        <v>203</v>
      </c>
      <c r="L37" s="92">
        <f t="shared" ref="L37:L40" si="14">H37+I37+J37+K37</f>
        <v>0</v>
      </c>
    </row>
    <row r="38" spans="1:12" s="89" customFormat="1">
      <c r="A38" s="91"/>
      <c r="B38" s="91" t="s">
        <v>91</v>
      </c>
      <c r="C38" s="92"/>
      <c r="D38" s="92"/>
      <c r="E38" s="92">
        <v>0</v>
      </c>
      <c r="F38" s="92">
        <v>0</v>
      </c>
      <c r="G38" s="92">
        <f t="shared" si="13"/>
        <v>0</v>
      </c>
      <c r="H38" s="92"/>
      <c r="I38" s="92"/>
      <c r="J38" s="92" t="s">
        <v>203</v>
      </c>
      <c r="K38" s="92" t="s">
        <v>203</v>
      </c>
      <c r="L38" s="92">
        <f t="shared" si="14"/>
        <v>0</v>
      </c>
    </row>
    <row r="39" spans="1:12" s="89" customFormat="1">
      <c r="A39" s="91"/>
      <c r="B39" s="91" t="s">
        <v>92</v>
      </c>
      <c r="C39" s="92"/>
      <c r="D39" s="92"/>
      <c r="E39" s="92">
        <v>0</v>
      </c>
      <c r="F39" s="92">
        <v>0</v>
      </c>
      <c r="G39" s="92">
        <f t="shared" si="13"/>
        <v>0</v>
      </c>
      <c r="H39" s="92"/>
      <c r="I39" s="92"/>
      <c r="J39" s="92" t="s">
        <v>203</v>
      </c>
      <c r="K39" s="92" t="s">
        <v>203</v>
      </c>
      <c r="L39" s="92">
        <f t="shared" si="14"/>
        <v>0</v>
      </c>
    </row>
    <row r="40" spans="1:12" s="89" customFormat="1">
      <c r="A40" s="91"/>
      <c r="B40" s="91" t="s">
        <v>77</v>
      </c>
      <c r="C40" s="92"/>
      <c r="D40" s="92"/>
      <c r="E40" s="92">
        <v>0</v>
      </c>
      <c r="F40" s="92">
        <v>0</v>
      </c>
      <c r="G40" s="92">
        <v>0</v>
      </c>
      <c r="H40" s="92"/>
      <c r="I40" s="92"/>
      <c r="J40" s="92" t="s">
        <v>203</v>
      </c>
      <c r="K40" s="92" t="s">
        <v>203</v>
      </c>
      <c r="L40" s="92">
        <f t="shared" si="14"/>
        <v>0</v>
      </c>
    </row>
    <row r="41" spans="1:12" s="89" customFormat="1">
      <c r="A41" s="96">
        <v>11</v>
      </c>
      <c r="B41" s="97" t="s">
        <v>19</v>
      </c>
      <c r="C41" s="41">
        <v>0</v>
      </c>
      <c r="D41" s="41">
        <v>48055</v>
      </c>
      <c r="E41" s="41">
        <v>813862</v>
      </c>
      <c r="F41" s="41">
        <v>1289932</v>
      </c>
      <c r="G41" s="41">
        <f t="shared" ref="G41" si="15">SUM(C41:F41)</f>
        <v>2151849</v>
      </c>
      <c r="H41" s="32" t="s">
        <v>203</v>
      </c>
      <c r="I41" s="32">
        <v>74.278561827956992</v>
      </c>
      <c r="J41" s="32">
        <v>1257.98561827957</v>
      </c>
      <c r="K41" s="32">
        <v>1993.8465053763439</v>
      </c>
      <c r="L41" s="32">
        <f>H41+I41+J41+K41</f>
        <v>3326.1106854838708</v>
      </c>
    </row>
    <row r="42" spans="1:12" s="89" customFormat="1">
      <c r="A42" s="91"/>
      <c r="B42" s="91" t="s">
        <v>94</v>
      </c>
      <c r="C42" s="92">
        <v>0</v>
      </c>
      <c r="D42" s="92">
        <v>48055</v>
      </c>
      <c r="E42" s="92">
        <v>813862</v>
      </c>
      <c r="F42" s="92">
        <v>1289932</v>
      </c>
      <c r="G42" s="92">
        <f>C42+D42+E42+F42</f>
        <v>2151849</v>
      </c>
      <c r="H42" s="92"/>
      <c r="I42" s="92">
        <v>74.278561827956992</v>
      </c>
      <c r="J42" s="92">
        <v>1257.98561827957</v>
      </c>
      <c r="K42" s="92">
        <v>1993.8465053763439</v>
      </c>
      <c r="L42" s="92">
        <f>H42+I42+J42+K42</f>
        <v>3326.1106854838708</v>
      </c>
    </row>
    <row r="43" spans="1:12" s="89" customFormat="1">
      <c r="A43" s="96">
        <v>12</v>
      </c>
      <c r="B43" s="97" t="s">
        <v>20</v>
      </c>
      <c r="C43" s="41">
        <v>28242420</v>
      </c>
      <c r="D43" s="41">
        <v>5782728</v>
      </c>
      <c r="E43" s="41">
        <v>1119388</v>
      </c>
      <c r="F43" s="41">
        <v>18160134</v>
      </c>
      <c r="G43" s="41">
        <f t="shared" ref="G43:G49" si="16">SUM(C43:F43)</f>
        <v>53304670</v>
      </c>
      <c r="H43" s="42">
        <v>43654.278225806447</v>
      </c>
      <c r="I43" s="42">
        <v>8938.3564516129027</v>
      </c>
      <c r="J43" s="32">
        <v>1730.2368279569891</v>
      </c>
      <c r="K43" s="32">
        <v>28070.099596774191</v>
      </c>
      <c r="L43" s="32">
        <f>H43+I43+J43+K43</f>
        <v>82392.971102150535</v>
      </c>
    </row>
    <row r="44" spans="1:12" s="99" customFormat="1" ht="16.5" customHeight="1">
      <c r="A44" s="95"/>
      <c r="B44" s="95" t="s">
        <v>95</v>
      </c>
      <c r="C44" s="92">
        <v>28242420</v>
      </c>
      <c r="D44" s="92">
        <v>5782728</v>
      </c>
      <c r="E44" s="92"/>
      <c r="F44" s="92"/>
      <c r="G44" s="92">
        <f>G43-G45-G46</f>
        <v>52911175</v>
      </c>
      <c r="H44" s="92">
        <v>43654.278225806447</v>
      </c>
      <c r="I44" s="92">
        <v>8938.3564516129027</v>
      </c>
      <c r="J44" s="92" t="s">
        <v>203</v>
      </c>
      <c r="K44" s="92" t="s">
        <v>203</v>
      </c>
      <c r="L44" s="92">
        <f t="shared" ref="L44:L75" si="17">H44+I44+J44+K44</f>
        <v>52592.634677419352</v>
      </c>
    </row>
    <row r="45" spans="1:12" s="89" customFormat="1">
      <c r="A45" s="95"/>
      <c r="B45" s="95" t="s">
        <v>96</v>
      </c>
      <c r="C45" s="92"/>
      <c r="D45" s="92"/>
      <c r="E45" s="111">
        <v>257679</v>
      </c>
      <c r="F45" s="111">
        <v>135816</v>
      </c>
      <c r="G45" s="92">
        <f t="shared" si="16"/>
        <v>393495</v>
      </c>
      <c r="H45" s="92"/>
      <c r="I45" s="92"/>
      <c r="J45" s="92">
        <v>398.29415322580638</v>
      </c>
      <c r="K45" s="92">
        <v>209.93064516129033</v>
      </c>
      <c r="L45" s="92">
        <f t="shared" si="17"/>
        <v>608.22479838709671</v>
      </c>
    </row>
    <row r="46" spans="1:12" s="89" customFormat="1">
      <c r="A46" s="95"/>
      <c r="B46" s="95" t="s">
        <v>97</v>
      </c>
      <c r="C46" s="92"/>
      <c r="D46" s="92"/>
      <c r="E46" s="114"/>
      <c r="F46" s="114"/>
      <c r="G46" s="92">
        <f t="shared" si="16"/>
        <v>0</v>
      </c>
      <c r="H46" s="23"/>
      <c r="I46" s="23"/>
      <c r="J46" s="23"/>
      <c r="K46" s="23"/>
      <c r="L46" s="23">
        <f t="shared" si="17"/>
        <v>0</v>
      </c>
    </row>
    <row r="47" spans="1:12" s="89" customFormat="1">
      <c r="A47" s="96">
        <v>13</v>
      </c>
      <c r="B47" s="97" t="s">
        <v>212</v>
      </c>
      <c r="C47" s="100">
        <v>0</v>
      </c>
      <c r="D47" s="100">
        <v>0</v>
      </c>
      <c r="E47" s="100">
        <v>0</v>
      </c>
      <c r="F47" s="100">
        <v>90256</v>
      </c>
      <c r="G47" s="100">
        <f t="shared" si="16"/>
        <v>90256</v>
      </c>
      <c r="H47" s="101" t="s">
        <v>203</v>
      </c>
      <c r="I47" s="101" t="s">
        <v>203</v>
      </c>
      <c r="J47" s="101" t="s">
        <v>203</v>
      </c>
      <c r="K47" s="101">
        <v>139.50860215053763</v>
      </c>
      <c r="L47" s="101">
        <f>H47+I47+J47+K47</f>
        <v>139.50860215053763</v>
      </c>
    </row>
    <row r="48" spans="1:12" s="89" customFormat="1">
      <c r="A48" s="95"/>
      <c r="B48" s="95" t="s">
        <v>213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12" s="89" customFormat="1">
      <c r="A49" s="96">
        <v>14</v>
      </c>
      <c r="B49" s="97" t="s">
        <v>21</v>
      </c>
      <c r="C49" s="41">
        <v>0</v>
      </c>
      <c r="D49" s="41">
        <v>0</v>
      </c>
      <c r="E49" s="41">
        <v>858040</v>
      </c>
      <c r="F49" s="41">
        <v>558461</v>
      </c>
      <c r="G49" s="41">
        <f t="shared" si="16"/>
        <v>1416501</v>
      </c>
      <c r="H49" s="42" t="s">
        <v>203</v>
      </c>
      <c r="I49" s="42" t="s">
        <v>203</v>
      </c>
      <c r="J49" s="32">
        <v>1326.2715053763438</v>
      </c>
      <c r="K49" s="32">
        <v>863.21256720430097</v>
      </c>
      <c r="L49" s="32">
        <f>H49+I49+J49+K49</f>
        <v>2189.4840725806448</v>
      </c>
    </row>
    <row r="50" spans="1:12" s="89" customFormat="1">
      <c r="A50" s="95"/>
      <c r="B50" s="95" t="s">
        <v>98</v>
      </c>
      <c r="C50" s="92"/>
      <c r="D50" s="92"/>
      <c r="E50" s="92">
        <v>858040</v>
      </c>
      <c r="F50" s="92">
        <v>558461</v>
      </c>
      <c r="G50" s="92">
        <f t="shared" ref="G50" si="18">G49</f>
        <v>1416501</v>
      </c>
      <c r="H50" s="92"/>
      <c r="I50" s="92"/>
      <c r="J50" s="92">
        <v>1326.2715053763438</v>
      </c>
      <c r="K50" s="92">
        <v>863.21256720430097</v>
      </c>
      <c r="L50" s="92">
        <f t="shared" si="17"/>
        <v>2189.4840725806448</v>
      </c>
    </row>
    <row r="51" spans="1:12" s="89" customFormat="1" ht="14.25" customHeight="1">
      <c r="A51" s="96">
        <v>15</v>
      </c>
      <c r="B51" s="97" t="s">
        <v>22</v>
      </c>
      <c r="C51" s="41">
        <v>0</v>
      </c>
      <c r="D51" s="41">
        <v>0</v>
      </c>
      <c r="E51" s="41">
        <v>1918266</v>
      </c>
      <c r="F51" s="41">
        <v>472070</v>
      </c>
      <c r="G51" s="41">
        <f t="shared" ref="G51" si="19">SUM(C51:F51)</f>
        <v>2390336</v>
      </c>
      <c r="H51" s="32" t="s">
        <v>203</v>
      </c>
      <c r="I51" s="32" t="s">
        <v>203</v>
      </c>
      <c r="J51" s="32">
        <v>2965.0616935483868</v>
      </c>
      <c r="K51" s="32">
        <v>729.67809139784936</v>
      </c>
      <c r="L51" s="32">
        <f>H51+I51+J51+K51</f>
        <v>3694.7397849462359</v>
      </c>
    </row>
    <row r="52" spans="1:12" s="89" customFormat="1">
      <c r="A52" s="95"/>
      <c r="B52" s="95" t="s">
        <v>102</v>
      </c>
      <c r="C52" s="92"/>
      <c r="D52" s="92"/>
      <c r="E52" s="92">
        <v>767306</v>
      </c>
      <c r="F52" s="92">
        <v>14162</v>
      </c>
      <c r="G52" s="92">
        <f>SUM(C52:F52)</f>
        <v>781468</v>
      </c>
      <c r="H52" s="92"/>
      <c r="I52" s="92"/>
      <c r="J52" s="92">
        <v>1186.0240591397849</v>
      </c>
      <c r="K52" s="92">
        <v>21.890188172043008</v>
      </c>
      <c r="L52" s="92">
        <f t="shared" si="17"/>
        <v>1207.9142473118279</v>
      </c>
    </row>
    <row r="53" spans="1:12" s="89" customFormat="1">
      <c r="A53" s="95"/>
      <c r="B53" s="95" t="s">
        <v>99</v>
      </c>
      <c r="C53" s="92"/>
      <c r="D53" s="92"/>
      <c r="E53" s="92">
        <v>191827</v>
      </c>
      <c r="F53" s="92">
        <v>330449</v>
      </c>
      <c r="G53" s="92">
        <f t="shared" ref="G53:G57" si="20">SUM(C53:F53)</f>
        <v>522276</v>
      </c>
      <c r="H53" s="92"/>
      <c r="I53" s="92"/>
      <c r="J53" s="92">
        <v>297</v>
      </c>
      <c r="K53" s="92">
        <v>510.7879032258063</v>
      </c>
      <c r="L53" s="92">
        <f t="shared" si="17"/>
        <v>807.7879032258063</v>
      </c>
    </row>
    <row r="54" spans="1:12" s="89" customFormat="1">
      <c r="A54" s="95"/>
      <c r="B54" s="95" t="s">
        <v>103</v>
      </c>
      <c r="C54" s="92"/>
      <c r="D54" s="92"/>
      <c r="E54" s="92">
        <v>153461</v>
      </c>
      <c r="F54" s="92">
        <v>127459</v>
      </c>
      <c r="G54" s="92">
        <f t="shared" si="20"/>
        <v>280920</v>
      </c>
      <c r="H54" s="92"/>
      <c r="I54" s="92"/>
      <c r="J54" s="92">
        <v>237</v>
      </c>
      <c r="K54" s="92">
        <v>197</v>
      </c>
      <c r="L54" s="92">
        <f t="shared" si="17"/>
        <v>434</v>
      </c>
    </row>
    <row r="55" spans="1:12" s="89" customFormat="1">
      <c r="A55" s="95"/>
      <c r="B55" s="95" t="s">
        <v>100</v>
      </c>
      <c r="C55" s="92"/>
      <c r="D55" s="92"/>
      <c r="E55" s="92">
        <v>575480</v>
      </c>
      <c r="F55" s="92">
        <v>0</v>
      </c>
      <c r="G55" s="92">
        <f t="shared" si="20"/>
        <v>575480</v>
      </c>
      <c r="H55" s="92"/>
      <c r="I55" s="92"/>
      <c r="J55" s="92">
        <v>890</v>
      </c>
      <c r="K55" s="92">
        <v>0</v>
      </c>
      <c r="L55" s="92">
        <f t="shared" si="17"/>
        <v>890</v>
      </c>
    </row>
    <row r="56" spans="1:12" s="89" customFormat="1">
      <c r="A56" s="95"/>
      <c r="B56" s="95" t="s">
        <v>104</v>
      </c>
      <c r="C56" s="92"/>
      <c r="D56" s="92"/>
      <c r="E56" s="92">
        <v>95913</v>
      </c>
      <c r="F56" s="92">
        <v>0</v>
      </c>
      <c r="G56" s="92">
        <f t="shared" si="20"/>
        <v>95913</v>
      </c>
      <c r="H56" s="92"/>
      <c r="I56" s="92"/>
      <c r="J56" s="92">
        <v>148</v>
      </c>
      <c r="K56" s="92">
        <v>0</v>
      </c>
      <c r="L56" s="92">
        <f t="shared" si="17"/>
        <v>148</v>
      </c>
    </row>
    <row r="57" spans="1:12" s="89" customFormat="1">
      <c r="A57" s="95"/>
      <c r="B57" s="95" t="s">
        <v>101</v>
      </c>
      <c r="C57" s="92"/>
      <c r="D57" s="92"/>
      <c r="E57" s="92">
        <v>134279</v>
      </c>
      <c r="F57" s="92">
        <v>0</v>
      </c>
      <c r="G57" s="92">
        <f t="shared" si="20"/>
        <v>134279</v>
      </c>
      <c r="H57" s="92"/>
      <c r="I57" s="92"/>
      <c r="J57" s="92">
        <v>208</v>
      </c>
      <c r="K57" s="92">
        <v>0</v>
      </c>
      <c r="L57" s="92">
        <f t="shared" si="17"/>
        <v>208</v>
      </c>
    </row>
    <row r="58" spans="1:12" s="89" customFormat="1">
      <c r="A58" s="93">
        <v>16</v>
      </c>
      <c r="B58" s="94" t="s">
        <v>23</v>
      </c>
      <c r="C58" s="55">
        <v>0</v>
      </c>
      <c r="D58" s="55">
        <v>0</v>
      </c>
      <c r="E58" s="55">
        <v>152192</v>
      </c>
      <c r="F58" s="55">
        <v>374619</v>
      </c>
      <c r="G58" s="55">
        <f t="shared" ref="G58" si="21">SUM(C58:F58)</f>
        <v>526811</v>
      </c>
      <c r="H58" s="26" t="s">
        <v>203</v>
      </c>
      <c r="I58" s="26" t="s">
        <v>203</v>
      </c>
      <c r="J58" s="26">
        <v>235.24301075268815</v>
      </c>
      <c r="K58" s="26">
        <v>579.04818548387095</v>
      </c>
      <c r="L58" s="44">
        <f>H58+I58+J58+K58</f>
        <v>814.29119623655913</v>
      </c>
    </row>
    <row r="59" spans="1:12" s="89" customFormat="1">
      <c r="A59" s="95"/>
      <c r="B59" s="95" t="s">
        <v>105</v>
      </c>
      <c r="C59" s="92"/>
      <c r="D59" s="92"/>
      <c r="E59" s="92">
        <v>152192</v>
      </c>
      <c r="F59" s="92">
        <v>374619</v>
      </c>
      <c r="G59" s="92">
        <f>G58</f>
        <v>526811</v>
      </c>
      <c r="H59" s="92"/>
      <c r="I59" s="92"/>
      <c r="J59" s="92">
        <v>235.24301075268815</v>
      </c>
      <c r="K59" s="92">
        <v>579.04818548387095</v>
      </c>
      <c r="L59" s="92">
        <f t="shared" si="17"/>
        <v>814.29119623655913</v>
      </c>
    </row>
    <row r="60" spans="1:12" s="89" customFormat="1">
      <c r="A60" s="96">
        <v>17</v>
      </c>
      <c r="B60" s="97" t="s">
        <v>24</v>
      </c>
      <c r="C60" s="41">
        <v>0</v>
      </c>
      <c r="D60" s="41">
        <v>0</v>
      </c>
      <c r="E60" s="41">
        <v>706906</v>
      </c>
      <c r="F60" s="41">
        <v>333218</v>
      </c>
      <c r="G60" s="41">
        <f t="shared" ref="G60" si="22">SUM(C60:F60)</f>
        <v>1040124</v>
      </c>
      <c r="H60" s="32" t="s">
        <v>203</v>
      </c>
      <c r="I60" s="32" t="s">
        <v>203</v>
      </c>
      <c r="J60" s="32">
        <v>1092.6638440860213</v>
      </c>
      <c r="K60" s="32">
        <v>515.05470430107528</v>
      </c>
      <c r="L60" s="32">
        <f>H60+I60+J60+K60</f>
        <v>1607.7185483870967</v>
      </c>
    </row>
    <row r="61" spans="1:12" s="89" customFormat="1">
      <c r="A61" s="95"/>
      <c r="B61" s="91" t="s">
        <v>106</v>
      </c>
      <c r="C61" s="92"/>
      <c r="D61" s="92"/>
      <c r="E61" s="92">
        <v>706906</v>
      </c>
      <c r="F61" s="92">
        <v>333218</v>
      </c>
      <c r="G61" s="92">
        <f>G60</f>
        <v>1040124</v>
      </c>
      <c r="H61" s="92"/>
      <c r="I61" s="92"/>
      <c r="J61" s="92">
        <v>1092.6638440860213</v>
      </c>
      <c r="K61" s="92">
        <v>515.05470430107528</v>
      </c>
      <c r="L61" s="92">
        <f t="shared" si="17"/>
        <v>1607.7185483870967</v>
      </c>
    </row>
    <row r="62" spans="1:12" s="89" customFormat="1" ht="15" customHeight="1">
      <c r="A62" s="96">
        <v>18</v>
      </c>
      <c r="B62" s="97" t="s">
        <v>25</v>
      </c>
      <c r="C62" s="41">
        <v>0</v>
      </c>
      <c r="D62" s="41">
        <v>0</v>
      </c>
      <c r="E62" s="41">
        <v>630245</v>
      </c>
      <c r="F62" s="41">
        <v>518992</v>
      </c>
      <c r="G62" s="41">
        <f t="shared" ref="G62" si="23">SUM(C62:F62)</f>
        <v>1149237</v>
      </c>
      <c r="H62" s="32" t="s">
        <v>203</v>
      </c>
      <c r="I62" s="32" t="s">
        <v>203</v>
      </c>
      <c r="J62" s="32">
        <v>974.16901881720423</v>
      </c>
      <c r="K62" s="32">
        <v>802.20537634408606</v>
      </c>
      <c r="L62" s="32">
        <f>H62+I62+J62+K62</f>
        <v>1776.3743951612903</v>
      </c>
    </row>
    <row r="63" spans="1:12" s="89" customFormat="1">
      <c r="A63" s="95"/>
      <c r="B63" s="95" t="s">
        <v>107</v>
      </c>
      <c r="C63" s="92"/>
      <c r="D63" s="92"/>
      <c r="E63" s="92">
        <v>630245</v>
      </c>
      <c r="F63" s="92">
        <v>518992</v>
      </c>
      <c r="G63" s="92">
        <f>G62</f>
        <v>1149237</v>
      </c>
      <c r="H63" s="92"/>
      <c r="I63" s="92"/>
      <c r="J63" s="92">
        <v>974.16901881720423</v>
      </c>
      <c r="K63" s="92">
        <v>802.20537634408606</v>
      </c>
      <c r="L63" s="92">
        <f t="shared" si="17"/>
        <v>1776.3743951612903</v>
      </c>
    </row>
    <row r="64" spans="1:12" s="89" customFormat="1">
      <c r="A64" s="96">
        <v>19</v>
      </c>
      <c r="B64" s="97" t="s">
        <v>26</v>
      </c>
      <c r="C64" s="41">
        <v>0</v>
      </c>
      <c r="D64" s="41">
        <v>0</v>
      </c>
      <c r="E64" s="41">
        <v>2232033</v>
      </c>
      <c r="F64" s="41">
        <v>1549215</v>
      </c>
      <c r="G64" s="41">
        <f t="shared" ref="G64" si="24">SUM(C64:F64)</f>
        <v>3781248</v>
      </c>
      <c r="H64" s="32" t="s">
        <v>203</v>
      </c>
      <c r="I64" s="32" t="s">
        <v>203</v>
      </c>
      <c r="J64" s="32">
        <v>3450.0510080645158</v>
      </c>
      <c r="K64" s="32">
        <v>2394.619959677419</v>
      </c>
      <c r="L64" s="32">
        <f>H64+I64+J64+K64</f>
        <v>5844.6709677419349</v>
      </c>
    </row>
    <row r="65" spans="1:13" s="89" customFormat="1">
      <c r="A65" s="102"/>
      <c r="B65" s="102" t="s">
        <v>108</v>
      </c>
      <c r="C65" s="92"/>
      <c r="D65" s="92"/>
      <c r="E65" s="92">
        <v>430336</v>
      </c>
      <c r="F65" s="92">
        <v>298688</v>
      </c>
      <c r="G65" s="98">
        <f>SUM(C65:F65)</f>
        <v>729024</v>
      </c>
      <c r="H65" s="98"/>
      <c r="I65" s="98"/>
      <c r="J65" s="98">
        <v>665.16989247311824</v>
      </c>
      <c r="K65" s="98">
        <v>461.68172043010748</v>
      </c>
      <c r="L65" s="98">
        <f t="shared" si="17"/>
        <v>1126.8516129032257</v>
      </c>
    </row>
    <row r="66" spans="1:13" s="103" customFormat="1">
      <c r="A66" s="102"/>
      <c r="B66" s="102" t="s">
        <v>109</v>
      </c>
      <c r="C66" s="92"/>
      <c r="D66" s="92"/>
      <c r="E66" s="92">
        <v>939686</v>
      </c>
      <c r="F66" s="92">
        <v>652220</v>
      </c>
      <c r="G66" s="98">
        <f t="shared" ref="G66:G67" si="25">SUM(C66:F66)</f>
        <v>1591906</v>
      </c>
      <c r="H66" s="98"/>
      <c r="I66" s="98"/>
      <c r="J66" s="98">
        <v>1452.4716397849461</v>
      </c>
      <c r="K66" s="98">
        <v>1008.1357526881719</v>
      </c>
      <c r="L66" s="98">
        <f t="shared" si="17"/>
        <v>2460.6073924731181</v>
      </c>
      <c r="M66" s="89"/>
    </row>
    <row r="67" spans="1:13" s="103" customFormat="1">
      <c r="A67" s="102"/>
      <c r="B67" s="102" t="s">
        <v>110</v>
      </c>
      <c r="C67" s="92"/>
      <c r="D67" s="92"/>
      <c r="E67" s="92">
        <v>862011</v>
      </c>
      <c r="F67" s="92">
        <v>598307</v>
      </c>
      <c r="G67" s="98">
        <f t="shared" si="25"/>
        <v>1460318</v>
      </c>
      <c r="H67" s="98"/>
      <c r="I67" s="98"/>
      <c r="J67" s="98">
        <v>1332.4094758064516</v>
      </c>
      <c r="K67" s="98">
        <v>924.80248655913965</v>
      </c>
      <c r="L67" s="98">
        <f t="shared" si="17"/>
        <v>2257.2119623655913</v>
      </c>
      <c r="M67" s="89"/>
    </row>
    <row r="68" spans="1:13" s="103" customFormat="1" ht="31.5" customHeight="1">
      <c r="A68" s="96">
        <v>20</v>
      </c>
      <c r="B68" s="97" t="s">
        <v>27</v>
      </c>
      <c r="C68" s="41">
        <v>165343</v>
      </c>
      <c r="D68" s="41">
        <v>9436</v>
      </c>
      <c r="E68" s="41">
        <v>562034</v>
      </c>
      <c r="F68" s="41">
        <v>602676</v>
      </c>
      <c r="G68" s="41">
        <f t="shared" ref="G68" si="26">SUM(C68:F68)</f>
        <v>1339489</v>
      </c>
      <c r="H68" s="32">
        <v>255.57049731182795</v>
      </c>
      <c r="I68" s="32">
        <v>14.58521505376344</v>
      </c>
      <c r="J68" s="32">
        <v>868.73534946236543</v>
      </c>
      <c r="K68" s="32">
        <v>931.55564516129016</v>
      </c>
      <c r="L68" s="32">
        <f>H68+I68+J68+K68</f>
        <v>2070.4467069892471</v>
      </c>
      <c r="M68" s="89"/>
    </row>
    <row r="69" spans="1:13" s="103" customFormat="1">
      <c r="A69" s="102"/>
      <c r="B69" s="102" t="s">
        <v>111</v>
      </c>
      <c r="C69" s="92">
        <v>165343</v>
      </c>
      <c r="D69" s="92">
        <v>9436</v>
      </c>
      <c r="E69" s="92">
        <v>562034</v>
      </c>
      <c r="F69" s="92">
        <v>602676</v>
      </c>
      <c r="G69" s="92">
        <f t="shared" ref="G69" si="27">G68</f>
        <v>1339489</v>
      </c>
      <c r="H69" s="92">
        <v>255.57049731182795</v>
      </c>
      <c r="I69" s="92">
        <v>14.58521505376344</v>
      </c>
      <c r="J69" s="92">
        <v>868.73534946236543</v>
      </c>
      <c r="K69" s="92">
        <v>931.55564516129016</v>
      </c>
      <c r="L69" s="92">
        <f t="shared" si="17"/>
        <v>2070.4467069892471</v>
      </c>
    </row>
    <row r="70" spans="1:13" s="103" customFormat="1">
      <c r="A70" s="96">
        <v>21</v>
      </c>
      <c r="B70" s="97" t="s">
        <v>28</v>
      </c>
      <c r="C70" s="41">
        <v>82552</v>
      </c>
      <c r="D70" s="41">
        <v>0</v>
      </c>
      <c r="E70" s="41">
        <v>5459535</v>
      </c>
      <c r="F70" s="41">
        <v>3189866</v>
      </c>
      <c r="G70" s="41">
        <f t="shared" ref="G70" si="28">SUM(C70:F70)</f>
        <v>8731953</v>
      </c>
      <c r="H70" s="32">
        <v>127.60053763440858</v>
      </c>
      <c r="I70" s="32" t="s">
        <v>203</v>
      </c>
      <c r="J70" s="32">
        <v>8438.7973790322576</v>
      </c>
      <c r="K70" s="32">
        <v>4930.5724462365588</v>
      </c>
      <c r="L70" s="32">
        <f>H70+I70+J70+K70</f>
        <v>13496.970362903226</v>
      </c>
    </row>
    <row r="71" spans="1:13" s="103" customFormat="1">
      <c r="A71" s="102"/>
      <c r="B71" s="102" t="s">
        <v>112</v>
      </c>
      <c r="C71" s="92"/>
      <c r="D71" s="92"/>
      <c r="E71" s="92">
        <v>5459535</v>
      </c>
      <c r="F71" s="92">
        <v>3177106.5359999998</v>
      </c>
      <c r="G71" s="98">
        <f>F71+E71</f>
        <v>8636641.5360000003</v>
      </c>
      <c r="H71" s="98"/>
      <c r="I71" s="98"/>
      <c r="J71" s="98">
        <v>8438.7973790322576</v>
      </c>
      <c r="K71" s="98">
        <v>4930.5724462365588</v>
      </c>
      <c r="L71" s="98">
        <f t="shared" si="17"/>
        <v>13369.369825268815</v>
      </c>
    </row>
    <row r="72" spans="1:13" s="103" customFormat="1">
      <c r="A72" s="102"/>
      <c r="B72" s="102" t="s">
        <v>210</v>
      </c>
      <c r="C72" s="92"/>
      <c r="D72" s="92"/>
      <c r="E72" s="92"/>
      <c r="F72" s="92">
        <v>12759.464</v>
      </c>
      <c r="G72" s="98">
        <f>F72+E72</f>
        <v>12759.464</v>
      </c>
      <c r="H72" s="98"/>
      <c r="I72" s="98"/>
      <c r="J72" s="98"/>
      <c r="K72" s="98"/>
      <c r="L72" s="98"/>
    </row>
    <row r="73" spans="1:13" s="103" customFormat="1">
      <c r="A73" s="96">
        <v>22</v>
      </c>
      <c r="B73" s="97" t="s">
        <v>29</v>
      </c>
      <c r="C73" s="41">
        <v>0</v>
      </c>
      <c r="D73" s="41">
        <v>459421</v>
      </c>
      <c r="E73" s="41">
        <v>727620</v>
      </c>
      <c r="F73" s="41">
        <v>465396</v>
      </c>
      <c r="G73" s="41">
        <f t="shared" ref="G73" si="29">SUM(C73:F73)</f>
        <v>1652437</v>
      </c>
      <c r="H73" s="32" t="s">
        <v>203</v>
      </c>
      <c r="I73" s="32">
        <v>710.1265456989247</v>
      </c>
      <c r="J73" s="32">
        <v>1124.6814516129032</v>
      </c>
      <c r="K73" s="32">
        <v>719.36209677419345</v>
      </c>
      <c r="L73" s="32">
        <f>H73+I73+J73+K73</f>
        <v>2554.1700940860214</v>
      </c>
    </row>
    <row r="74" spans="1:13" s="103" customFormat="1">
      <c r="A74" s="102"/>
      <c r="B74" s="102" t="s">
        <v>114</v>
      </c>
      <c r="C74" s="92"/>
      <c r="D74" s="92"/>
      <c r="E74" s="92">
        <v>727620</v>
      </c>
      <c r="F74" s="92">
        <v>204774.24</v>
      </c>
      <c r="G74" s="98">
        <f>E74+F74</f>
        <v>932394.24</v>
      </c>
      <c r="H74" s="98"/>
      <c r="I74" s="98"/>
      <c r="J74" s="98">
        <v>1124.6814516129032</v>
      </c>
      <c r="K74" s="98">
        <v>316.51932258064517</v>
      </c>
      <c r="L74" s="98">
        <f t="shared" si="17"/>
        <v>1441.2007741935483</v>
      </c>
    </row>
    <row r="75" spans="1:13" s="103" customFormat="1">
      <c r="A75" s="102"/>
      <c r="B75" s="102" t="s">
        <v>112</v>
      </c>
      <c r="C75" s="92"/>
      <c r="D75" s="92"/>
      <c r="E75" s="92">
        <v>0</v>
      </c>
      <c r="F75" s="92">
        <v>260621.76000000004</v>
      </c>
      <c r="G75" s="98">
        <f>E75+F75</f>
        <v>260621.76000000004</v>
      </c>
      <c r="H75" s="98"/>
      <c r="I75" s="98"/>
      <c r="J75" s="98"/>
      <c r="K75" s="98">
        <v>402.84277419354845</v>
      </c>
      <c r="L75" s="98">
        <f t="shared" si="17"/>
        <v>402.84277419354845</v>
      </c>
    </row>
    <row r="76" spans="1:13" s="103" customFormat="1">
      <c r="A76" s="93">
        <v>23</v>
      </c>
      <c r="B76" s="94" t="s">
        <v>30</v>
      </c>
      <c r="C76" s="55">
        <v>43466</v>
      </c>
      <c r="D76" s="55">
        <v>0</v>
      </c>
      <c r="E76" s="55">
        <v>2289747</v>
      </c>
      <c r="F76" s="55">
        <v>705141</v>
      </c>
      <c r="G76" s="55">
        <f t="shared" ref="G76" si="30">SUM(C76:F76)</f>
        <v>3038354</v>
      </c>
      <c r="H76" s="26">
        <v>67.185349462365579</v>
      </c>
      <c r="I76" s="26" t="s">
        <v>203</v>
      </c>
      <c r="J76" s="26">
        <v>3539.2594758064511</v>
      </c>
      <c r="K76" s="26">
        <v>1089.9356854838709</v>
      </c>
      <c r="L76" s="26">
        <f>H76+I76+J76+K76</f>
        <v>4696.3805107526878</v>
      </c>
    </row>
    <row r="77" spans="1:13" s="103" customFormat="1">
      <c r="A77" s="102"/>
      <c r="B77" s="102" t="s">
        <v>115</v>
      </c>
      <c r="C77" s="92">
        <v>43466</v>
      </c>
      <c r="D77" s="92">
        <v>0</v>
      </c>
      <c r="E77" s="92">
        <v>2289747</v>
      </c>
      <c r="F77" s="92">
        <v>705141</v>
      </c>
      <c r="G77" s="98">
        <f>F77+E77+C77</f>
        <v>3038354</v>
      </c>
      <c r="H77" s="98">
        <v>67.185349462365579</v>
      </c>
      <c r="I77" s="98"/>
      <c r="J77" s="98">
        <v>3539.2594758064511</v>
      </c>
      <c r="K77" s="98">
        <v>1089.9356854838709</v>
      </c>
      <c r="L77" s="98">
        <f t="shared" ref="L77" si="31">L76</f>
        <v>4696.3805107526878</v>
      </c>
    </row>
    <row r="78" spans="1:13" s="103" customFormat="1">
      <c r="A78" s="96">
        <v>24</v>
      </c>
      <c r="B78" s="97" t="s">
        <v>31</v>
      </c>
      <c r="C78" s="41">
        <v>601809</v>
      </c>
      <c r="D78" s="41">
        <v>8690</v>
      </c>
      <c r="E78" s="41">
        <v>434984</v>
      </c>
      <c r="F78" s="41">
        <v>450569</v>
      </c>
      <c r="G78" s="41">
        <f t="shared" ref="G78" si="32">SUM(C78:F78)</f>
        <v>1496052</v>
      </c>
      <c r="H78" s="32">
        <v>930.21552419354828</v>
      </c>
      <c r="I78" s="32">
        <v>13.432123655913976</v>
      </c>
      <c r="J78" s="32">
        <v>672.35430107526872</v>
      </c>
      <c r="K78" s="32">
        <v>696.44401881720432</v>
      </c>
      <c r="L78" s="32">
        <f>H78+I78+J78+K78</f>
        <v>2312.4459677419354</v>
      </c>
    </row>
    <row r="79" spans="1:13" s="103" customFormat="1">
      <c r="A79" s="102"/>
      <c r="B79" s="102" t="s">
        <v>116</v>
      </c>
      <c r="C79" s="92">
        <v>601809</v>
      </c>
      <c r="D79" s="92">
        <v>8690</v>
      </c>
      <c r="E79" s="92">
        <v>78297.119999999995</v>
      </c>
      <c r="F79" s="92">
        <v>38748.933999999994</v>
      </c>
      <c r="G79" s="98">
        <f>C79+D79+E79+F79</f>
        <v>727545.054</v>
      </c>
      <c r="H79" s="98">
        <v>930.21552419354828</v>
      </c>
      <c r="I79" s="98">
        <v>13.432123655913976</v>
      </c>
      <c r="J79" s="98">
        <v>121.02377419354838</v>
      </c>
      <c r="K79" s="98">
        <v>59.894185618279558</v>
      </c>
      <c r="L79" s="98">
        <f t="shared" ref="L79:L80" si="33">SUM(H79:K79)</f>
        <v>1124.5656076612902</v>
      </c>
    </row>
    <row r="80" spans="1:13" s="103" customFormat="1">
      <c r="A80" s="102"/>
      <c r="B80" s="102" t="s">
        <v>117</v>
      </c>
      <c r="C80" s="92"/>
      <c r="D80" s="92"/>
      <c r="E80" s="92">
        <v>356686.88</v>
      </c>
      <c r="F80" s="92">
        <v>411820.06599999999</v>
      </c>
      <c r="G80" s="98">
        <f>C80+D80+E80+F80</f>
        <v>768506.946</v>
      </c>
      <c r="H80" s="98"/>
      <c r="I80" s="98"/>
      <c r="J80" s="98">
        <v>551.3305268817204</v>
      </c>
      <c r="K80" s="98">
        <v>636.54983319892472</v>
      </c>
      <c r="L80" s="98">
        <f t="shared" si="33"/>
        <v>1187.880360080645</v>
      </c>
    </row>
    <row r="81" spans="1:12" s="103" customFormat="1">
      <c r="A81" s="96">
        <v>25</v>
      </c>
      <c r="B81" s="97" t="s">
        <v>32</v>
      </c>
      <c r="C81" s="41">
        <v>0</v>
      </c>
      <c r="D81" s="41">
        <v>0</v>
      </c>
      <c r="E81" s="41">
        <v>451522</v>
      </c>
      <c r="F81" s="41">
        <v>411279</v>
      </c>
      <c r="G81" s="41">
        <f t="shared" ref="G81" si="34">SUM(C81:F81)</f>
        <v>862801</v>
      </c>
      <c r="H81" s="32" t="s">
        <v>203</v>
      </c>
      <c r="I81" s="32" t="s">
        <v>203</v>
      </c>
      <c r="J81" s="32">
        <v>697.91706989247302</v>
      </c>
      <c r="K81" s="32">
        <v>635.71350806451608</v>
      </c>
      <c r="L81" s="32">
        <f>H81+I81+J81+K81</f>
        <v>1333.6305779569891</v>
      </c>
    </row>
    <row r="82" spans="1:12" s="103" customFormat="1">
      <c r="A82" s="102"/>
      <c r="B82" s="102" t="s">
        <v>118</v>
      </c>
      <c r="C82" s="92"/>
      <c r="D82" s="92"/>
      <c r="E82" s="92">
        <v>451522</v>
      </c>
      <c r="F82" s="92">
        <v>411279</v>
      </c>
      <c r="G82" s="92">
        <f>SUM(C82:F82)</f>
        <v>862801</v>
      </c>
      <c r="H82" s="98"/>
      <c r="I82" s="98"/>
      <c r="J82" s="98">
        <v>697.91706989247302</v>
      </c>
      <c r="K82" s="98">
        <v>635.71350806451608</v>
      </c>
      <c r="L82" s="98">
        <f>H82+I82+J82+K82</f>
        <v>1333.6305779569891</v>
      </c>
    </row>
    <row r="83" spans="1:12" s="103" customFormat="1">
      <c r="A83" s="96">
        <v>26</v>
      </c>
      <c r="B83" s="97" t="s">
        <v>33</v>
      </c>
      <c r="C83" s="41">
        <v>287576</v>
      </c>
      <c r="D83" s="41">
        <v>0</v>
      </c>
      <c r="E83" s="41">
        <v>1874820</v>
      </c>
      <c r="F83" s="41">
        <v>779799</v>
      </c>
      <c r="G83" s="41">
        <f t="shared" ref="G83:G90" si="35">SUM(C83:F83)</f>
        <v>2942195</v>
      </c>
      <c r="H83" s="32">
        <v>444.50591397849456</v>
      </c>
      <c r="I83" s="32" t="s">
        <v>203</v>
      </c>
      <c r="J83" s="32">
        <v>2897.9072580645161</v>
      </c>
      <c r="K83" s="32">
        <v>1205.3344758064516</v>
      </c>
      <c r="L83" s="32">
        <f>H83+I83+J83+K83</f>
        <v>4547.7476478494618</v>
      </c>
    </row>
    <row r="84" spans="1:12" s="103" customFormat="1">
      <c r="A84" s="102"/>
      <c r="B84" s="102" t="s">
        <v>119</v>
      </c>
      <c r="C84" s="92">
        <v>287576</v>
      </c>
      <c r="D84" s="92"/>
      <c r="E84" s="92">
        <v>343092</v>
      </c>
      <c r="F84" s="92">
        <v>399257</v>
      </c>
      <c r="G84" s="98">
        <f t="shared" si="35"/>
        <v>1029925</v>
      </c>
      <c r="H84" s="98">
        <v>444.50591397849456</v>
      </c>
      <c r="I84" s="98"/>
      <c r="J84" s="98">
        <v>530.31693548387091</v>
      </c>
      <c r="K84" s="98">
        <v>617.13111559139782</v>
      </c>
      <c r="L84" s="98">
        <f t="shared" ref="L84:L88" si="36">H84+I84+J84+K84</f>
        <v>1591.9539650537631</v>
      </c>
    </row>
    <row r="85" spans="1:12" s="103" customFormat="1">
      <c r="A85" s="102"/>
      <c r="B85" s="102" t="s">
        <v>120</v>
      </c>
      <c r="C85" s="92"/>
      <c r="D85" s="92"/>
      <c r="E85" s="92">
        <v>1093020</v>
      </c>
      <c r="F85" s="92">
        <v>380542</v>
      </c>
      <c r="G85" s="98">
        <f t="shared" si="35"/>
        <v>1473562</v>
      </c>
      <c r="H85" s="98"/>
      <c r="I85" s="98"/>
      <c r="J85" s="98">
        <v>1689.4798387096771</v>
      </c>
      <c r="K85" s="98">
        <v>588.20336021505375</v>
      </c>
      <c r="L85" s="98">
        <f t="shared" si="36"/>
        <v>2277.6831989247307</v>
      </c>
    </row>
    <row r="86" spans="1:12" s="103" customFormat="1">
      <c r="A86" s="102"/>
      <c r="B86" s="102" t="s">
        <v>122</v>
      </c>
      <c r="C86" s="92"/>
      <c r="D86" s="92"/>
      <c r="E86" s="92">
        <v>22498</v>
      </c>
      <c r="F86" s="92"/>
      <c r="G86" s="98">
        <f t="shared" si="35"/>
        <v>22498</v>
      </c>
      <c r="H86" s="98"/>
      <c r="I86" s="98"/>
      <c r="J86" s="98">
        <v>34.775134408602149</v>
      </c>
      <c r="K86" s="98"/>
      <c r="L86" s="98">
        <f t="shared" si="36"/>
        <v>34.775134408602149</v>
      </c>
    </row>
    <row r="87" spans="1:12" s="103" customFormat="1">
      <c r="A87" s="102"/>
      <c r="B87" s="102" t="s">
        <v>121</v>
      </c>
      <c r="C87" s="92"/>
      <c r="D87" s="92"/>
      <c r="E87" s="92">
        <v>404961</v>
      </c>
      <c r="F87" s="92"/>
      <c r="G87" s="98">
        <f t="shared" si="35"/>
        <v>404961</v>
      </c>
      <c r="H87" s="98"/>
      <c r="I87" s="98"/>
      <c r="J87" s="98">
        <v>625.94778225806442</v>
      </c>
      <c r="K87" s="98"/>
      <c r="L87" s="98">
        <f t="shared" si="36"/>
        <v>625.94778225806442</v>
      </c>
    </row>
    <row r="88" spans="1:12" s="103" customFormat="1">
      <c r="A88" s="102"/>
      <c r="B88" s="102" t="s">
        <v>123</v>
      </c>
      <c r="C88" s="92"/>
      <c r="D88" s="92"/>
      <c r="E88" s="92">
        <v>9374</v>
      </c>
      <c r="F88" s="92"/>
      <c r="G88" s="98">
        <f t="shared" si="35"/>
        <v>9374</v>
      </c>
      <c r="H88" s="98"/>
      <c r="I88" s="98"/>
      <c r="J88" s="98">
        <v>14.489381720430107</v>
      </c>
      <c r="K88" s="98"/>
      <c r="L88" s="98">
        <f t="shared" si="36"/>
        <v>14.489381720430107</v>
      </c>
    </row>
    <row r="89" spans="1:12" s="103" customFormat="1">
      <c r="A89" s="102"/>
      <c r="B89" s="102" t="s">
        <v>206</v>
      </c>
      <c r="C89" s="92"/>
      <c r="D89" s="92"/>
      <c r="E89" s="92">
        <v>1875</v>
      </c>
      <c r="F89" s="92"/>
      <c r="G89" s="98"/>
      <c r="H89" s="98"/>
      <c r="I89" s="98"/>
      <c r="J89" s="98">
        <v>2.8981854838709675</v>
      </c>
      <c r="K89" s="98"/>
      <c r="L89" s="98">
        <f>H89+I89+J89+K89</f>
        <v>2.8981854838709675</v>
      </c>
    </row>
    <row r="90" spans="1:12" s="103" customFormat="1">
      <c r="A90" s="96">
        <v>27</v>
      </c>
      <c r="B90" s="97" t="s">
        <v>34</v>
      </c>
      <c r="C90" s="41">
        <v>0</v>
      </c>
      <c r="D90" s="41">
        <v>256350</v>
      </c>
      <c r="E90" s="41">
        <v>1696495</v>
      </c>
      <c r="F90" s="41">
        <v>693743</v>
      </c>
      <c r="G90" s="41">
        <f t="shared" si="35"/>
        <v>2646588</v>
      </c>
      <c r="H90" s="32" t="s">
        <v>203</v>
      </c>
      <c r="I90" s="32">
        <v>396.23991935483866</v>
      </c>
      <c r="J90" s="32">
        <v>2622.270497311828</v>
      </c>
      <c r="K90" s="32">
        <v>1072.3178091397849</v>
      </c>
      <c r="L90" s="32">
        <f>H90+I90+J90+K90</f>
        <v>4090.8282258064514</v>
      </c>
    </row>
    <row r="91" spans="1:12" s="103" customFormat="1">
      <c r="A91" s="102"/>
      <c r="B91" s="102" t="s">
        <v>124</v>
      </c>
      <c r="C91" s="92"/>
      <c r="D91" s="92"/>
      <c r="E91" s="92">
        <v>851979</v>
      </c>
      <c r="F91" s="92">
        <v>451073</v>
      </c>
      <c r="G91" s="98">
        <f>SUM(C91:F91)</f>
        <v>1303052</v>
      </c>
      <c r="H91" s="98"/>
      <c r="I91" s="98"/>
      <c r="J91" s="98">
        <v>1316.9030241935484</v>
      </c>
      <c r="K91" s="98">
        <v>697.2230510752687</v>
      </c>
      <c r="L91" s="98">
        <f t="shared" ref="L91:L96" si="37">H91+I91+J91+K91</f>
        <v>2014.1260752688172</v>
      </c>
    </row>
    <row r="92" spans="1:12" s="103" customFormat="1">
      <c r="A92" s="102"/>
      <c r="B92" s="102" t="s">
        <v>127</v>
      </c>
      <c r="C92" s="92"/>
      <c r="D92" s="92"/>
      <c r="E92" s="92">
        <v>581050</v>
      </c>
      <c r="F92" s="92">
        <v>188698</v>
      </c>
      <c r="G92" s="98">
        <f t="shared" ref="G92:G96" si="38">SUM(C92:F92)</f>
        <v>769748</v>
      </c>
      <c r="H92" s="98"/>
      <c r="I92" s="98"/>
      <c r="J92" s="98">
        <v>898.1283602150537</v>
      </c>
      <c r="K92" s="98">
        <v>291.67029569892469</v>
      </c>
      <c r="L92" s="98">
        <f t="shared" si="37"/>
        <v>1189.7986559139783</v>
      </c>
    </row>
    <row r="93" spans="1:12" s="103" customFormat="1">
      <c r="A93" s="102"/>
      <c r="B93" s="102" t="s">
        <v>125</v>
      </c>
      <c r="C93" s="92"/>
      <c r="D93" s="92"/>
      <c r="E93" s="92">
        <v>177793</v>
      </c>
      <c r="F93" s="92">
        <v>1942</v>
      </c>
      <c r="G93" s="98">
        <f t="shared" si="38"/>
        <v>179735</v>
      </c>
      <c r="H93" s="98"/>
      <c r="I93" s="98"/>
      <c r="J93" s="98">
        <v>274.81444892473115</v>
      </c>
      <c r="K93" s="98">
        <v>3.0017473118279567</v>
      </c>
      <c r="L93" s="98">
        <f t="shared" si="37"/>
        <v>277.81619623655911</v>
      </c>
    </row>
    <row r="94" spans="1:12" s="103" customFormat="1">
      <c r="A94" s="102"/>
      <c r="B94" s="102" t="s">
        <v>126</v>
      </c>
      <c r="C94" s="92"/>
      <c r="D94" s="92"/>
      <c r="E94" s="92">
        <v>14760</v>
      </c>
      <c r="F94" s="92"/>
      <c r="G94" s="98">
        <f t="shared" si="38"/>
        <v>14760</v>
      </c>
      <c r="H94" s="98"/>
      <c r="I94" s="98"/>
      <c r="J94" s="98">
        <v>22.814516129032256</v>
      </c>
      <c r="K94" s="98"/>
      <c r="L94" s="98">
        <f t="shared" si="37"/>
        <v>22.814516129032256</v>
      </c>
    </row>
    <row r="95" spans="1:12" s="103" customFormat="1">
      <c r="A95" s="102"/>
      <c r="B95" s="102" t="s">
        <v>128</v>
      </c>
      <c r="C95" s="92"/>
      <c r="D95" s="92"/>
      <c r="E95" s="92">
        <v>26126</v>
      </c>
      <c r="F95" s="92">
        <v>28235</v>
      </c>
      <c r="G95" s="98">
        <f t="shared" si="38"/>
        <v>54361</v>
      </c>
      <c r="H95" s="98"/>
      <c r="I95" s="98"/>
      <c r="J95" s="98">
        <v>40.382930107526882</v>
      </c>
      <c r="K95" s="98">
        <v>43.642809139784944</v>
      </c>
      <c r="L95" s="98">
        <f t="shared" si="37"/>
        <v>84.025739247311833</v>
      </c>
    </row>
    <row r="96" spans="1:12" s="103" customFormat="1">
      <c r="A96" s="102"/>
      <c r="B96" s="102" t="s">
        <v>129</v>
      </c>
      <c r="C96" s="92"/>
      <c r="D96" s="92"/>
      <c r="E96" s="92">
        <v>44787</v>
      </c>
      <c r="F96" s="92">
        <v>23795</v>
      </c>
      <c r="G96" s="98">
        <f t="shared" si="38"/>
        <v>68582</v>
      </c>
      <c r="H96" s="98"/>
      <c r="I96" s="98"/>
      <c r="J96" s="98">
        <v>69.227217741935476</v>
      </c>
      <c r="K96" s="98">
        <v>36.779905913978496</v>
      </c>
      <c r="L96" s="98">
        <f t="shared" si="37"/>
        <v>106.00712365591397</v>
      </c>
    </row>
    <row r="97" spans="1:12" s="103" customFormat="1">
      <c r="A97" s="96">
        <v>28</v>
      </c>
      <c r="B97" s="97" t="s">
        <v>35</v>
      </c>
      <c r="C97" s="41">
        <v>330622</v>
      </c>
      <c r="D97" s="41">
        <v>0</v>
      </c>
      <c r="E97" s="41">
        <v>603046</v>
      </c>
      <c r="F97" s="41">
        <v>506447</v>
      </c>
      <c r="G97" s="41">
        <f t="shared" ref="G97" si="39">SUM(C97:F97)</f>
        <v>1440115</v>
      </c>
      <c r="H97" s="32">
        <v>511.04206989247308</v>
      </c>
      <c r="I97" s="32" t="s">
        <v>203</v>
      </c>
      <c r="J97" s="32">
        <v>932.12755376344069</v>
      </c>
      <c r="K97" s="32">
        <v>782.8145833333333</v>
      </c>
      <c r="L97" s="32">
        <f>H97+I97+J97+K97</f>
        <v>2225.984206989247</v>
      </c>
    </row>
    <row r="98" spans="1:12" s="103" customFormat="1">
      <c r="A98" s="102"/>
      <c r="B98" s="102" t="s">
        <v>130</v>
      </c>
      <c r="C98" s="92">
        <v>330622</v>
      </c>
      <c r="D98" s="92">
        <v>0</v>
      </c>
      <c r="E98" s="92">
        <v>603046</v>
      </c>
      <c r="F98" s="92">
        <v>506447</v>
      </c>
      <c r="G98" s="98">
        <f>C98+D98+E98+F98</f>
        <v>1440115</v>
      </c>
      <c r="H98" s="98">
        <v>511.04206989247308</v>
      </c>
      <c r="I98" s="98"/>
      <c r="J98" s="98">
        <v>932.12755376344069</v>
      </c>
      <c r="K98" s="98">
        <v>782.8145833333333</v>
      </c>
      <c r="L98" s="98">
        <f>H98+I98+J98+K98</f>
        <v>2225.984206989247</v>
      </c>
    </row>
    <row r="99" spans="1:12" s="103" customFormat="1">
      <c r="A99" s="96">
        <v>29</v>
      </c>
      <c r="B99" s="97" t="s">
        <v>36</v>
      </c>
      <c r="C99" s="41">
        <v>368593</v>
      </c>
      <c r="D99" s="41">
        <v>0</v>
      </c>
      <c r="E99" s="41">
        <v>1221594</v>
      </c>
      <c r="F99" s="41">
        <v>606502</v>
      </c>
      <c r="G99" s="41">
        <f t="shared" ref="G99:G102" si="40">SUM(C99:F99)</f>
        <v>2196689</v>
      </c>
      <c r="H99" s="32">
        <v>569.73380376344085</v>
      </c>
      <c r="I99" s="32" t="s">
        <v>203</v>
      </c>
      <c r="J99" s="32">
        <v>1888.2165322580645</v>
      </c>
      <c r="K99" s="32">
        <v>937.4694892473118</v>
      </c>
      <c r="L99" s="32">
        <f>H99+I99+J99+K99</f>
        <v>3395.419825268817</v>
      </c>
    </row>
    <row r="100" spans="1:12" s="103" customFormat="1">
      <c r="A100" s="102"/>
      <c r="B100" s="102" t="s">
        <v>131</v>
      </c>
      <c r="C100" s="92">
        <v>368593</v>
      </c>
      <c r="D100" s="92"/>
      <c r="E100" s="92">
        <v>1144634</v>
      </c>
      <c r="F100" s="92">
        <v>606502</v>
      </c>
      <c r="G100" s="98">
        <f>SUM(C100:F100)</f>
        <v>2119729</v>
      </c>
      <c r="H100" s="98">
        <v>569.73380376344085</v>
      </c>
      <c r="I100" s="98"/>
      <c r="J100" s="98">
        <v>1769.2595430107526</v>
      </c>
      <c r="K100" s="98">
        <v>937.4694892473118</v>
      </c>
      <c r="L100" s="98">
        <f t="shared" ref="L100:L114" si="41">H100+I100+J100+K100</f>
        <v>3276.4628360215052</v>
      </c>
    </row>
    <row r="101" spans="1:12" s="103" customFormat="1">
      <c r="A101" s="102"/>
      <c r="B101" s="102" t="s">
        <v>97</v>
      </c>
      <c r="C101" s="92"/>
      <c r="D101" s="92"/>
      <c r="E101" s="92">
        <v>76960</v>
      </c>
      <c r="F101" s="92"/>
      <c r="G101" s="98">
        <f t="shared" si="40"/>
        <v>76960</v>
      </c>
      <c r="H101" s="98"/>
      <c r="I101" s="98"/>
      <c r="J101" s="98">
        <v>118.95698924731181</v>
      </c>
      <c r="K101" s="98"/>
      <c r="L101" s="98">
        <f t="shared" si="41"/>
        <v>118.95698924731181</v>
      </c>
    </row>
    <row r="102" spans="1:12" s="103" customFormat="1">
      <c r="A102" s="96">
        <v>30</v>
      </c>
      <c r="B102" s="97" t="s">
        <v>37</v>
      </c>
      <c r="C102" s="41">
        <v>0</v>
      </c>
      <c r="D102" s="41">
        <v>0</v>
      </c>
      <c r="E102" s="41">
        <v>2958125</v>
      </c>
      <c r="F102" s="41">
        <v>1583303</v>
      </c>
      <c r="G102" s="41">
        <f t="shared" si="40"/>
        <v>4541428</v>
      </c>
      <c r="H102" s="32" t="s">
        <v>203</v>
      </c>
      <c r="I102" s="32" t="s">
        <v>203</v>
      </c>
      <c r="J102" s="32">
        <v>4572.3706317204296</v>
      </c>
      <c r="K102" s="32">
        <v>2447.3097446236557</v>
      </c>
      <c r="L102" s="32">
        <f>H102+I102+J102+K102</f>
        <v>7019.6803763440857</v>
      </c>
    </row>
    <row r="103" spans="1:12" s="103" customFormat="1">
      <c r="A103" s="102"/>
      <c r="B103" s="102" t="s">
        <v>132</v>
      </c>
      <c r="C103" s="92"/>
      <c r="D103" s="92"/>
      <c r="E103" s="92">
        <v>2958125</v>
      </c>
      <c r="F103" s="92">
        <v>1583303</v>
      </c>
      <c r="G103" s="92">
        <f t="shared" ref="G103" si="42">G102</f>
        <v>4541428</v>
      </c>
      <c r="H103" s="98"/>
      <c r="I103" s="98"/>
      <c r="J103" s="98">
        <v>4572.3706317204296</v>
      </c>
      <c r="K103" s="98">
        <v>2447.3097446236557</v>
      </c>
      <c r="L103" s="98">
        <f t="shared" si="41"/>
        <v>7019.6803763440857</v>
      </c>
    </row>
    <row r="104" spans="1:12" s="103" customFormat="1">
      <c r="A104" s="96">
        <v>31</v>
      </c>
      <c r="B104" s="97" t="s">
        <v>38</v>
      </c>
      <c r="C104" s="41">
        <v>0</v>
      </c>
      <c r="D104" s="41">
        <v>0</v>
      </c>
      <c r="E104" s="41">
        <v>701205</v>
      </c>
      <c r="F104" s="104">
        <v>548874</v>
      </c>
      <c r="G104" s="41">
        <f t="shared" ref="G104" si="43">SUM(C104:F104)</f>
        <v>1250079</v>
      </c>
      <c r="H104" s="32" t="s">
        <v>203</v>
      </c>
      <c r="I104" s="32" t="s">
        <v>203</v>
      </c>
      <c r="J104" s="32">
        <v>1083.851814516129</v>
      </c>
      <c r="K104" s="32">
        <v>848.39395161290315</v>
      </c>
      <c r="L104" s="32">
        <f t="shared" si="41"/>
        <v>1932.2457661290323</v>
      </c>
    </row>
    <row r="105" spans="1:12" s="103" customFormat="1">
      <c r="A105" s="102"/>
      <c r="B105" s="102" t="s">
        <v>133</v>
      </c>
      <c r="C105" s="92"/>
      <c r="D105" s="92"/>
      <c r="E105" s="92">
        <v>701205</v>
      </c>
      <c r="F105" s="92">
        <v>548874</v>
      </c>
      <c r="G105" s="98">
        <f>E105+F105</f>
        <v>1250079</v>
      </c>
      <c r="H105" s="98"/>
      <c r="I105" s="98"/>
      <c r="J105" s="98">
        <v>1083.851814516129</v>
      </c>
      <c r="K105" s="98">
        <v>848.39395161290315</v>
      </c>
      <c r="L105" s="98">
        <f t="shared" si="41"/>
        <v>1932.2457661290323</v>
      </c>
    </row>
    <row r="106" spans="1:12" s="103" customFormat="1">
      <c r="A106" s="93">
        <v>32</v>
      </c>
      <c r="B106" s="94" t="s">
        <v>39</v>
      </c>
      <c r="C106" s="55">
        <v>485902</v>
      </c>
      <c r="D106" s="55">
        <v>98828</v>
      </c>
      <c r="E106" s="55">
        <v>4026554</v>
      </c>
      <c r="F106" s="55">
        <v>1580821</v>
      </c>
      <c r="G106" s="55">
        <f t="shared" ref="G106" si="44">SUM(C106:F106)</f>
        <v>6192105</v>
      </c>
      <c r="H106" s="26">
        <v>751.05819892473119</v>
      </c>
      <c r="I106" s="26">
        <v>152.75833333333333</v>
      </c>
      <c r="J106" s="26">
        <v>6223.8401881720429</v>
      </c>
      <c r="K106" s="26">
        <v>2443.4733198924728</v>
      </c>
      <c r="L106" s="26">
        <f t="shared" si="41"/>
        <v>9571.1300403225796</v>
      </c>
    </row>
    <row r="107" spans="1:12" s="103" customFormat="1">
      <c r="A107" s="102"/>
      <c r="B107" s="102" t="s">
        <v>134</v>
      </c>
      <c r="C107" s="92">
        <v>485902</v>
      </c>
      <c r="D107" s="92">
        <v>98828</v>
      </c>
      <c r="E107" s="92">
        <v>4026554</v>
      </c>
      <c r="F107" s="92">
        <v>1580821</v>
      </c>
      <c r="G107" s="98">
        <f>C107+D107+E107+F107</f>
        <v>6192105</v>
      </c>
      <c r="H107" s="98">
        <v>751.05819892473119</v>
      </c>
      <c r="I107" s="98"/>
      <c r="J107" s="98">
        <v>6223.8401881720429</v>
      </c>
      <c r="K107" s="98">
        <v>2443.4733198924728</v>
      </c>
      <c r="L107" s="98">
        <f t="shared" si="41"/>
        <v>9418.3717069892464</v>
      </c>
    </row>
    <row r="108" spans="1:12" s="103" customFormat="1">
      <c r="A108" s="96">
        <v>33</v>
      </c>
      <c r="B108" s="97" t="s">
        <v>40</v>
      </c>
      <c r="C108" s="41">
        <v>0</v>
      </c>
      <c r="D108" s="41">
        <v>0</v>
      </c>
      <c r="E108" s="41">
        <v>359184</v>
      </c>
      <c r="F108" s="105">
        <v>63019</v>
      </c>
      <c r="G108" s="41">
        <f t="shared" ref="G108:G110" si="45">SUM(C108:F108)</f>
        <v>422203</v>
      </c>
      <c r="H108" s="32" t="s">
        <v>203</v>
      </c>
      <c r="I108" s="32" t="s">
        <v>203</v>
      </c>
      <c r="J108" s="32">
        <v>555.1903225806451</v>
      </c>
      <c r="K108" s="32">
        <v>97.408400537634407</v>
      </c>
      <c r="L108" s="32">
        <f t="shared" si="41"/>
        <v>652.59872311827951</v>
      </c>
    </row>
    <row r="109" spans="1:12" s="103" customFormat="1" ht="30">
      <c r="A109" s="102"/>
      <c r="B109" s="106" t="s">
        <v>135</v>
      </c>
      <c r="C109" s="92"/>
      <c r="D109" s="92"/>
      <c r="E109" s="92">
        <v>359184</v>
      </c>
      <c r="F109" s="92">
        <v>63019</v>
      </c>
      <c r="G109" s="98">
        <f t="shared" si="45"/>
        <v>422203</v>
      </c>
      <c r="H109" s="98"/>
      <c r="I109" s="98"/>
      <c r="J109" s="98">
        <v>555.1903225806451</v>
      </c>
      <c r="K109" s="98">
        <v>97.408400537634407</v>
      </c>
      <c r="L109" s="98">
        <f t="shared" si="41"/>
        <v>652.59872311827951</v>
      </c>
    </row>
    <row r="110" spans="1:12" s="103" customFormat="1">
      <c r="A110" s="93">
        <v>34</v>
      </c>
      <c r="B110" s="94" t="s">
        <v>41</v>
      </c>
      <c r="C110" s="55">
        <v>137521</v>
      </c>
      <c r="D110" s="55">
        <v>0</v>
      </c>
      <c r="E110" s="55">
        <v>76742</v>
      </c>
      <c r="F110" s="55">
        <v>95577</v>
      </c>
      <c r="G110" s="55">
        <f t="shared" si="45"/>
        <v>309840</v>
      </c>
      <c r="H110" s="26">
        <v>212.56606182795699</v>
      </c>
      <c r="I110" s="26" t="s">
        <v>203</v>
      </c>
      <c r="J110" s="26">
        <v>118.62002688172042</v>
      </c>
      <c r="K110" s="26">
        <v>147.73326612903224</v>
      </c>
      <c r="L110" s="26">
        <f t="shared" si="41"/>
        <v>478.91935483870964</v>
      </c>
    </row>
    <row r="111" spans="1:12" s="103" customFormat="1">
      <c r="A111" s="102"/>
      <c r="B111" s="102" t="s">
        <v>136</v>
      </c>
      <c r="C111" s="92">
        <v>137521</v>
      </c>
      <c r="D111" s="92"/>
      <c r="E111" s="92">
        <v>76742</v>
      </c>
      <c r="F111" s="92">
        <v>95577</v>
      </c>
      <c r="G111" s="98">
        <f t="shared" ref="G111" si="46">G110</f>
        <v>309840</v>
      </c>
      <c r="H111" s="98">
        <v>212.56606182795699</v>
      </c>
      <c r="I111" s="98"/>
      <c r="J111" s="98">
        <v>118.62002688172042</v>
      </c>
      <c r="K111" s="98">
        <v>147.73326612903224</v>
      </c>
      <c r="L111" s="98">
        <f t="shared" si="41"/>
        <v>478.91935483870964</v>
      </c>
    </row>
    <row r="112" spans="1:12" s="103" customFormat="1">
      <c r="A112" s="96">
        <v>35</v>
      </c>
      <c r="B112" s="97" t="s">
        <v>42</v>
      </c>
      <c r="C112" s="41">
        <v>0</v>
      </c>
      <c r="D112" s="41">
        <v>0</v>
      </c>
      <c r="E112" s="41">
        <v>203519</v>
      </c>
      <c r="F112" s="41">
        <v>37530</v>
      </c>
      <c r="G112" s="41">
        <f t="shared" ref="G112:G117" si="47">SUM(C112:F112)</f>
        <v>241049</v>
      </c>
      <c r="H112" s="32" t="s">
        <v>203</v>
      </c>
      <c r="I112" s="32" t="s">
        <v>203</v>
      </c>
      <c r="J112" s="32">
        <v>314.5790994623656</v>
      </c>
      <c r="K112" s="32">
        <v>58.010080645161288</v>
      </c>
      <c r="L112" s="32">
        <f t="shared" si="41"/>
        <v>372.58918010752689</v>
      </c>
    </row>
    <row r="113" spans="1:12" s="103" customFormat="1" ht="30">
      <c r="A113" s="102"/>
      <c r="B113" s="106" t="s">
        <v>138</v>
      </c>
      <c r="C113" s="92"/>
      <c r="D113" s="92"/>
      <c r="E113" s="92">
        <v>48844.56</v>
      </c>
      <c r="F113" s="92">
        <v>2289.33</v>
      </c>
      <c r="G113" s="98">
        <f t="shared" si="47"/>
        <v>51133.89</v>
      </c>
      <c r="H113" s="98"/>
      <c r="I113" s="98"/>
      <c r="J113" s="98">
        <v>75.49898387096772</v>
      </c>
      <c r="K113" s="98">
        <v>3.5386149193548384</v>
      </c>
      <c r="L113" s="98">
        <f t="shared" si="41"/>
        <v>79.037598790322562</v>
      </c>
    </row>
    <row r="114" spans="1:12" s="103" customFormat="1">
      <c r="A114" s="102"/>
      <c r="B114" s="102" t="s">
        <v>137</v>
      </c>
      <c r="C114" s="92"/>
      <c r="D114" s="92"/>
      <c r="E114" s="92">
        <v>154674.44</v>
      </c>
      <c r="F114" s="92">
        <v>35240.67</v>
      </c>
      <c r="G114" s="98">
        <f t="shared" si="47"/>
        <v>189915.11</v>
      </c>
      <c r="H114" s="98"/>
      <c r="I114" s="98"/>
      <c r="J114" s="98">
        <v>239.08011559139786</v>
      </c>
      <c r="K114" s="98">
        <v>54.471465725806446</v>
      </c>
      <c r="L114" s="98">
        <f t="shared" si="41"/>
        <v>293.5515813172043</v>
      </c>
    </row>
    <row r="115" spans="1:12" s="103" customFormat="1" ht="30" customHeight="1">
      <c r="A115" s="96">
        <v>36</v>
      </c>
      <c r="B115" s="97" t="s">
        <v>43</v>
      </c>
      <c r="C115" s="41">
        <v>0</v>
      </c>
      <c r="D115" s="41">
        <v>147274</v>
      </c>
      <c r="E115" s="41">
        <v>859531</v>
      </c>
      <c r="F115" s="41">
        <v>880225</v>
      </c>
      <c r="G115" s="41">
        <f t="shared" si="47"/>
        <v>1887030</v>
      </c>
      <c r="H115" s="32" t="s">
        <v>203</v>
      </c>
      <c r="I115" s="32">
        <v>227.64126344086017</v>
      </c>
      <c r="J115" s="32">
        <v>1328.5761424731184</v>
      </c>
      <c r="K115" s="32">
        <v>1360.5628360215053</v>
      </c>
      <c r="L115" s="32">
        <f>H115+I115+J115+K115</f>
        <v>2916.7802419354839</v>
      </c>
    </row>
    <row r="116" spans="1:12" s="103" customFormat="1">
      <c r="A116" s="102"/>
      <c r="B116" s="102" t="s">
        <v>139</v>
      </c>
      <c r="C116" s="92"/>
      <c r="D116" s="92">
        <v>147274</v>
      </c>
      <c r="E116" s="92">
        <v>859531</v>
      </c>
      <c r="F116" s="92">
        <v>880225</v>
      </c>
      <c r="G116" s="98">
        <f t="shared" si="47"/>
        <v>1887030</v>
      </c>
      <c r="H116" s="98"/>
      <c r="I116" s="98">
        <v>227.64126344086017</v>
      </c>
      <c r="J116" s="98">
        <v>1328.5761424731184</v>
      </c>
      <c r="K116" s="98">
        <v>1360.5628360215053</v>
      </c>
      <c r="L116" s="98">
        <f>H116+I116+J116+K116</f>
        <v>2916.7802419354839</v>
      </c>
    </row>
    <row r="117" spans="1:12" s="103" customFormat="1">
      <c r="A117" s="96">
        <v>37</v>
      </c>
      <c r="B117" s="97" t="s">
        <v>44</v>
      </c>
      <c r="C117" s="41">
        <v>0</v>
      </c>
      <c r="D117" s="41">
        <v>0</v>
      </c>
      <c r="E117" s="41">
        <v>449369</v>
      </c>
      <c r="F117" s="41">
        <v>480924</v>
      </c>
      <c r="G117" s="41">
        <f t="shared" si="47"/>
        <v>930293</v>
      </c>
      <c r="H117" s="32" t="s">
        <v>203</v>
      </c>
      <c r="I117" s="32" t="s">
        <v>203</v>
      </c>
      <c r="J117" s="32">
        <v>694.58918010752689</v>
      </c>
      <c r="K117" s="32">
        <v>743.36370967741925</v>
      </c>
      <c r="L117" s="32">
        <f>H117+I117+J117+K117</f>
        <v>1437.9528897849461</v>
      </c>
    </row>
    <row r="118" spans="1:12" s="103" customFormat="1">
      <c r="A118" s="102"/>
      <c r="B118" s="102" t="s">
        <v>140</v>
      </c>
      <c r="C118" s="92"/>
      <c r="D118" s="92"/>
      <c r="E118" s="92">
        <v>449369</v>
      </c>
      <c r="F118" s="92">
        <v>480924</v>
      </c>
      <c r="G118" s="98">
        <f>SUM(C118:F118)</f>
        <v>930293</v>
      </c>
      <c r="H118" s="98"/>
      <c r="I118" s="98"/>
      <c r="J118" s="98">
        <v>694.58918010752689</v>
      </c>
      <c r="K118" s="98">
        <v>743.36370967741925</v>
      </c>
      <c r="L118" s="98">
        <f>SUM(H118:K118)</f>
        <v>1437.9528897849461</v>
      </c>
    </row>
    <row r="119" spans="1:12" s="103" customFormat="1">
      <c r="A119" s="96">
        <v>38</v>
      </c>
      <c r="B119" s="97" t="s">
        <v>45</v>
      </c>
      <c r="C119" s="41">
        <v>122396</v>
      </c>
      <c r="D119" s="41">
        <v>0</v>
      </c>
      <c r="E119" s="41">
        <v>1082304</v>
      </c>
      <c r="F119" s="41">
        <v>308797</v>
      </c>
      <c r="G119" s="41">
        <f t="shared" ref="G119:G129" si="48">SUM(C119:F119)</f>
        <v>1513497</v>
      </c>
      <c r="H119" s="32">
        <v>189.18736559139782</v>
      </c>
      <c r="I119" s="32" t="s">
        <v>203</v>
      </c>
      <c r="J119" s="32">
        <v>1672.9161290322579</v>
      </c>
      <c r="K119" s="32">
        <v>477.30719086021503</v>
      </c>
      <c r="L119" s="32">
        <f>H119+I119+J119+K119</f>
        <v>2339.4106854838706</v>
      </c>
    </row>
    <row r="120" spans="1:12" s="103" customFormat="1">
      <c r="A120" s="102"/>
      <c r="B120" s="102" t="s">
        <v>146</v>
      </c>
      <c r="C120" s="92">
        <v>122396</v>
      </c>
      <c r="D120" s="92"/>
      <c r="E120" s="92">
        <v>318089</v>
      </c>
      <c r="F120" s="92">
        <v>80287</v>
      </c>
      <c r="G120" s="98">
        <f>SUM(C120:F120)</f>
        <v>520772</v>
      </c>
      <c r="H120" s="98">
        <v>189.18736559139782</v>
      </c>
      <c r="I120" s="98"/>
      <c r="J120" s="98">
        <v>491.66982526881719</v>
      </c>
      <c r="K120" s="98">
        <v>124.09952956989245</v>
      </c>
      <c r="L120" s="98">
        <f t="shared" ref="L120:L126" si="49">H120+I120+J120+K120</f>
        <v>804.95672043010745</v>
      </c>
    </row>
    <row r="121" spans="1:12" s="103" customFormat="1">
      <c r="A121" s="102"/>
      <c r="B121" s="102" t="s">
        <v>141</v>
      </c>
      <c r="C121" s="92"/>
      <c r="D121" s="92"/>
      <c r="E121" s="92">
        <v>103685</v>
      </c>
      <c r="F121" s="92"/>
      <c r="G121" s="98">
        <f t="shared" si="48"/>
        <v>103685</v>
      </c>
      <c r="H121" s="98"/>
      <c r="I121" s="98"/>
      <c r="J121" s="98">
        <v>160.2657930107527</v>
      </c>
      <c r="K121" s="98"/>
      <c r="L121" s="98">
        <f t="shared" si="49"/>
        <v>160.2657930107527</v>
      </c>
    </row>
    <row r="122" spans="1:12" s="103" customFormat="1">
      <c r="A122" s="102"/>
      <c r="B122" s="102" t="s">
        <v>142</v>
      </c>
      <c r="C122" s="92"/>
      <c r="D122" s="92"/>
      <c r="E122" s="92">
        <v>15585</v>
      </c>
      <c r="F122" s="92"/>
      <c r="G122" s="98">
        <f t="shared" si="48"/>
        <v>15585</v>
      </c>
      <c r="H122" s="98"/>
      <c r="I122" s="98"/>
      <c r="J122" s="98">
        <v>24.089717741935484</v>
      </c>
      <c r="K122" s="98"/>
      <c r="L122" s="98">
        <f t="shared" si="49"/>
        <v>24.089717741935484</v>
      </c>
    </row>
    <row r="123" spans="1:12" s="103" customFormat="1">
      <c r="A123" s="102"/>
      <c r="B123" s="102" t="s">
        <v>143</v>
      </c>
      <c r="C123" s="92"/>
      <c r="D123" s="92"/>
      <c r="E123" s="92">
        <v>39179</v>
      </c>
      <c r="F123" s="92">
        <v>25352</v>
      </c>
      <c r="G123" s="98">
        <f t="shared" si="48"/>
        <v>64531</v>
      </c>
      <c r="H123" s="98"/>
      <c r="I123" s="98"/>
      <c r="J123" s="98">
        <v>60.558938172043</v>
      </c>
      <c r="K123" s="98">
        <v>39.186559139784947</v>
      </c>
      <c r="L123" s="98">
        <f t="shared" si="49"/>
        <v>99.745497311827947</v>
      </c>
    </row>
    <row r="124" spans="1:12" s="103" customFormat="1">
      <c r="A124" s="102"/>
      <c r="B124" s="102" t="s">
        <v>144</v>
      </c>
      <c r="C124" s="92"/>
      <c r="D124" s="92"/>
      <c r="E124" s="92">
        <v>33119</v>
      </c>
      <c r="F124" s="92">
        <v>38600</v>
      </c>
      <c r="G124" s="98">
        <f t="shared" si="48"/>
        <v>71719</v>
      </c>
      <c r="H124" s="98"/>
      <c r="I124" s="98"/>
      <c r="J124" s="98">
        <v>51.192002688172039</v>
      </c>
      <c r="K124" s="98">
        <v>59.663978494623656</v>
      </c>
      <c r="L124" s="98">
        <f t="shared" si="49"/>
        <v>110.85598118279569</v>
      </c>
    </row>
    <row r="125" spans="1:12" s="103" customFormat="1">
      <c r="A125" s="102"/>
      <c r="B125" s="102" t="s">
        <v>145</v>
      </c>
      <c r="C125" s="92"/>
      <c r="D125" s="92"/>
      <c r="E125" s="92">
        <v>63964</v>
      </c>
      <c r="F125" s="92">
        <v>100205</v>
      </c>
      <c r="G125" s="98">
        <f t="shared" si="48"/>
        <v>164169</v>
      </c>
      <c r="H125" s="98"/>
      <c r="I125" s="98"/>
      <c r="J125" s="98">
        <v>98.869086021505368</v>
      </c>
      <c r="K125" s="98">
        <v>154.88676075268816</v>
      </c>
      <c r="L125" s="98">
        <f t="shared" si="49"/>
        <v>253.75584677419351</v>
      </c>
    </row>
    <row r="126" spans="1:12" s="103" customFormat="1">
      <c r="A126" s="102"/>
      <c r="B126" s="102" t="s">
        <v>147</v>
      </c>
      <c r="C126" s="92"/>
      <c r="D126" s="92"/>
      <c r="E126" s="92">
        <v>508683</v>
      </c>
      <c r="F126" s="92">
        <v>64353</v>
      </c>
      <c r="G126" s="98">
        <f t="shared" si="48"/>
        <v>573036</v>
      </c>
      <c r="H126" s="98"/>
      <c r="I126" s="98"/>
      <c r="J126" s="98">
        <v>786.27076612903227</v>
      </c>
      <c r="K126" s="98">
        <v>99.470362903225805</v>
      </c>
      <c r="L126" s="98">
        <f t="shared" si="49"/>
        <v>885.74112903225807</v>
      </c>
    </row>
    <row r="127" spans="1:12" s="103" customFormat="1">
      <c r="A127" s="96">
        <v>39</v>
      </c>
      <c r="B127" s="107" t="s">
        <v>46</v>
      </c>
      <c r="C127" s="108">
        <v>0</v>
      </c>
      <c r="D127" s="108">
        <v>0</v>
      </c>
      <c r="E127" s="108">
        <v>439967</v>
      </c>
      <c r="F127" s="108">
        <v>84692</v>
      </c>
      <c r="G127" s="41">
        <f t="shared" si="48"/>
        <v>524659</v>
      </c>
      <c r="H127" s="51" t="s">
        <v>203</v>
      </c>
      <c r="I127" s="51" t="s">
        <v>203</v>
      </c>
      <c r="J127" s="32">
        <v>680.05651881720428</v>
      </c>
      <c r="K127" s="32">
        <v>130.90833333333333</v>
      </c>
      <c r="L127" s="32">
        <f>H127+I127+J127+K127</f>
        <v>810.96485215053758</v>
      </c>
    </row>
    <row r="128" spans="1:12" s="103" customFormat="1" ht="30">
      <c r="A128" s="102"/>
      <c r="B128" s="106" t="s">
        <v>148</v>
      </c>
      <c r="C128" s="92"/>
      <c r="D128" s="92"/>
      <c r="E128" s="92">
        <v>439967</v>
      </c>
      <c r="F128" s="92">
        <v>84692</v>
      </c>
      <c r="G128" s="98">
        <f t="shared" si="48"/>
        <v>524659</v>
      </c>
      <c r="H128" s="98"/>
      <c r="I128" s="98"/>
      <c r="J128" s="98">
        <v>680.05651881720428</v>
      </c>
      <c r="K128" s="98">
        <v>130.90833333333333</v>
      </c>
      <c r="L128" s="98">
        <f>SUM(H128:K128)</f>
        <v>810.96485215053758</v>
      </c>
    </row>
    <row r="129" spans="1:12" s="103" customFormat="1">
      <c r="A129" s="96">
        <v>40</v>
      </c>
      <c r="B129" s="97" t="s">
        <v>47</v>
      </c>
      <c r="C129" s="41">
        <v>133263</v>
      </c>
      <c r="D129" s="41">
        <v>0</v>
      </c>
      <c r="E129" s="41">
        <v>3225040</v>
      </c>
      <c r="F129" s="41">
        <v>2256004</v>
      </c>
      <c r="G129" s="41">
        <f t="shared" si="48"/>
        <v>5614307</v>
      </c>
      <c r="H129" s="32">
        <v>205.9844758064516</v>
      </c>
      <c r="I129" s="32" t="s">
        <v>203</v>
      </c>
      <c r="J129" s="32">
        <v>4984.9408602150534</v>
      </c>
      <c r="K129" s="32">
        <v>3487.1029569892471</v>
      </c>
      <c r="L129" s="32">
        <f>H129+I129+J129+K129</f>
        <v>8678.0282930107533</v>
      </c>
    </row>
    <row r="130" spans="1:12" s="103" customFormat="1">
      <c r="A130" s="102"/>
      <c r="B130" s="102" t="s">
        <v>149</v>
      </c>
      <c r="C130" s="92">
        <v>133263</v>
      </c>
      <c r="D130" s="92">
        <v>0</v>
      </c>
      <c r="E130" s="92">
        <v>3225040</v>
      </c>
      <c r="F130" s="92">
        <v>2256004</v>
      </c>
      <c r="G130" s="98">
        <f>C130+D130+E130+F130</f>
        <v>5614307</v>
      </c>
      <c r="H130" s="98">
        <v>205.9844758064516</v>
      </c>
      <c r="I130" s="98"/>
      <c r="J130" s="98">
        <v>4984.9408602150534</v>
      </c>
      <c r="K130" s="98">
        <v>3487.1029569892471</v>
      </c>
      <c r="L130" s="98">
        <f>H130+I130+J130+K130</f>
        <v>8678.0282930107533</v>
      </c>
    </row>
    <row r="131" spans="1:12" s="103" customFormat="1">
      <c r="A131" s="96">
        <v>41</v>
      </c>
      <c r="B131" s="97" t="s">
        <v>48</v>
      </c>
      <c r="C131" s="41">
        <v>637354</v>
      </c>
      <c r="D131" s="41">
        <v>0</v>
      </c>
      <c r="E131" s="41">
        <v>7123713</v>
      </c>
      <c r="F131" s="41">
        <v>2440808</v>
      </c>
      <c r="G131" s="41">
        <f t="shared" ref="G131" si="50">SUM(C131:F131)</f>
        <v>10201875</v>
      </c>
      <c r="H131" s="32">
        <v>985.15739247311819</v>
      </c>
      <c r="I131" s="32" t="s">
        <v>203</v>
      </c>
      <c r="J131" s="32">
        <v>11011.115524193547</v>
      </c>
      <c r="K131" s="32">
        <v>3772.7543010752684</v>
      </c>
      <c r="L131" s="32">
        <f>H131+I131+J131+K131</f>
        <v>15769.027217741934</v>
      </c>
    </row>
    <row r="132" spans="1:12" s="103" customFormat="1">
      <c r="A132" s="102"/>
      <c r="B132" s="102" t="s">
        <v>150</v>
      </c>
      <c r="C132" s="92">
        <v>637354</v>
      </c>
      <c r="D132" s="92"/>
      <c r="E132" s="92">
        <v>2920722.3299999996</v>
      </c>
      <c r="F132" s="92">
        <v>805466.64</v>
      </c>
      <c r="G132" s="98">
        <f>SUM(C132:F132)</f>
        <v>4363542.97</v>
      </c>
      <c r="H132" s="98">
        <v>985.15739247311819</v>
      </c>
      <c r="I132" s="98"/>
      <c r="J132" s="98">
        <v>4514.5573649193539</v>
      </c>
      <c r="K132" s="98">
        <v>1245.0089193548388</v>
      </c>
      <c r="L132" s="98">
        <f>SUM(H132:K132)</f>
        <v>6744.7236767473114</v>
      </c>
    </row>
    <row r="133" spans="1:12" s="103" customFormat="1">
      <c r="A133" s="102"/>
      <c r="B133" s="102" t="s">
        <v>151</v>
      </c>
      <c r="C133" s="92"/>
      <c r="D133" s="92"/>
      <c r="E133" s="92">
        <v>4202990.67</v>
      </c>
      <c r="F133" s="92">
        <v>1635341.36</v>
      </c>
      <c r="G133" s="98">
        <f>SUM(C133:F133)</f>
        <v>5838332.0300000003</v>
      </c>
      <c r="H133" s="98"/>
      <c r="I133" s="98"/>
      <c r="J133" s="98">
        <v>6496.5581592741937</v>
      </c>
      <c r="K133" s="98">
        <v>2527.74538172043</v>
      </c>
      <c r="L133" s="98">
        <f>SUM(H133:K133)</f>
        <v>9024.3035409946242</v>
      </c>
    </row>
    <row r="134" spans="1:12" s="103" customFormat="1">
      <c r="A134" s="96">
        <v>42</v>
      </c>
      <c r="B134" s="97" t="s">
        <v>49</v>
      </c>
      <c r="C134" s="41">
        <v>0</v>
      </c>
      <c r="D134" s="41">
        <v>0</v>
      </c>
      <c r="E134" s="41">
        <v>627097</v>
      </c>
      <c r="F134" s="41">
        <v>427756</v>
      </c>
      <c r="G134" s="41">
        <f t="shared" ref="G134" si="51">SUM(C134:F134)</f>
        <v>1054853</v>
      </c>
      <c r="H134" s="32" t="s">
        <v>203</v>
      </c>
      <c r="I134" s="32" t="s">
        <v>203</v>
      </c>
      <c r="J134" s="32">
        <v>969.30315860215046</v>
      </c>
      <c r="K134" s="32">
        <v>661.18198924731189</v>
      </c>
      <c r="L134" s="32">
        <f>H134+I134+J134+K134</f>
        <v>1630.4851478494625</v>
      </c>
    </row>
    <row r="135" spans="1:12" s="103" customFormat="1">
      <c r="A135" s="102"/>
      <c r="B135" s="102" t="s">
        <v>152</v>
      </c>
      <c r="C135" s="92"/>
      <c r="D135" s="92"/>
      <c r="E135" s="92">
        <v>627097</v>
      </c>
      <c r="F135" s="92">
        <v>427756</v>
      </c>
      <c r="G135" s="98">
        <f>F135+E135</f>
        <v>1054853</v>
      </c>
      <c r="H135" s="98"/>
      <c r="I135" s="98"/>
      <c r="J135" s="98">
        <v>969.30315860215046</v>
      </c>
      <c r="K135" s="98">
        <v>661.18198924731189</v>
      </c>
      <c r="L135" s="98">
        <f>H135+I135+J135+K135</f>
        <v>1630.4851478494625</v>
      </c>
    </row>
    <row r="136" spans="1:12" s="103" customFormat="1">
      <c r="A136" s="96">
        <v>43</v>
      </c>
      <c r="B136" s="97" t="s">
        <v>50</v>
      </c>
      <c r="C136" s="109">
        <v>322558</v>
      </c>
      <c r="D136" s="41"/>
      <c r="E136" s="109">
        <v>1995236</v>
      </c>
      <c r="F136" s="109">
        <v>1898018</v>
      </c>
      <c r="G136" s="41">
        <f>SUM(C136:F136)</f>
        <v>4215812</v>
      </c>
      <c r="H136" s="32">
        <v>498.57755376344085</v>
      </c>
      <c r="I136" s="32" t="s">
        <v>203</v>
      </c>
      <c r="J136" s="32">
        <v>3084.0341397849461</v>
      </c>
      <c r="K136" s="32">
        <v>2933.7643817204303</v>
      </c>
      <c r="L136" s="32">
        <f>H136+I136+J136+K136</f>
        <v>6516.3760752688177</v>
      </c>
    </row>
    <row r="137" spans="1:12" s="103" customFormat="1">
      <c r="A137" s="102"/>
      <c r="B137" s="102" t="s">
        <v>153</v>
      </c>
      <c r="C137" s="92">
        <v>322558</v>
      </c>
      <c r="D137" s="92"/>
      <c r="E137" s="92">
        <v>178374</v>
      </c>
      <c r="F137" s="92">
        <v>321904</v>
      </c>
      <c r="G137" s="98">
        <f t="shared" ref="G137:G142" si="52">SUM(C137:F137)</f>
        <v>822836</v>
      </c>
      <c r="H137" s="98">
        <v>498.57755376344085</v>
      </c>
      <c r="I137" s="98"/>
      <c r="J137" s="98">
        <v>275.71249999999998</v>
      </c>
      <c r="K137" s="98">
        <v>497.56666666666666</v>
      </c>
      <c r="L137" s="98">
        <f>SUM(H137:K137)</f>
        <v>1271.8567204301075</v>
      </c>
    </row>
    <row r="138" spans="1:12" s="103" customFormat="1">
      <c r="A138" s="102"/>
      <c r="B138" s="102" t="s">
        <v>154</v>
      </c>
      <c r="C138" s="92"/>
      <c r="D138" s="92"/>
      <c r="E138" s="92">
        <v>858750</v>
      </c>
      <c r="F138" s="92">
        <v>902887</v>
      </c>
      <c r="G138" s="98">
        <f t="shared" si="52"/>
        <v>1761637</v>
      </c>
      <c r="H138" s="98"/>
      <c r="I138" s="98"/>
      <c r="J138" s="98">
        <v>1327.3689516129032</v>
      </c>
      <c r="K138" s="98">
        <v>1395.5914650537634</v>
      </c>
      <c r="L138" s="98">
        <f t="shared" ref="L138:L142" si="53">SUM(H138:K138)</f>
        <v>2722.9604166666668</v>
      </c>
    </row>
    <row r="139" spans="1:12" s="103" customFormat="1">
      <c r="A139" s="102"/>
      <c r="B139" s="102" t="s">
        <v>155</v>
      </c>
      <c r="C139" s="92"/>
      <c r="D139" s="92"/>
      <c r="E139" s="92">
        <v>431969</v>
      </c>
      <c r="F139" s="92"/>
      <c r="G139" s="98">
        <f t="shared" si="52"/>
        <v>431969</v>
      </c>
      <c r="H139" s="98"/>
      <c r="I139" s="98"/>
      <c r="J139" s="98">
        <v>667.69401881720432</v>
      </c>
      <c r="K139" s="98"/>
      <c r="L139" s="98">
        <f t="shared" si="53"/>
        <v>667.69401881720432</v>
      </c>
    </row>
    <row r="140" spans="1:12" s="103" customFormat="1">
      <c r="A140" s="102"/>
      <c r="B140" s="102" t="s">
        <v>199</v>
      </c>
      <c r="C140" s="92"/>
      <c r="D140" s="92"/>
      <c r="E140" s="92">
        <v>287912</v>
      </c>
      <c r="F140" s="92">
        <v>574910</v>
      </c>
      <c r="G140" s="98">
        <f t="shared" si="52"/>
        <v>862822</v>
      </c>
      <c r="H140" s="98"/>
      <c r="I140" s="98"/>
      <c r="J140" s="98">
        <v>445.02526881720428</v>
      </c>
      <c r="K140" s="98">
        <v>888.63776881720423</v>
      </c>
      <c r="L140" s="98">
        <f t="shared" si="53"/>
        <v>1333.6630376344085</v>
      </c>
    </row>
    <row r="141" spans="1:12" s="103" customFormat="1">
      <c r="A141" s="102"/>
      <c r="B141" s="102" t="s">
        <v>200</v>
      </c>
      <c r="C141" s="92"/>
      <c r="D141" s="92"/>
      <c r="E141" s="92">
        <v>41501</v>
      </c>
      <c r="F141" s="92">
        <v>98317</v>
      </c>
      <c r="G141" s="98">
        <f t="shared" si="52"/>
        <v>139818</v>
      </c>
      <c r="H141" s="98"/>
      <c r="I141" s="98"/>
      <c r="J141" s="98">
        <v>64.14805107526881</v>
      </c>
      <c r="K141" s="98">
        <v>151.9684811827957</v>
      </c>
      <c r="L141" s="98">
        <f t="shared" si="53"/>
        <v>216.11653225806452</v>
      </c>
    </row>
    <row r="142" spans="1:12" s="103" customFormat="1">
      <c r="A142" s="102"/>
      <c r="B142" s="102" t="s">
        <v>201</v>
      </c>
      <c r="C142" s="92"/>
      <c r="D142" s="92"/>
      <c r="E142" s="92">
        <v>196730</v>
      </c>
      <c r="F142" s="92"/>
      <c r="G142" s="98">
        <f t="shared" si="52"/>
        <v>196730</v>
      </c>
      <c r="H142" s="98"/>
      <c r="I142" s="98"/>
      <c r="J142" s="98">
        <v>304.08534946236557</v>
      </c>
      <c r="K142" s="98"/>
      <c r="L142" s="98">
        <f t="shared" si="53"/>
        <v>304.08534946236557</v>
      </c>
    </row>
    <row r="143" spans="1:12" s="103" customFormat="1">
      <c r="A143" s="96">
        <v>44</v>
      </c>
      <c r="B143" s="97" t="s">
        <v>51</v>
      </c>
      <c r="C143" s="41">
        <v>967560</v>
      </c>
      <c r="D143" s="41">
        <v>137931</v>
      </c>
      <c r="E143" s="109">
        <v>3552657</v>
      </c>
      <c r="F143" s="41">
        <v>948481</v>
      </c>
      <c r="G143" s="41">
        <f>SUM(C143:F143)</f>
        <v>5606629</v>
      </c>
      <c r="H143" s="32">
        <v>1495.5564516129032</v>
      </c>
      <c r="I143" s="32">
        <v>213.19979838709676</v>
      </c>
      <c r="J143" s="32">
        <v>5491.3381048387091</v>
      </c>
      <c r="K143" s="32">
        <v>1466.0660618279569</v>
      </c>
      <c r="L143" s="32">
        <f>H143+I143+J143+K143</f>
        <v>8666.1604166666657</v>
      </c>
    </row>
    <row r="144" spans="1:12" s="103" customFormat="1">
      <c r="A144" s="102"/>
      <c r="B144" s="102" t="s">
        <v>156</v>
      </c>
      <c r="C144" s="92">
        <v>967560</v>
      </c>
      <c r="D144" s="92">
        <v>137931</v>
      </c>
      <c r="E144" s="92">
        <v>2082585</v>
      </c>
      <c r="F144" s="92">
        <v>726346</v>
      </c>
      <c r="G144" s="98">
        <f>C144+D144+E144+F144</f>
        <v>3914422</v>
      </c>
      <c r="H144" s="98">
        <v>1495.5564516129032</v>
      </c>
      <c r="I144" s="98">
        <v>213.19979838709676</v>
      </c>
      <c r="J144" s="98">
        <v>3219.0493951612902</v>
      </c>
      <c r="K144" s="98">
        <v>1122.7122311827957</v>
      </c>
      <c r="L144" s="98">
        <f>H144+I144+J144+K144</f>
        <v>6050.5178763440854</v>
      </c>
    </row>
    <row r="145" spans="1:12" s="103" customFormat="1">
      <c r="A145" s="102"/>
      <c r="B145" s="102" t="s">
        <v>157</v>
      </c>
      <c r="C145" s="92"/>
      <c r="D145" s="92"/>
      <c r="E145" s="92">
        <v>1436891</v>
      </c>
      <c r="F145" s="92">
        <v>210117</v>
      </c>
      <c r="G145" s="98">
        <f t="shared" ref="G145:G146" si="54">C145+D145+E145+F145</f>
        <v>1647008</v>
      </c>
      <c r="H145" s="98"/>
      <c r="I145" s="98"/>
      <c r="J145" s="98">
        <v>2221.0008736559139</v>
      </c>
      <c r="K145" s="98">
        <v>324.77762096774194</v>
      </c>
      <c r="L145" s="98">
        <f t="shared" ref="L145:L146" si="55">H145+I145+J145+K145</f>
        <v>2545.7784946236557</v>
      </c>
    </row>
    <row r="146" spans="1:12" s="103" customFormat="1">
      <c r="A146" s="102"/>
      <c r="B146" s="102" t="s">
        <v>197</v>
      </c>
      <c r="C146" s="92"/>
      <c r="D146" s="92"/>
      <c r="E146" s="92">
        <v>33181</v>
      </c>
      <c r="F146" s="92">
        <v>12018</v>
      </c>
      <c r="G146" s="98">
        <f t="shared" si="54"/>
        <v>45199</v>
      </c>
      <c r="H146" s="98"/>
      <c r="I146" s="98"/>
      <c r="J146" s="98">
        <v>51.287836021505377</v>
      </c>
      <c r="K146" s="98">
        <v>18.576209677419353</v>
      </c>
      <c r="L146" s="98">
        <f t="shared" si="55"/>
        <v>69.864045698924727</v>
      </c>
    </row>
    <row r="147" spans="1:12" s="103" customFormat="1">
      <c r="A147" s="96">
        <v>45</v>
      </c>
      <c r="B147" s="97" t="s">
        <v>52</v>
      </c>
      <c r="C147" s="41">
        <v>218948</v>
      </c>
      <c r="D147" s="41">
        <v>11473</v>
      </c>
      <c r="E147" s="53">
        <v>3164760</v>
      </c>
      <c r="F147" s="51">
        <v>2753698</v>
      </c>
      <c r="G147" s="41">
        <f t="shared" ref="G147" si="56">SUM(C147:F147)</f>
        <v>6148879</v>
      </c>
      <c r="H147" s="32">
        <v>338.42768817204302</v>
      </c>
      <c r="I147" s="32">
        <v>17.733803763440857</v>
      </c>
      <c r="J147" s="32">
        <v>4891.7661290322576</v>
      </c>
      <c r="K147" s="32">
        <v>4256.3880376344086</v>
      </c>
      <c r="L147" s="32">
        <f>H147+I147+J147+K147</f>
        <v>9504.3156586021505</v>
      </c>
    </row>
    <row r="148" spans="1:12" s="103" customFormat="1">
      <c r="A148" s="102"/>
      <c r="B148" s="102" t="s">
        <v>158</v>
      </c>
      <c r="C148" s="92">
        <v>218948</v>
      </c>
      <c r="D148" s="92">
        <v>11473</v>
      </c>
      <c r="E148" s="92">
        <v>3164760</v>
      </c>
      <c r="F148" s="92">
        <v>2753698</v>
      </c>
      <c r="G148" s="92">
        <f t="shared" ref="G148" si="57">G147</f>
        <v>6148879</v>
      </c>
      <c r="H148" s="98"/>
      <c r="I148" s="98">
        <v>17.733803763440857</v>
      </c>
      <c r="J148" s="98">
        <v>4891.7661290322576</v>
      </c>
      <c r="K148" s="98">
        <v>4256.3880376344086</v>
      </c>
      <c r="L148" s="98">
        <f t="shared" ref="L148:L159" si="58">H148+I148+J148+K148</f>
        <v>9165.8879704301071</v>
      </c>
    </row>
    <row r="149" spans="1:12" s="103" customFormat="1">
      <c r="A149" s="96">
        <v>46</v>
      </c>
      <c r="B149" s="97" t="s">
        <v>53</v>
      </c>
      <c r="C149" s="41">
        <v>12527</v>
      </c>
      <c r="D149" s="41">
        <v>0</v>
      </c>
      <c r="E149" s="109">
        <v>869584</v>
      </c>
      <c r="F149" s="41">
        <v>702551</v>
      </c>
      <c r="G149" s="41">
        <f t="shared" ref="G149:G160" si="59">SUM(C149:F149)</f>
        <v>1584662</v>
      </c>
      <c r="H149" s="32">
        <v>19.362970430107524</v>
      </c>
      <c r="I149" s="32" t="s">
        <v>203</v>
      </c>
      <c r="J149" s="32">
        <v>1344.1150537634408</v>
      </c>
      <c r="K149" s="32">
        <v>1085.9323252688171</v>
      </c>
      <c r="L149" s="32">
        <f t="shared" si="58"/>
        <v>2449.410349462365</v>
      </c>
    </row>
    <row r="150" spans="1:12" s="103" customFormat="1">
      <c r="A150" s="102"/>
      <c r="B150" s="102" t="s">
        <v>159</v>
      </c>
      <c r="C150" s="92"/>
      <c r="D150" s="92"/>
      <c r="E150" s="92">
        <v>869584</v>
      </c>
      <c r="F150" s="92">
        <v>702551</v>
      </c>
      <c r="G150" s="98">
        <f t="shared" si="59"/>
        <v>1572135</v>
      </c>
      <c r="H150" s="98"/>
      <c r="I150" s="98"/>
      <c r="J150" s="98">
        <v>1344.1150537634408</v>
      </c>
      <c r="K150" s="98">
        <v>1085.9323252688171</v>
      </c>
      <c r="L150" s="98">
        <f t="shared" si="58"/>
        <v>2430.0473790322576</v>
      </c>
    </row>
    <row r="151" spans="1:12" s="103" customFormat="1">
      <c r="A151" s="96">
        <v>47</v>
      </c>
      <c r="B151" s="97" t="s">
        <v>54</v>
      </c>
      <c r="C151" s="41">
        <v>53953</v>
      </c>
      <c r="D151" s="41">
        <v>0</v>
      </c>
      <c r="E151" s="41">
        <v>2369594</v>
      </c>
      <c r="F151" s="41">
        <v>884720</v>
      </c>
      <c r="G151" s="41">
        <f t="shared" si="59"/>
        <v>3308267</v>
      </c>
      <c r="H151" s="32">
        <v>83.395094086021501</v>
      </c>
      <c r="I151" s="32" t="s">
        <v>203</v>
      </c>
      <c r="J151" s="32">
        <v>3662.6788978494619</v>
      </c>
      <c r="K151" s="32">
        <v>1367.510752688172</v>
      </c>
      <c r="L151" s="32">
        <f t="shared" si="58"/>
        <v>5113.5847446236548</v>
      </c>
    </row>
    <row r="152" spans="1:12" s="103" customFormat="1">
      <c r="A152" s="102"/>
      <c r="B152" s="102" t="s">
        <v>160</v>
      </c>
      <c r="C152" s="92">
        <v>53953</v>
      </c>
      <c r="D152" s="92"/>
      <c r="E152" s="92">
        <v>154023.61000000002</v>
      </c>
      <c r="F152" s="92">
        <v>105281.68</v>
      </c>
      <c r="G152" s="98">
        <f t="shared" si="59"/>
        <v>313258.29000000004</v>
      </c>
      <c r="H152" s="98">
        <v>83.395094086021501</v>
      </c>
      <c r="I152" s="98"/>
      <c r="J152" s="98">
        <v>238.07412836021504</v>
      </c>
      <c r="K152" s="98">
        <v>162.73377956989245</v>
      </c>
      <c r="L152" s="98">
        <f t="shared" si="58"/>
        <v>484.20300201612895</v>
      </c>
    </row>
    <row r="153" spans="1:12" s="103" customFormat="1">
      <c r="A153" s="102"/>
      <c r="B153" s="102" t="s">
        <v>163</v>
      </c>
      <c r="C153" s="92"/>
      <c r="D153" s="92"/>
      <c r="E153" s="92">
        <v>61609.443999999996</v>
      </c>
      <c r="F153" s="92"/>
      <c r="G153" s="98">
        <f t="shared" si="59"/>
        <v>61609.443999999996</v>
      </c>
      <c r="H153" s="98"/>
      <c r="I153" s="98"/>
      <c r="J153" s="98">
        <v>95.229651344086008</v>
      </c>
      <c r="K153" s="98"/>
      <c r="L153" s="98">
        <f t="shared" si="58"/>
        <v>95.229651344086008</v>
      </c>
    </row>
    <row r="154" spans="1:12" s="103" customFormat="1">
      <c r="A154" s="102"/>
      <c r="B154" s="102" t="s">
        <v>164</v>
      </c>
      <c r="C154" s="92"/>
      <c r="D154" s="92"/>
      <c r="E154" s="92">
        <v>189567.52</v>
      </c>
      <c r="F154" s="92">
        <v>37158.240000000005</v>
      </c>
      <c r="G154" s="98">
        <f t="shared" si="59"/>
        <v>226725.76000000001</v>
      </c>
      <c r="H154" s="98"/>
      <c r="I154" s="98"/>
      <c r="J154" s="98">
        <v>293.01431182795693</v>
      </c>
      <c r="K154" s="98">
        <v>57.435451612903229</v>
      </c>
      <c r="L154" s="98">
        <f t="shared" si="58"/>
        <v>350.44976344086018</v>
      </c>
    </row>
    <row r="155" spans="1:12" s="103" customFormat="1">
      <c r="A155" s="102"/>
      <c r="B155" s="102" t="s">
        <v>161</v>
      </c>
      <c r="C155" s="92"/>
      <c r="D155" s="92"/>
      <c r="E155" s="92">
        <v>796183.58400000003</v>
      </c>
      <c r="F155" s="92">
        <v>195523.12</v>
      </c>
      <c r="G155" s="98">
        <f t="shared" si="59"/>
        <v>991706.70400000003</v>
      </c>
      <c r="H155" s="98"/>
      <c r="I155" s="98"/>
      <c r="J155" s="98">
        <v>1230.6601096774193</v>
      </c>
      <c r="K155" s="98">
        <v>302.219876344086</v>
      </c>
      <c r="L155" s="98">
        <f t="shared" si="58"/>
        <v>1532.8799860215054</v>
      </c>
    </row>
    <row r="156" spans="1:12" s="103" customFormat="1">
      <c r="A156" s="102"/>
      <c r="B156" s="102" t="s">
        <v>167</v>
      </c>
      <c r="C156" s="92"/>
      <c r="D156" s="92"/>
      <c r="E156" s="92">
        <v>834097.08799999999</v>
      </c>
      <c r="F156" s="92">
        <v>359196.32000000007</v>
      </c>
      <c r="G156" s="98">
        <f t="shared" si="59"/>
        <v>1193293.4080000001</v>
      </c>
      <c r="H156" s="98"/>
      <c r="I156" s="98"/>
      <c r="J156" s="98">
        <v>1289.2629720430107</v>
      </c>
      <c r="K156" s="98">
        <v>555.20936559139784</v>
      </c>
      <c r="L156" s="98">
        <f t="shared" si="58"/>
        <v>1844.4723376344086</v>
      </c>
    </row>
    <row r="157" spans="1:12" s="103" customFormat="1">
      <c r="A157" s="102"/>
      <c r="B157" s="102" t="s">
        <v>166</v>
      </c>
      <c r="C157" s="92"/>
      <c r="D157" s="92"/>
      <c r="E157" s="92">
        <v>132697.264</v>
      </c>
      <c r="F157" s="92">
        <v>66354</v>
      </c>
      <c r="G157" s="98">
        <f t="shared" si="59"/>
        <v>199051.264</v>
      </c>
      <c r="H157" s="98"/>
      <c r="I157" s="98"/>
      <c r="J157" s="98">
        <v>205.11001827956986</v>
      </c>
      <c r="K157" s="98">
        <v>102.5633064516129</v>
      </c>
      <c r="L157" s="98">
        <f t="shared" si="58"/>
        <v>307.67332473118279</v>
      </c>
    </row>
    <row r="158" spans="1:12" s="103" customFormat="1">
      <c r="A158" s="102"/>
      <c r="B158" s="102" t="s">
        <v>162</v>
      </c>
      <c r="C158" s="92"/>
      <c r="D158" s="92"/>
      <c r="E158" s="92">
        <v>120849.29399999999</v>
      </c>
      <c r="F158" s="92">
        <v>43351.28</v>
      </c>
      <c r="G158" s="98">
        <f t="shared" si="59"/>
        <v>164200.57399999999</v>
      </c>
      <c r="H158" s="98"/>
      <c r="I158" s="98"/>
      <c r="J158" s="98">
        <v>186.79662379032254</v>
      </c>
      <c r="K158" s="98">
        <v>67.008026881720426</v>
      </c>
      <c r="L158" s="98">
        <f t="shared" si="58"/>
        <v>253.80465067204295</v>
      </c>
    </row>
    <row r="159" spans="1:12" s="103" customFormat="1">
      <c r="A159" s="102"/>
      <c r="B159" s="102" t="s">
        <v>165</v>
      </c>
      <c r="C159" s="92"/>
      <c r="D159" s="92"/>
      <c r="E159" s="92">
        <v>80566.196000000011</v>
      </c>
      <c r="F159" s="92">
        <v>77855.360000000001</v>
      </c>
      <c r="G159" s="98">
        <f t="shared" si="59"/>
        <v>158421.55600000001</v>
      </c>
      <c r="H159" s="98"/>
      <c r="I159" s="98"/>
      <c r="J159" s="98">
        <v>124.53108252688173</v>
      </c>
      <c r="K159" s="98">
        <v>120.34094623655912</v>
      </c>
      <c r="L159" s="98">
        <f t="shared" si="58"/>
        <v>244.87202876344085</v>
      </c>
    </row>
    <row r="160" spans="1:12" s="103" customFormat="1">
      <c r="A160" s="96">
        <v>48</v>
      </c>
      <c r="B160" s="97" t="s">
        <v>55</v>
      </c>
      <c r="C160" s="41">
        <v>291532</v>
      </c>
      <c r="D160" s="41">
        <v>0</v>
      </c>
      <c r="E160" s="109">
        <v>1201982</v>
      </c>
      <c r="F160" s="41">
        <v>457953</v>
      </c>
      <c r="G160" s="41">
        <f t="shared" si="59"/>
        <v>1951467</v>
      </c>
      <c r="H160" s="32">
        <v>450.62069892473119</v>
      </c>
      <c r="I160" s="32" t="s">
        <v>203</v>
      </c>
      <c r="J160" s="32">
        <v>1857.9022849462363</v>
      </c>
      <c r="K160" s="32">
        <v>707.85745967741923</v>
      </c>
      <c r="L160" s="32">
        <f>H160+I160+J160+K160</f>
        <v>3016.3804435483867</v>
      </c>
    </row>
    <row r="161" spans="1:12" s="103" customFormat="1">
      <c r="A161" s="102"/>
      <c r="B161" s="102" t="s">
        <v>168</v>
      </c>
      <c r="C161" s="92">
        <v>291532</v>
      </c>
      <c r="D161" s="92">
        <v>0</v>
      </c>
      <c r="E161" s="92">
        <v>1201982</v>
      </c>
      <c r="F161" s="92">
        <v>457953</v>
      </c>
      <c r="G161" s="98">
        <f t="shared" ref="G161" si="60">G160*100%</f>
        <v>1951467</v>
      </c>
      <c r="H161" s="98">
        <v>450.62069892473119</v>
      </c>
      <c r="I161" s="98"/>
      <c r="J161" s="98">
        <v>1857.9022849462363</v>
      </c>
      <c r="K161" s="98">
        <v>707.85745967741923</v>
      </c>
      <c r="L161" s="98">
        <f>SUM(H161:K161)</f>
        <v>3016.3804435483867</v>
      </c>
    </row>
    <row r="162" spans="1:12" s="103" customFormat="1">
      <c r="A162" s="96">
        <v>49</v>
      </c>
      <c r="B162" s="97" t="s">
        <v>56</v>
      </c>
      <c r="C162" s="41">
        <v>0</v>
      </c>
      <c r="D162" s="41">
        <v>7542</v>
      </c>
      <c r="E162" s="109">
        <v>1247566</v>
      </c>
      <c r="F162" s="41">
        <v>820086</v>
      </c>
      <c r="G162" s="41">
        <f t="shared" ref="G162" si="61">SUM(C162:F162)</f>
        <v>2075194</v>
      </c>
      <c r="H162" s="32" t="s">
        <v>203</v>
      </c>
      <c r="I162" s="32">
        <v>11.657661290322579</v>
      </c>
      <c r="J162" s="32">
        <v>1928.3614247311825</v>
      </c>
      <c r="K162" s="32">
        <v>1267.6060483870967</v>
      </c>
      <c r="L162" s="32">
        <f t="shared" ref="L162:L201" si="62">SUM(H162:K162)</f>
        <v>3207.6251344086018</v>
      </c>
    </row>
    <row r="163" spans="1:12" s="103" customFormat="1">
      <c r="A163" s="102"/>
      <c r="B163" s="102" t="s">
        <v>169</v>
      </c>
      <c r="C163" s="92"/>
      <c r="D163" s="92">
        <v>7542</v>
      </c>
      <c r="E163" s="92">
        <v>1247566</v>
      </c>
      <c r="F163" s="92">
        <v>820086</v>
      </c>
      <c r="G163" s="98">
        <f t="shared" ref="G163" si="63">G162*100%</f>
        <v>2075194</v>
      </c>
      <c r="H163" s="98"/>
      <c r="I163" s="98">
        <v>11.657661290322579</v>
      </c>
      <c r="J163" s="98">
        <v>1928.3614247311825</v>
      </c>
      <c r="K163" s="98">
        <v>1267.6060483870967</v>
      </c>
      <c r="L163" s="98">
        <f t="shared" si="62"/>
        <v>3207.6251344086018</v>
      </c>
    </row>
    <row r="164" spans="1:12" s="103" customFormat="1">
      <c r="A164" s="96">
        <v>50</v>
      </c>
      <c r="B164" s="97" t="s">
        <v>57</v>
      </c>
      <c r="C164" s="41">
        <v>0</v>
      </c>
      <c r="D164" s="41">
        <v>0</v>
      </c>
      <c r="E164" s="109">
        <v>129801</v>
      </c>
      <c r="F164" s="41">
        <v>182905</v>
      </c>
      <c r="G164" s="41">
        <f t="shared" ref="G164" si="64">SUM(C164:F164)</f>
        <v>312706</v>
      </c>
      <c r="H164" s="32" t="s">
        <v>203</v>
      </c>
      <c r="I164" s="32" t="s">
        <v>203</v>
      </c>
      <c r="J164" s="32">
        <v>200.63326612903225</v>
      </c>
      <c r="K164" s="32">
        <v>282.71606182795699</v>
      </c>
      <c r="L164" s="32">
        <f t="shared" si="62"/>
        <v>483.34932795698921</v>
      </c>
    </row>
    <row r="165" spans="1:12" s="103" customFormat="1">
      <c r="A165" s="102"/>
      <c r="B165" s="102" t="s">
        <v>170</v>
      </c>
      <c r="C165" s="92"/>
      <c r="D165" s="92"/>
      <c r="E165" s="92">
        <v>129801</v>
      </c>
      <c r="F165" s="92">
        <v>182905</v>
      </c>
      <c r="G165" s="98">
        <f>G164</f>
        <v>312706</v>
      </c>
      <c r="H165" s="98"/>
      <c r="I165" s="98"/>
      <c r="J165" s="98">
        <v>200.63326612903225</v>
      </c>
      <c r="K165" s="98">
        <v>282.71606182795699</v>
      </c>
      <c r="L165" s="98">
        <f t="shared" si="62"/>
        <v>483.34932795698921</v>
      </c>
    </row>
    <row r="166" spans="1:12" s="103" customFormat="1">
      <c r="A166" s="96">
        <v>51</v>
      </c>
      <c r="B166" s="97" t="s">
        <v>58</v>
      </c>
      <c r="C166" s="41">
        <v>13220</v>
      </c>
      <c r="D166" s="41">
        <v>0</v>
      </c>
      <c r="E166" s="109">
        <v>3509673</v>
      </c>
      <c r="F166" s="41">
        <v>568302</v>
      </c>
      <c r="G166" s="41">
        <f t="shared" ref="G166" si="65">SUM(C166:F166)</f>
        <v>4091195</v>
      </c>
      <c r="H166" s="32">
        <v>20.434139784946236</v>
      </c>
      <c r="I166" s="32" t="s">
        <v>203</v>
      </c>
      <c r="J166" s="32">
        <v>5424.8977822580646</v>
      </c>
      <c r="K166" s="32">
        <v>878.42379032258066</v>
      </c>
      <c r="L166" s="32">
        <f t="shared" si="62"/>
        <v>6323.7557123655915</v>
      </c>
    </row>
    <row r="167" spans="1:12" s="103" customFormat="1">
      <c r="A167" s="102"/>
      <c r="B167" s="102" t="s">
        <v>171</v>
      </c>
      <c r="C167" s="92">
        <v>13220</v>
      </c>
      <c r="D167" s="92">
        <v>0</v>
      </c>
      <c r="E167" s="92">
        <v>3509673</v>
      </c>
      <c r="F167" s="92">
        <v>568302</v>
      </c>
      <c r="G167" s="98">
        <f t="shared" ref="G167" si="66">G166*100%</f>
        <v>4091195</v>
      </c>
      <c r="H167" s="98">
        <v>20.434139784946236</v>
      </c>
      <c r="I167" s="98"/>
      <c r="J167" s="98">
        <v>5424.8977822580646</v>
      </c>
      <c r="K167" s="98">
        <v>878.42379032258066</v>
      </c>
      <c r="L167" s="98">
        <f t="shared" si="62"/>
        <v>6323.7557123655915</v>
      </c>
    </row>
    <row r="168" spans="1:12" s="103" customFormat="1">
      <c r="A168" s="96">
        <v>52</v>
      </c>
      <c r="B168" s="97" t="s">
        <v>59</v>
      </c>
      <c r="C168" s="41">
        <v>876171</v>
      </c>
      <c r="D168" s="41">
        <v>0</v>
      </c>
      <c r="E168" s="41">
        <v>1255616</v>
      </c>
      <c r="F168" s="41">
        <v>1909619</v>
      </c>
      <c r="G168" s="41">
        <f t="shared" ref="G168:G197" si="67">SUM(C168:F168)</f>
        <v>4041406</v>
      </c>
      <c r="H168" s="32">
        <v>1354.296572580645</v>
      </c>
      <c r="I168" s="32" t="s">
        <v>203</v>
      </c>
      <c r="J168" s="32">
        <v>1940.8043010752688</v>
      </c>
      <c r="K168" s="32">
        <v>2951.6960349462365</v>
      </c>
      <c r="L168" s="32">
        <f t="shared" si="62"/>
        <v>6246.7969086021503</v>
      </c>
    </row>
    <row r="169" spans="1:12" s="103" customFormat="1">
      <c r="A169" s="102"/>
      <c r="B169" s="102" t="s">
        <v>172</v>
      </c>
      <c r="C169" s="92">
        <v>876171</v>
      </c>
      <c r="D169" s="92"/>
      <c r="E169" s="92">
        <v>1055596</v>
      </c>
      <c r="F169" s="92">
        <v>1691105</v>
      </c>
      <c r="G169" s="98">
        <f>SUM(C169:F169)</f>
        <v>3622872</v>
      </c>
      <c r="H169" s="98">
        <v>1354.296572580645</v>
      </c>
      <c r="I169" s="98"/>
      <c r="J169" s="98">
        <v>1631.6336021505374</v>
      </c>
      <c r="K169" s="98">
        <v>2613.9391801075267</v>
      </c>
      <c r="L169" s="98">
        <f t="shared" si="62"/>
        <v>5599.8693548387091</v>
      </c>
    </row>
    <row r="170" spans="1:12" s="103" customFormat="1">
      <c r="A170" s="102"/>
      <c r="B170" s="102" t="s">
        <v>173</v>
      </c>
      <c r="C170" s="92"/>
      <c r="D170" s="92"/>
      <c r="E170" s="92">
        <v>200020</v>
      </c>
      <c r="F170" s="92">
        <v>172450</v>
      </c>
      <c r="G170" s="98">
        <f t="shared" si="67"/>
        <v>372470</v>
      </c>
      <c r="H170" s="98"/>
      <c r="I170" s="98"/>
      <c r="J170" s="98">
        <v>309.1706989247312</v>
      </c>
      <c r="K170" s="98">
        <v>266.55577956989242</v>
      </c>
      <c r="L170" s="98">
        <f t="shared" si="62"/>
        <v>575.72647849462362</v>
      </c>
    </row>
    <row r="171" spans="1:12" s="103" customFormat="1">
      <c r="A171" s="102"/>
      <c r="B171" s="102" t="s">
        <v>174</v>
      </c>
      <c r="C171" s="92"/>
      <c r="D171" s="92"/>
      <c r="E171" s="92"/>
      <c r="F171" s="92">
        <v>46064</v>
      </c>
      <c r="G171" s="98">
        <f t="shared" si="67"/>
        <v>46064</v>
      </c>
      <c r="H171" s="98"/>
      <c r="I171" s="98"/>
      <c r="J171" s="98"/>
      <c r="K171" s="98">
        <v>71.201075268817192</v>
      </c>
      <c r="L171" s="98">
        <f t="shared" si="62"/>
        <v>71.201075268817192</v>
      </c>
    </row>
    <row r="172" spans="1:12" s="103" customFormat="1">
      <c r="A172" s="96">
        <v>53</v>
      </c>
      <c r="B172" s="97" t="s">
        <v>60</v>
      </c>
      <c r="C172" s="41">
        <v>610347</v>
      </c>
      <c r="D172" s="41"/>
      <c r="E172" s="41">
        <v>1525417</v>
      </c>
      <c r="F172" s="41">
        <v>985018</v>
      </c>
      <c r="G172" s="41">
        <f t="shared" si="67"/>
        <v>3120782</v>
      </c>
      <c r="H172" s="32">
        <v>943.41270161290322</v>
      </c>
      <c r="I172" s="32" t="s">
        <v>203</v>
      </c>
      <c r="J172" s="32">
        <v>2357.8354166666663</v>
      </c>
      <c r="K172" s="32">
        <v>1522.5412634408601</v>
      </c>
      <c r="L172" s="32">
        <f t="shared" si="62"/>
        <v>4823.7893817204294</v>
      </c>
    </row>
    <row r="173" spans="1:12" s="103" customFormat="1">
      <c r="A173" s="102"/>
      <c r="B173" s="102" t="s">
        <v>184</v>
      </c>
      <c r="C173" s="92">
        <v>610347</v>
      </c>
      <c r="D173" s="92"/>
      <c r="E173" s="92">
        <v>1525417</v>
      </c>
      <c r="F173" s="92">
        <v>985018</v>
      </c>
      <c r="G173" s="98">
        <f t="shared" si="67"/>
        <v>3120782</v>
      </c>
      <c r="H173" s="98">
        <v>943.41270161290322</v>
      </c>
      <c r="I173" s="98"/>
      <c r="J173" s="98">
        <v>2357.8354166666663</v>
      </c>
      <c r="K173" s="98">
        <v>1522.5412634408601</v>
      </c>
      <c r="L173" s="98">
        <f t="shared" si="62"/>
        <v>4823.7893817204294</v>
      </c>
    </row>
    <row r="174" spans="1:12" s="103" customFormat="1">
      <c r="A174" s="96">
        <v>54</v>
      </c>
      <c r="B174" s="97" t="s">
        <v>61</v>
      </c>
      <c r="C174" s="41">
        <v>138487</v>
      </c>
      <c r="D174" s="41">
        <v>0</v>
      </c>
      <c r="E174" s="41">
        <v>1667152</v>
      </c>
      <c r="F174" s="41">
        <v>797477</v>
      </c>
      <c r="G174" s="41">
        <f t="shared" si="67"/>
        <v>2603116</v>
      </c>
      <c r="H174" s="32">
        <v>214.05920698924729</v>
      </c>
      <c r="I174" s="32" t="s">
        <v>203</v>
      </c>
      <c r="J174" s="32">
        <v>2576.9150537634409</v>
      </c>
      <c r="K174" s="32">
        <v>1232.6593413978494</v>
      </c>
      <c r="L174" s="32">
        <f t="shared" si="62"/>
        <v>4023.6336021505376</v>
      </c>
    </row>
    <row r="175" spans="1:12" s="103" customFormat="1">
      <c r="A175" s="102"/>
      <c r="B175" s="102" t="s">
        <v>185</v>
      </c>
      <c r="C175" s="92"/>
      <c r="D175" s="92"/>
      <c r="E175" s="92">
        <v>222057</v>
      </c>
      <c r="F175" s="92">
        <v>104674</v>
      </c>
      <c r="G175" s="98">
        <f t="shared" si="67"/>
        <v>326731</v>
      </c>
      <c r="H175" s="98"/>
      <c r="I175" s="98"/>
      <c r="J175" s="98">
        <v>343.23326612903219</v>
      </c>
      <c r="K175" s="98">
        <v>161.79448924731182</v>
      </c>
      <c r="L175" s="98">
        <f t="shared" si="62"/>
        <v>505.02775537634398</v>
      </c>
    </row>
    <row r="176" spans="1:12" s="103" customFormat="1">
      <c r="A176" s="102"/>
      <c r="B176" s="102" t="s">
        <v>186</v>
      </c>
      <c r="C176" s="92"/>
      <c r="D176" s="92"/>
      <c r="E176" s="92">
        <v>140428</v>
      </c>
      <c r="F176" s="92">
        <v>140434</v>
      </c>
      <c r="G176" s="98">
        <f t="shared" si="67"/>
        <v>280862</v>
      </c>
      <c r="H176" s="98"/>
      <c r="I176" s="98"/>
      <c r="J176" s="98">
        <v>217.05940860215051</v>
      </c>
      <c r="K176" s="98">
        <v>217.06868279569889</v>
      </c>
      <c r="L176" s="98">
        <f t="shared" si="62"/>
        <v>434.1280913978494</v>
      </c>
    </row>
    <row r="177" spans="1:12" s="103" customFormat="1">
      <c r="A177" s="102"/>
      <c r="B177" s="102" t="s">
        <v>187</v>
      </c>
      <c r="C177" s="92"/>
      <c r="D177" s="92"/>
      <c r="E177" s="92">
        <v>19140</v>
      </c>
      <c r="F177" s="92">
        <v>6557</v>
      </c>
      <c r="G177" s="98">
        <f t="shared" si="67"/>
        <v>25697</v>
      </c>
      <c r="H177" s="98"/>
      <c r="I177" s="98"/>
      <c r="J177" s="98">
        <v>29.584677419354836</v>
      </c>
      <c r="K177" s="98">
        <v>10.135147849462363</v>
      </c>
      <c r="L177" s="98">
        <f t="shared" si="62"/>
        <v>39.719825268817203</v>
      </c>
    </row>
    <row r="178" spans="1:12" s="103" customFormat="1">
      <c r="A178" s="102"/>
      <c r="B178" s="102" t="s">
        <v>188</v>
      </c>
      <c r="C178" s="92"/>
      <c r="D178" s="92"/>
      <c r="E178" s="92">
        <v>125510</v>
      </c>
      <c r="F178" s="92">
        <v>1847</v>
      </c>
      <c r="G178" s="98">
        <f t="shared" si="67"/>
        <v>127357</v>
      </c>
      <c r="H178" s="98"/>
      <c r="I178" s="98"/>
      <c r="J178" s="98">
        <v>194.00067204301072</v>
      </c>
      <c r="K178" s="98">
        <v>2.8549059139784942</v>
      </c>
      <c r="L178" s="98">
        <f t="shared" si="62"/>
        <v>196.85557795698921</v>
      </c>
    </row>
    <row r="179" spans="1:12" s="103" customFormat="1">
      <c r="A179" s="102"/>
      <c r="B179" s="102" t="s">
        <v>189</v>
      </c>
      <c r="C179" s="92"/>
      <c r="D179" s="92"/>
      <c r="E179" s="92"/>
      <c r="F179" s="92"/>
      <c r="G179" s="98">
        <f t="shared" si="67"/>
        <v>0</v>
      </c>
      <c r="H179" s="98"/>
      <c r="I179" s="98"/>
      <c r="J179" s="98"/>
      <c r="K179" s="98"/>
      <c r="L179" s="98">
        <f t="shared" si="62"/>
        <v>0</v>
      </c>
    </row>
    <row r="180" spans="1:12" s="103" customFormat="1">
      <c r="A180" s="102"/>
      <c r="B180" s="102" t="s">
        <v>190</v>
      </c>
      <c r="C180" s="92"/>
      <c r="D180" s="92"/>
      <c r="E180" s="92">
        <v>338374</v>
      </c>
      <c r="F180" s="92"/>
      <c r="G180" s="98">
        <f t="shared" si="67"/>
        <v>338374</v>
      </c>
      <c r="H180" s="98"/>
      <c r="I180" s="98"/>
      <c r="J180" s="98">
        <v>523.02432795698917</v>
      </c>
      <c r="K180" s="98"/>
      <c r="L180" s="98">
        <f t="shared" si="62"/>
        <v>523.02432795698917</v>
      </c>
    </row>
    <row r="181" spans="1:12" s="103" customFormat="1">
      <c r="A181" s="102"/>
      <c r="B181" s="102" t="s">
        <v>191</v>
      </c>
      <c r="C181" s="92">
        <v>138487</v>
      </c>
      <c r="D181" s="92"/>
      <c r="E181" s="92">
        <v>95465</v>
      </c>
      <c r="F181" s="92">
        <v>13643</v>
      </c>
      <c r="G181" s="98">
        <f t="shared" si="67"/>
        <v>247595</v>
      </c>
      <c r="H181" s="98">
        <v>214.05920698924729</v>
      </c>
      <c r="I181" s="98"/>
      <c r="J181" s="98">
        <v>147.56014784946234</v>
      </c>
      <c r="K181" s="98">
        <v>21.087970430107525</v>
      </c>
      <c r="L181" s="98">
        <f t="shared" si="62"/>
        <v>382.70732526881716</v>
      </c>
    </row>
    <row r="182" spans="1:12" s="103" customFormat="1">
      <c r="A182" s="102"/>
      <c r="B182" s="102" t="s">
        <v>192</v>
      </c>
      <c r="C182" s="92"/>
      <c r="D182" s="92"/>
      <c r="E182" s="92">
        <v>573659</v>
      </c>
      <c r="F182" s="92">
        <v>516402</v>
      </c>
      <c r="G182" s="98">
        <f t="shared" si="67"/>
        <v>1090061</v>
      </c>
      <c r="H182" s="98"/>
      <c r="I182" s="98"/>
      <c r="J182" s="98">
        <v>886.70409946236543</v>
      </c>
      <c r="K182" s="98">
        <v>798.20201612903224</v>
      </c>
      <c r="L182" s="98">
        <f t="shared" si="62"/>
        <v>1684.9061155913978</v>
      </c>
    </row>
    <row r="183" spans="1:12" s="103" customFormat="1">
      <c r="A183" s="102"/>
      <c r="B183" s="102" t="s">
        <v>198</v>
      </c>
      <c r="C183" s="92"/>
      <c r="D183" s="92"/>
      <c r="E183" s="92">
        <v>152519</v>
      </c>
      <c r="F183" s="92">
        <v>13920</v>
      </c>
      <c r="G183" s="98">
        <f t="shared" si="67"/>
        <v>166439</v>
      </c>
      <c r="H183" s="98"/>
      <c r="I183" s="98"/>
      <c r="J183" s="98">
        <v>235.74845430107524</v>
      </c>
      <c r="K183" s="98"/>
      <c r="L183" s="98">
        <f t="shared" si="62"/>
        <v>235.74845430107524</v>
      </c>
    </row>
    <row r="184" spans="1:12" s="103" customFormat="1">
      <c r="A184" s="93">
        <v>55</v>
      </c>
      <c r="B184" s="110" t="s">
        <v>62</v>
      </c>
      <c r="C184" s="55">
        <v>0</v>
      </c>
      <c r="D184" s="55">
        <v>69840</v>
      </c>
      <c r="E184" s="55">
        <v>2830817</v>
      </c>
      <c r="F184" s="55">
        <v>694134</v>
      </c>
      <c r="G184" s="55">
        <f t="shared" si="67"/>
        <v>3594791</v>
      </c>
      <c r="H184" s="26" t="s">
        <v>203</v>
      </c>
      <c r="I184" s="26">
        <v>107.95161290322581</v>
      </c>
      <c r="J184" s="26">
        <v>4375.5907930107523</v>
      </c>
      <c r="K184" s="26">
        <v>1072.9221774193547</v>
      </c>
      <c r="L184" s="26">
        <f t="shared" si="62"/>
        <v>5556.4645833333325</v>
      </c>
    </row>
    <row r="185" spans="1:12" s="103" customFormat="1">
      <c r="A185" s="102"/>
      <c r="B185" s="102" t="s">
        <v>175</v>
      </c>
      <c r="C185" s="92"/>
      <c r="D185" s="92"/>
      <c r="E185" s="92">
        <v>846318</v>
      </c>
      <c r="F185" s="92">
        <v>311801</v>
      </c>
      <c r="G185" s="98">
        <f t="shared" si="67"/>
        <v>1158119</v>
      </c>
      <c r="H185" s="98"/>
      <c r="I185" s="98"/>
      <c r="J185" s="98">
        <v>1308.1528225806451</v>
      </c>
      <c r="K185" s="98">
        <v>481.95047043010749</v>
      </c>
      <c r="L185" s="98">
        <f t="shared" si="62"/>
        <v>1790.1032930107526</v>
      </c>
    </row>
    <row r="186" spans="1:12" s="103" customFormat="1">
      <c r="A186" s="102"/>
      <c r="B186" s="102" t="s">
        <v>176</v>
      </c>
      <c r="C186" s="92"/>
      <c r="D186" s="92"/>
      <c r="E186" s="92">
        <v>669426</v>
      </c>
      <c r="F186" s="92">
        <v>43971</v>
      </c>
      <c r="G186" s="98">
        <f t="shared" si="67"/>
        <v>713397</v>
      </c>
      <c r="H186" s="98"/>
      <c r="I186" s="98"/>
      <c r="J186" s="98">
        <v>1034.7310483870967</v>
      </c>
      <c r="K186" s="98">
        <v>67.965927419354841</v>
      </c>
      <c r="L186" s="98">
        <f t="shared" si="62"/>
        <v>1102.6969758064515</v>
      </c>
    </row>
    <row r="187" spans="1:12" s="103" customFormat="1">
      <c r="A187" s="102"/>
      <c r="B187" s="102" t="s">
        <v>177</v>
      </c>
      <c r="C187" s="92"/>
      <c r="D187" s="92">
        <v>69840</v>
      </c>
      <c r="E187" s="92">
        <v>392510</v>
      </c>
      <c r="F187" s="92">
        <v>141294</v>
      </c>
      <c r="G187" s="98">
        <f t="shared" si="67"/>
        <v>603644</v>
      </c>
      <c r="H187" s="98"/>
      <c r="I187" s="98">
        <v>107.95161290322581</v>
      </c>
      <c r="J187" s="98">
        <v>606.70228494623655</v>
      </c>
      <c r="K187" s="98">
        <v>218.39798387096772</v>
      </c>
      <c r="L187" s="98">
        <f t="shared" si="62"/>
        <v>933.05188172043017</v>
      </c>
    </row>
    <row r="188" spans="1:12" s="103" customFormat="1">
      <c r="A188" s="102"/>
      <c r="B188" s="102" t="s">
        <v>179</v>
      </c>
      <c r="C188" s="92"/>
      <c r="D188" s="92"/>
      <c r="E188" s="92">
        <v>217288</v>
      </c>
      <c r="F188" s="92">
        <v>26849</v>
      </c>
      <c r="G188" s="98">
        <f t="shared" si="67"/>
        <v>244137</v>
      </c>
      <c r="H188" s="98"/>
      <c r="I188" s="98"/>
      <c r="J188" s="98">
        <v>335.8618279569892</v>
      </c>
      <c r="K188" s="98">
        <v>41.500470430107519</v>
      </c>
      <c r="L188" s="98">
        <f t="shared" si="62"/>
        <v>377.3622983870967</v>
      </c>
    </row>
    <row r="189" spans="1:12" s="103" customFormat="1">
      <c r="A189" s="102"/>
      <c r="B189" s="102" t="s">
        <v>178</v>
      </c>
      <c r="C189" s="92"/>
      <c r="D189" s="92"/>
      <c r="E189" s="92"/>
      <c r="F189" s="92">
        <v>10737</v>
      </c>
      <c r="G189" s="98">
        <f t="shared" si="67"/>
        <v>10737</v>
      </c>
      <c r="H189" s="98"/>
      <c r="I189" s="98"/>
      <c r="J189" s="98"/>
      <c r="K189" s="98">
        <v>16.596169354838707</v>
      </c>
      <c r="L189" s="98">
        <f t="shared" si="62"/>
        <v>16.596169354838707</v>
      </c>
    </row>
    <row r="190" spans="1:12" s="103" customFormat="1" ht="30">
      <c r="A190" s="102"/>
      <c r="B190" s="106" t="s">
        <v>180</v>
      </c>
      <c r="C190" s="92"/>
      <c r="D190" s="92"/>
      <c r="E190" s="92">
        <v>129974</v>
      </c>
      <c r="F190" s="92"/>
      <c r="G190" s="98">
        <f t="shared" si="67"/>
        <v>129974</v>
      </c>
      <c r="H190" s="98"/>
      <c r="I190" s="98"/>
      <c r="J190" s="98">
        <v>200.90067204301073</v>
      </c>
      <c r="K190" s="98"/>
      <c r="L190" s="98">
        <f t="shared" si="62"/>
        <v>200.90067204301073</v>
      </c>
    </row>
    <row r="191" spans="1:12" s="103" customFormat="1">
      <c r="A191" s="102"/>
      <c r="B191" s="102" t="s">
        <v>181</v>
      </c>
      <c r="C191" s="92"/>
      <c r="D191" s="92"/>
      <c r="E191" s="92">
        <v>535208</v>
      </c>
      <c r="F191" s="92">
        <v>148706</v>
      </c>
      <c r="G191" s="98">
        <f t="shared" si="67"/>
        <v>683914</v>
      </c>
      <c r="H191" s="98"/>
      <c r="I191" s="98"/>
      <c r="J191" s="98">
        <v>827.27043010752686</v>
      </c>
      <c r="K191" s="98">
        <v>229.85470430107526</v>
      </c>
      <c r="L191" s="98">
        <f t="shared" si="62"/>
        <v>1057.1251344086022</v>
      </c>
    </row>
    <row r="192" spans="1:12" s="103" customFormat="1">
      <c r="A192" s="102"/>
      <c r="B192" s="102" t="s">
        <v>182</v>
      </c>
      <c r="C192" s="92"/>
      <c r="D192" s="92"/>
      <c r="E192" s="92">
        <v>14361</v>
      </c>
      <c r="F192" s="92"/>
      <c r="G192" s="98">
        <f t="shared" si="67"/>
        <v>14361</v>
      </c>
      <c r="H192" s="98"/>
      <c r="I192" s="98"/>
      <c r="J192" s="98">
        <v>22.197782258064514</v>
      </c>
      <c r="K192" s="98"/>
      <c r="L192" s="98">
        <f t="shared" si="62"/>
        <v>22.197782258064514</v>
      </c>
    </row>
    <row r="193" spans="1:12" s="103" customFormat="1">
      <c r="A193" s="102"/>
      <c r="B193" s="102" t="s">
        <v>183</v>
      </c>
      <c r="C193" s="92"/>
      <c r="D193" s="92"/>
      <c r="E193" s="92">
        <v>25732</v>
      </c>
      <c r="F193" s="92">
        <v>10776</v>
      </c>
      <c r="G193" s="98">
        <f t="shared" si="67"/>
        <v>36508</v>
      </c>
      <c r="H193" s="98"/>
      <c r="I193" s="98"/>
      <c r="J193" s="98">
        <v>39.773924731182795</v>
      </c>
      <c r="K193" s="98">
        <v>16.656451612903226</v>
      </c>
      <c r="L193" s="98">
        <f t="shared" si="62"/>
        <v>56.430376344086021</v>
      </c>
    </row>
    <row r="194" spans="1:12">
      <c r="A194" s="38">
        <v>56</v>
      </c>
      <c r="B194" s="27" t="s">
        <v>63</v>
      </c>
      <c r="C194" s="28">
        <v>101611</v>
      </c>
      <c r="D194" s="28">
        <v>861</v>
      </c>
      <c r="E194" s="28">
        <v>2344695</v>
      </c>
      <c r="F194" s="28">
        <v>2194292</v>
      </c>
      <c r="G194" s="28">
        <f t="shared" si="67"/>
        <v>4641459</v>
      </c>
      <c r="H194" s="29">
        <v>157.06001344086019</v>
      </c>
      <c r="I194" s="29">
        <v>1.3308467741935484</v>
      </c>
      <c r="J194" s="29">
        <v>3624.19254032258</v>
      </c>
      <c r="K194" s="29">
        <v>3391.7147849462367</v>
      </c>
      <c r="L194" s="29">
        <f t="shared" si="62"/>
        <v>7174.2981854838708</v>
      </c>
    </row>
    <row r="195" spans="1:12">
      <c r="A195" s="40"/>
      <c r="B195" s="14" t="s">
        <v>193</v>
      </c>
      <c r="C195" s="15"/>
      <c r="D195" s="15">
        <v>861</v>
      </c>
      <c r="E195" s="15">
        <v>1620022</v>
      </c>
      <c r="F195" s="15">
        <v>1461524</v>
      </c>
      <c r="G195" s="15">
        <f t="shared" si="67"/>
        <v>3082407</v>
      </c>
      <c r="H195" s="16"/>
      <c r="I195" s="16">
        <v>1.3308467741935484</v>
      </c>
      <c r="J195" s="16">
        <v>2504.06626344086</v>
      </c>
      <c r="K195" s="16">
        <v>2259.076075268817</v>
      </c>
      <c r="L195" s="16">
        <f t="shared" si="62"/>
        <v>4764.4731854838701</v>
      </c>
    </row>
    <row r="196" spans="1:12">
      <c r="A196" s="40"/>
      <c r="B196" s="14" t="s">
        <v>194</v>
      </c>
      <c r="C196" s="15">
        <v>101611</v>
      </c>
      <c r="D196" s="15"/>
      <c r="E196" s="15">
        <v>724673</v>
      </c>
      <c r="F196" s="15">
        <v>732768</v>
      </c>
      <c r="G196" s="15">
        <f t="shared" si="67"/>
        <v>1559052</v>
      </c>
      <c r="H196" s="16">
        <v>157.06001344086019</v>
      </c>
      <c r="I196" s="16"/>
      <c r="J196" s="16">
        <v>1120.1262768817203</v>
      </c>
      <c r="K196" s="16">
        <v>1132.6387096774192</v>
      </c>
      <c r="L196" s="16">
        <f t="shared" si="62"/>
        <v>2409.8249999999998</v>
      </c>
    </row>
    <row r="197" spans="1:12">
      <c r="A197" s="56">
        <v>57</v>
      </c>
      <c r="B197" s="57" t="s">
        <v>64</v>
      </c>
      <c r="C197" s="58">
        <v>327287</v>
      </c>
      <c r="D197" s="58">
        <v>0</v>
      </c>
      <c r="E197" s="58">
        <v>582893</v>
      </c>
      <c r="F197" s="58">
        <v>580267</v>
      </c>
      <c r="G197" s="58">
        <f t="shared" si="67"/>
        <v>1490447</v>
      </c>
      <c r="H197" s="43">
        <v>505.88716397849458</v>
      </c>
      <c r="I197" s="43" t="s">
        <v>203</v>
      </c>
      <c r="J197" s="43">
        <v>900.97708333333333</v>
      </c>
      <c r="K197" s="43">
        <v>896.91807795698912</v>
      </c>
      <c r="L197" s="43">
        <f t="shared" si="62"/>
        <v>2303.7823252688172</v>
      </c>
    </row>
    <row r="198" spans="1:12">
      <c r="A198" s="39"/>
      <c r="B198" s="13" t="s">
        <v>195</v>
      </c>
      <c r="C198" s="8">
        <v>327287</v>
      </c>
      <c r="D198" s="8"/>
      <c r="E198" s="8">
        <v>64118.23</v>
      </c>
      <c r="F198" s="8">
        <v>69632.039999999994</v>
      </c>
      <c r="G198" s="8">
        <f>SUM(C198:F198)</f>
        <v>461037.26999999996</v>
      </c>
      <c r="H198" s="9">
        <v>505.88716397849458</v>
      </c>
      <c r="I198" s="9"/>
      <c r="J198" s="9">
        <v>99.107479166666664</v>
      </c>
      <c r="K198" s="9">
        <v>107.63016935483869</v>
      </c>
      <c r="L198" s="9">
        <f t="shared" si="62"/>
        <v>712.62481249999996</v>
      </c>
    </row>
    <row r="199" spans="1:12">
      <c r="A199" s="64"/>
      <c r="B199" s="13" t="s">
        <v>202</v>
      </c>
      <c r="C199" s="65"/>
      <c r="D199" s="65"/>
      <c r="E199" s="65">
        <v>518774.77</v>
      </c>
      <c r="F199" s="65">
        <v>510634.96</v>
      </c>
      <c r="G199" s="8">
        <f>SUM(C199:F199)</f>
        <v>1029409.73</v>
      </c>
      <c r="H199" s="66"/>
      <c r="I199" s="66"/>
      <c r="J199" s="66">
        <v>801.86960416666659</v>
      </c>
      <c r="K199" s="66">
        <v>789.28790860215054</v>
      </c>
      <c r="L199" s="9">
        <f t="shared" si="62"/>
        <v>1591.157512768817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1773824</v>
      </c>
      <c r="F200" s="19">
        <v>1255295</v>
      </c>
      <c r="G200" s="19">
        <f t="shared" ref="G200:G201" si="68">SUM(C200:F200)</f>
        <v>3029119</v>
      </c>
      <c r="H200" s="20" t="s">
        <v>203</v>
      </c>
      <c r="I200" s="20" t="s">
        <v>203</v>
      </c>
      <c r="J200" s="20">
        <v>2741.7978494623653</v>
      </c>
      <c r="K200" s="20">
        <v>1940.3081317204299</v>
      </c>
      <c r="L200" s="20">
        <f t="shared" si="62"/>
        <v>4682.1059811827954</v>
      </c>
    </row>
    <row r="201" spans="1:12">
      <c r="A201" s="34"/>
      <c r="B201" s="21" t="s">
        <v>196</v>
      </c>
      <c r="C201" s="22"/>
      <c r="D201" s="22">
        <v>0</v>
      </c>
      <c r="E201" s="22">
        <v>1773824</v>
      </c>
      <c r="F201" s="22">
        <v>1255295</v>
      </c>
      <c r="G201" s="22">
        <f t="shared" si="68"/>
        <v>3029119</v>
      </c>
      <c r="H201" s="23"/>
      <c r="I201" s="23" t="s">
        <v>203</v>
      </c>
      <c r="J201" s="23">
        <v>2741.7978494623653</v>
      </c>
      <c r="K201" s="23">
        <v>1940.3081317204299</v>
      </c>
      <c r="L201" s="23">
        <f t="shared" si="62"/>
        <v>4682.1059811827954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37272603</v>
      </c>
      <c r="D202" s="60">
        <f t="shared" si="69"/>
        <v>7269316</v>
      </c>
      <c r="E202" s="60">
        <f t="shared" si="69"/>
        <v>88829589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67985807</v>
      </c>
      <c r="G202" s="61">
        <f>C202+D202+E202+F202</f>
        <v>201357315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57612.222379032239</v>
      </c>
      <c r="I202" s="62">
        <f t="shared" si="70"/>
        <v>11236.173924731182</v>
      </c>
      <c r="J202" s="62">
        <f t="shared" si="70"/>
        <v>137303.8002016129</v>
      </c>
      <c r="K202" s="62">
        <f t="shared" si="70"/>
        <v>105085.58877688172</v>
      </c>
      <c r="L202" s="62">
        <f>H202+I202+J202+K202</f>
        <v>311237.78528225806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tabSelected="1" zoomScale="90" zoomScaleNormal="90" workbookViewId="0">
      <pane xSplit="1" ySplit="6" topLeftCell="B187" activePane="bottomRight" state="frozen"/>
      <selection pane="topRight" activeCell="I1" sqref="I1"/>
      <selection pane="bottomLeft" activeCell="A29" sqref="A29"/>
      <selection pane="bottomRight" activeCell="N207" sqref="N20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16" t="s">
        <v>67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2"/>
    </row>
    <row r="2" spans="1:13" ht="15.75">
      <c r="B2" s="116" t="s">
        <v>221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17" t="s">
        <v>1</v>
      </c>
      <c r="B4" s="118" t="s">
        <v>2</v>
      </c>
      <c r="C4" s="115" t="s">
        <v>3</v>
      </c>
      <c r="D4" s="115"/>
      <c r="E4" s="115"/>
      <c r="F4" s="115"/>
      <c r="G4" s="115"/>
      <c r="H4" s="115" t="s">
        <v>4</v>
      </c>
      <c r="I4" s="115"/>
      <c r="J4" s="115"/>
      <c r="K4" s="115"/>
      <c r="L4" s="115"/>
    </row>
    <row r="5" spans="1:13">
      <c r="A5" s="117"/>
      <c r="B5" s="118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3">
      <c r="A6" s="117"/>
      <c r="B6" s="118"/>
      <c r="C6" s="7" t="s">
        <v>5</v>
      </c>
      <c r="D6" s="7" t="s">
        <v>6</v>
      </c>
      <c r="E6" s="7" t="s">
        <v>7</v>
      </c>
      <c r="F6" s="7" t="s">
        <v>8</v>
      </c>
      <c r="G6" s="113" t="s">
        <v>9</v>
      </c>
      <c r="H6" s="113" t="s">
        <v>5</v>
      </c>
      <c r="I6" s="113" t="s">
        <v>6</v>
      </c>
      <c r="J6" s="113" t="s">
        <v>7</v>
      </c>
      <c r="K6" s="113" t="s">
        <v>8</v>
      </c>
      <c r="L6" s="113" t="s">
        <v>9</v>
      </c>
    </row>
    <row r="7" spans="1:13" s="89" customFormat="1">
      <c r="A7" s="86">
        <v>1</v>
      </c>
      <c r="B7" s="87" t="s">
        <v>10</v>
      </c>
      <c r="C7" s="88">
        <v>536692</v>
      </c>
      <c r="D7" s="88">
        <v>145185</v>
      </c>
      <c r="E7" s="88">
        <v>1455340</v>
      </c>
      <c r="F7" s="88">
        <v>385721</v>
      </c>
      <c r="G7" s="88">
        <f t="shared" ref="G7" si="0">SUM(C7:F7)</f>
        <v>2522938</v>
      </c>
      <c r="H7" s="20">
        <v>829.5642473118279</v>
      </c>
      <c r="I7" s="20">
        <v>224.41229838709677</v>
      </c>
      <c r="J7" s="20">
        <v>2249.5174731182792</v>
      </c>
      <c r="K7" s="20">
        <v>596.20853494623657</v>
      </c>
      <c r="L7" s="20">
        <f>H7+I7+J7+K7</f>
        <v>3899.7025537634408</v>
      </c>
    </row>
    <row r="8" spans="1:13" s="89" customFormat="1">
      <c r="A8" s="90"/>
      <c r="B8" s="91" t="s">
        <v>70</v>
      </c>
      <c r="C8" s="92">
        <v>536692</v>
      </c>
      <c r="D8" s="92">
        <v>145185</v>
      </c>
      <c r="E8" s="92">
        <v>1455340</v>
      </c>
      <c r="F8" s="92">
        <v>385721</v>
      </c>
      <c r="G8" s="92">
        <f t="shared" ref="G8:L8" si="1">G7</f>
        <v>2522938</v>
      </c>
      <c r="H8" s="92">
        <v>829.5642473118279</v>
      </c>
      <c r="I8" s="92"/>
      <c r="J8" s="92">
        <v>2249.5174731182792</v>
      </c>
      <c r="K8" s="92">
        <v>596.20853494623657</v>
      </c>
      <c r="L8" s="92">
        <f t="shared" si="1"/>
        <v>3899.7025537634408</v>
      </c>
    </row>
    <row r="9" spans="1:13" s="89" customFormat="1">
      <c r="A9" s="93">
        <v>2</v>
      </c>
      <c r="B9" s="94" t="s">
        <v>11</v>
      </c>
      <c r="C9" s="55">
        <v>0</v>
      </c>
      <c r="D9" s="55">
        <v>0</v>
      </c>
      <c r="E9" s="55">
        <v>240112</v>
      </c>
      <c r="F9" s="55">
        <v>495694</v>
      </c>
      <c r="G9" s="55">
        <f t="shared" ref="G9" si="2">SUM(C9:F9)</f>
        <v>735806</v>
      </c>
      <c r="H9" s="26" t="s">
        <v>203</v>
      </c>
      <c r="I9" s="26" t="s">
        <v>203</v>
      </c>
      <c r="J9" s="26">
        <v>371.14086021505375</v>
      </c>
      <c r="K9" s="26">
        <v>766.19368279569881</v>
      </c>
      <c r="L9" s="26">
        <f>H9+I9+J9+K9</f>
        <v>1137.3345430107524</v>
      </c>
    </row>
    <row r="10" spans="1:13" s="89" customFormat="1">
      <c r="A10" s="91"/>
      <c r="B10" s="91" t="s">
        <v>71</v>
      </c>
      <c r="C10" s="92"/>
      <c r="D10" s="92"/>
      <c r="E10" s="92">
        <v>13206.16</v>
      </c>
      <c r="F10" s="92">
        <v>247847</v>
      </c>
      <c r="G10" s="92">
        <f>E10+F10</f>
        <v>261053.16</v>
      </c>
      <c r="H10" s="92"/>
      <c r="I10" s="92"/>
      <c r="J10" s="92">
        <v>20.412747311827957</v>
      </c>
      <c r="K10" s="92">
        <v>383.0968413978494</v>
      </c>
      <c r="L10" s="92">
        <f t="shared" ref="L10:L13" si="3">H10+I10+J10+K10</f>
        <v>403.50958870967736</v>
      </c>
    </row>
    <row r="11" spans="1:13" s="89" customFormat="1">
      <c r="A11" s="91"/>
      <c r="B11" s="91" t="s">
        <v>72</v>
      </c>
      <c r="C11" s="92"/>
      <c r="D11" s="92"/>
      <c r="E11" s="92">
        <v>139264.95999999999</v>
      </c>
      <c r="F11" s="92">
        <v>242890.06</v>
      </c>
      <c r="G11" s="92">
        <f t="shared" ref="G11:G13" si="4">E11+F11</f>
        <v>382155.02</v>
      </c>
      <c r="H11" s="92"/>
      <c r="I11" s="92"/>
      <c r="J11" s="92">
        <v>215.26169892473118</v>
      </c>
      <c r="K11" s="92">
        <v>375.43490456989241</v>
      </c>
      <c r="L11" s="92">
        <f t="shared" si="3"/>
        <v>590.69660349462356</v>
      </c>
    </row>
    <row r="12" spans="1:13" s="89" customFormat="1">
      <c r="A12" s="91"/>
      <c r="B12" s="91" t="s">
        <v>73</v>
      </c>
      <c r="C12" s="92"/>
      <c r="D12" s="92"/>
      <c r="E12" s="92">
        <v>26412.32</v>
      </c>
      <c r="F12" s="92">
        <v>4956.9400000000005</v>
      </c>
      <c r="G12" s="92">
        <f t="shared" si="4"/>
        <v>31369.260000000002</v>
      </c>
      <c r="H12" s="92"/>
      <c r="I12" s="92"/>
      <c r="J12" s="92">
        <v>40.825494623655914</v>
      </c>
      <c r="K12" s="92">
        <v>7.661936827956989</v>
      </c>
      <c r="L12" s="92">
        <f t="shared" si="3"/>
        <v>48.487431451612906</v>
      </c>
    </row>
    <row r="13" spans="1:13" s="89" customFormat="1">
      <c r="A13" s="95"/>
      <c r="B13" s="95" t="s">
        <v>113</v>
      </c>
      <c r="C13" s="92"/>
      <c r="D13" s="92"/>
      <c r="E13" s="92">
        <v>61228.56</v>
      </c>
      <c r="F13" s="92"/>
      <c r="G13" s="92">
        <f t="shared" si="4"/>
        <v>61228.56</v>
      </c>
      <c r="H13" s="92"/>
      <c r="I13" s="92"/>
      <c r="J13" s="92">
        <v>94.640919354838701</v>
      </c>
      <c r="K13" s="92"/>
      <c r="L13" s="92">
        <f t="shared" si="3"/>
        <v>94.640919354838701</v>
      </c>
    </row>
    <row r="14" spans="1:13" s="89" customFormat="1">
      <c r="A14" s="96">
        <v>3</v>
      </c>
      <c r="B14" s="97" t="s">
        <v>12</v>
      </c>
      <c r="C14" s="41">
        <v>0</v>
      </c>
      <c r="D14" s="41">
        <v>0</v>
      </c>
      <c r="E14" s="41">
        <v>1010063</v>
      </c>
      <c r="F14" s="41">
        <v>1150165</v>
      </c>
      <c r="G14" s="41">
        <f t="shared" ref="G14" si="5">SUM(C14:F14)</f>
        <v>2160228</v>
      </c>
      <c r="H14" s="32" t="s">
        <v>203</v>
      </c>
      <c r="I14" s="32" t="s">
        <v>203</v>
      </c>
      <c r="J14" s="32">
        <v>1561.2532930107525</v>
      </c>
      <c r="K14" s="32">
        <v>1777.8088037634407</v>
      </c>
      <c r="L14" s="32">
        <f>H14+I14+J14+K14</f>
        <v>3339.0620967741934</v>
      </c>
    </row>
    <row r="15" spans="1:13" s="89" customFormat="1">
      <c r="A15" s="91"/>
      <c r="B15" s="91" t="s">
        <v>74</v>
      </c>
      <c r="C15" s="92"/>
      <c r="D15" s="92"/>
      <c r="E15" s="92">
        <v>1010063</v>
      </c>
      <c r="F15" s="92">
        <v>1150165</v>
      </c>
      <c r="G15" s="92">
        <f>F15+E15</f>
        <v>2160228</v>
      </c>
      <c r="H15" s="92"/>
      <c r="I15" s="92"/>
      <c r="J15" s="92">
        <v>1561.2532930107525</v>
      </c>
      <c r="K15" s="92">
        <v>1777.8088037634407</v>
      </c>
      <c r="L15" s="92">
        <f>H15+I15+J15+K15</f>
        <v>3339.0620967741934</v>
      </c>
    </row>
    <row r="16" spans="1:13" s="89" customFormat="1">
      <c r="A16" s="96">
        <v>4</v>
      </c>
      <c r="B16" s="97" t="s">
        <v>13</v>
      </c>
      <c r="C16" s="41">
        <v>38165</v>
      </c>
      <c r="D16" s="41">
        <v>0</v>
      </c>
      <c r="E16" s="41">
        <v>1107529</v>
      </c>
      <c r="F16" s="41">
        <v>494235</v>
      </c>
      <c r="G16" s="41">
        <f t="shared" ref="G16:G17" si="6">SUM(C16:F16)</f>
        <v>1639929</v>
      </c>
      <c r="H16" s="32">
        <v>58.991599462365585</v>
      </c>
      <c r="I16" s="32" t="s">
        <v>203</v>
      </c>
      <c r="J16" s="32">
        <v>1711.906384408602</v>
      </c>
      <c r="K16" s="32">
        <v>763.93850806451599</v>
      </c>
      <c r="L16" s="32">
        <f t="shared" ref="L16:L17" si="7">H16+I16+J16+K16</f>
        <v>2534.8364919354835</v>
      </c>
    </row>
    <row r="17" spans="1:12" s="89" customFormat="1">
      <c r="A17" s="91"/>
      <c r="B17" s="91" t="s">
        <v>80</v>
      </c>
      <c r="C17" s="92">
        <v>38165</v>
      </c>
      <c r="D17" s="92"/>
      <c r="E17" s="92">
        <v>91924.907000000007</v>
      </c>
      <c r="F17" s="92">
        <v>81548.775000000009</v>
      </c>
      <c r="G17" s="92">
        <f t="shared" si="6"/>
        <v>211638.68200000003</v>
      </c>
      <c r="H17" s="92">
        <v>58.991599462365585</v>
      </c>
      <c r="I17" s="92"/>
      <c r="J17" s="92">
        <v>142.08822990591398</v>
      </c>
      <c r="K17" s="92">
        <v>126.04985383064516</v>
      </c>
      <c r="L17" s="92">
        <f t="shared" si="7"/>
        <v>327.12968319892468</v>
      </c>
    </row>
    <row r="18" spans="1:12" s="89" customFormat="1">
      <c r="A18" s="91"/>
      <c r="B18" s="91" t="s">
        <v>81</v>
      </c>
      <c r="C18" s="92"/>
      <c r="D18" s="92"/>
      <c r="E18" s="92">
        <v>1015604.093</v>
      </c>
      <c r="F18" s="92">
        <v>412686.22499999998</v>
      </c>
      <c r="G18" s="92">
        <f t="shared" ref="G18:G30" si="8">SUM(C18:F18)</f>
        <v>1428290.318</v>
      </c>
      <c r="H18" s="92"/>
      <c r="I18" s="92"/>
      <c r="J18" s="92">
        <v>1569.818154502688</v>
      </c>
      <c r="K18" s="92">
        <v>637.88865423387085</v>
      </c>
      <c r="L18" s="92">
        <f>H18+I18+J18+K18</f>
        <v>2207.7068087365587</v>
      </c>
    </row>
    <row r="19" spans="1:12" s="89" customFormat="1">
      <c r="A19" s="96">
        <v>5</v>
      </c>
      <c r="B19" s="97" t="s">
        <v>14</v>
      </c>
      <c r="C19" s="41">
        <v>306035</v>
      </c>
      <c r="D19" s="41">
        <v>100905</v>
      </c>
      <c r="E19" s="41">
        <v>3926623</v>
      </c>
      <c r="F19" s="41">
        <v>1835548</v>
      </c>
      <c r="G19" s="41">
        <f t="shared" si="8"/>
        <v>6169111</v>
      </c>
      <c r="H19" s="32">
        <v>473.03797043010746</v>
      </c>
      <c r="I19" s="32">
        <v>155.96875</v>
      </c>
      <c r="J19" s="32">
        <v>6069.3769489247306</v>
      </c>
      <c r="K19" s="32">
        <v>2837.2045698924726</v>
      </c>
      <c r="L19" s="32">
        <f>H19+I19+J19+K19</f>
        <v>9535.5882392473104</v>
      </c>
    </row>
    <row r="20" spans="1:12" s="89" customFormat="1">
      <c r="A20" s="91"/>
      <c r="B20" s="91" t="s">
        <v>78</v>
      </c>
      <c r="C20" s="92">
        <v>306035</v>
      </c>
      <c r="D20" s="92">
        <v>100905</v>
      </c>
      <c r="E20" s="92">
        <v>1256519</v>
      </c>
      <c r="F20" s="92">
        <v>110133</v>
      </c>
      <c r="G20" s="92">
        <f t="shared" si="8"/>
        <v>1773592</v>
      </c>
      <c r="H20" s="92">
        <v>473.03797043010746</v>
      </c>
      <c r="I20" s="92">
        <v>155.96875</v>
      </c>
      <c r="J20" s="92">
        <v>1942.2000672043009</v>
      </c>
      <c r="K20" s="92">
        <v>170.23245967741934</v>
      </c>
      <c r="L20" s="92">
        <f t="shared" ref="L20:L23" si="9">H20+I20+J20+K20</f>
        <v>2741.4392473118273</v>
      </c>
    </row>
    <row r="21" spans="1:12" s="89" customFormat="1">
      <c r="A21" s="91"/>
      <c r="B21" s="91" t="s">
        <v>79</v>
      </c>
      <c r="C21" s="92"/>
      <c r="D21" s="92"/>
      <c r="E21" s="92">
        <v>1138721</v>
      </c>
      <c r="F21" s="92">
        <v>954485</v>
      </c>
      <c r="G21" s="92">
        <f t="shared" si="8"/>
        <v>2093206</v>
      </c>
      <c r="H21" s="92"/>
      <c r="I21" s="92"/>
      <c r="J21" s="92">
        <v>1760.1198252688171</v>
      </c>
      <c r="K21" s="92">
        <v>1475.3464381720428</v>
      </c>
      <c r="L21" s="92">
        <f t="shared" si="9"/>
        <v>3235.4662634408596</v>
      </c>
    </row>
    <row r="22" spans="1:12" s="89" customFormat="1">
      <c r="A22" s="91"/>
      <c r="B22" s="91" t="s">
        <v>75</v>
      </c>
      <c r="C22" s="92"/>
      <c r="D22" s="92"/>
      <c r="E22" s="92">
        <v>1295786</v>
      </c>
      <c r="F22" s="92">
        <v>495598</v>
      </c>
      <c r="G22" s="92">
        <f t="shared" si="8"/>
        <v>1791384</v>
      </c>
      <c r="H22" s="92"/>
      <c r="I22" s="92"/>
      <c r="J22" s="92">
        <v>2002.8950268817205</v>
      </c>
      <c r="K22" s="92">
        <v>766.04529569892463</v>
      </c>
      <c r="L22" s="92">
        <f t="shared" si="9"/>
        <v>2768.940322580645</v>
      </c>
    </row>
    <row r="23" spans="1:12" s="89" customFormat="1">
      <c r="A23" s="91"/>
      <c r="B23" s="91" t="s">
        <v>76</v>
      </c>
      <c r="C23" s="92"/>
      <c r="D23" s="92"/>
      <c r="E23" s="92">
        <v>235597</v>
      </c>
      <c r="F23" s="92">
        <v>275332</v>
      </c>
      <c r="G23" s="92">
        <f t="shared" si="8"/>
        <v>510929</v>
      </c>
      <c r="H23" s="92"/>
      <c r="I23" s="92"/>
      <c r="J23" s="92">
        <v>364.16202956989247</v>
      </c>
      <c r="K23" s="92">
        <v>425.58037634408601</v>
      </c>
      <c r="L23" s="92">
        <f t="shared" si="9"/>
        <v>789.74240591397847</v>
      </c>
    </row>
    <row r="24" spans="1:12" s="89" customFormat="1" ht="15.75" customHeight="1">
      <c r="A24" s="96">
        <v>6</v>
      </c>
      <c r="B24" s="97" t="s">
        <v>15</v>
      </c>
      <c r="C24" s="41">
        <v>8112</v>
      </c>
      <c r="D24" s="41">
        <v>0</v>
      </c>
      <c r="E24" s="41">
        <v>932941</v>
      </c>
      <c r="F24" s="41">
        <v>909950</v>
      </c>
      <c r="G24" s="41">
        <f t="shared" si="8"/>
        <v>1851003</v>
      </c>
      <c r="H24" s="32">
        <v>12.538709677419353</v>
      </c>
      <c r="I24" s="32" t="s">
        <v>203</v>
      </c>
      <c r="J24" s="32">
        <v>1442.0459005376342</v>
      </c>
      <c r="K24" s="32">
        <v>1406.5087365591396</v>
      </c>
      <c r="L24" s="32">
        <f>H24+I24+J24+K24</f>
        <v>2861.0933467741934</v>
      </c>
    </row>
    <row r="25" spans="1:12" s="89" customFormat="1">
      <c r="A25" s="91"/>
      <c r="B25" s="91" t="s">
        <v>83</v>
      </c>
      <c r="C25" s="92">
        <v>8112</v>
      </c>
      <c r="D25" s="92"/>
      <c r="E25" s="92">
        <v>43848.226999999999</v>
      </c>
      <c r="F25" s="92">
        <v>63696.500000000007</v>
      </c>
      <c r="G25" s="92">
        <f t="shared" si="8"/>
        <v>115656.72700000001</v>
      </c>
      <c r="H25" s="92">
        <v>12.538709677419353</v>
      </c>
      <c r="I25" s="92"/>
      <c r="J25" s="92">
        <v>67.776157325268812</v>
      </c>
      <c r="K25" s="92">
        <v>98.455611559139783</v>
      </c>
      <c r="L25" s="92">
        <f t="shared" ref="L25:L29" si="10">H25+I25+J25+K25</f>
        <v>178.77047856182793</v>
      </c>
    </row>
    <row r="26" spans="1:12" s="89" customFormat="1">
      <c r="A26" s="91"/>
      <c r="B26" s="91" t="s">
        <v>82</v>
      </c>
      <c r="C26" s="92"/>
      <c r="D26" s="92"/>
      <c r="E26" s="92">
        <v>314401.11700000003</v>
      </c>
      <c r="F26" s="92">
        <v>243866.6</v>
      </c>
      <c r="G26" s="92">
        <f t="shared" si="8"/>
        <v>558267.71700000006</v>
      </c>
      <c r="H26" s="92"/>
      <c r="I26" s="92"/>
      <c r="J26" s="92">
        <v>485.96946848118279</v>
      </c>
      <c r="K26" s="92">
        <v>376.94434139784948</v>
      </c>
      <c r="L26" s="92">
        <f t="shared" si="10"/>
        <v>862.91380987903221</v>
      </c>
    </row>
    <row r="27" spans="1:12" s="89" customFormat="1">
      <c r="A27" s="91"/>
      <c r="B27" s="91" t="s">
        <v>84</v>
      </c>
      <c r="C27" s="92"/>
      <c r="D27" s="92"/>
      <c r="E27" s="92">
        <v>52244.696000000004</v>
      </c>
      <c r="F27" s="92">
        <v>30938.300000000003</v>
      </c>
      <c r="G27" s="92">
        <f t="shared" si="8"/>
        <v>83182.996000000014</v>
      </c>
      <c r="H27" s="92"/>
      <c r="I27" s="92"/>
      <c r="J27" s="92">
        <v>80.754570430107535</v>
      </c>
      <c r="K27" s="92">
        <v>47.821297043010752</v>
      </c>
      <c r="L27" s="92">
        <f t="shared" si="10"/>
        <v>128.57586747311828</v>
      </c>
    </row>
    <row r="28" spans="1:12" s="89" customFormat="1">
      <c r="A28" s="91"/>
      <c r="B28" s="91" t="s">
        <v>85</v>
      </c>
      <c r="C28" s="92"/>
      <c r="D28" s="92"/>
      <c r="E28" s="92">
        <v>15859.997000000001</v>
      </c>
      <c r="F28" s="92">
        <v>21838.799999999999</v>
      </c>
      <c r="G28" s="92">
        <f t="shared" si="8"/>
        <v>37698.796999999999</v>
      </c>
      <c r="H28" s="92"/>
      <c r="I28" s="92"/>
      <c r="J28" s="92">
        <v>24.514780309139784</v>
      </c>
      <c r="K28" s="92">
        <v>33.756209677419349</v>
      </c>
      <c r="L28" s="92">
        <f t="shared" si="10"/>
        <v>58.27098998655913</v>
      </c>
    </row>
    <row r="29" spans="1:12" s="89" customFormat="1">
      <c r="A29" s="91"/>
      <c r="B29" s="91" t="s">
        <v>86</v>
      </c>
      <c r="C29" s="92"/>
      <c r="D29" s="92"/>
      <c r="E29" s="92">
        <v>506586.96299999999</v>
      </c>
      <c r="F29" s="92">
        <v>549609.79999999993</v>
      </c>
      <c r="G29" s="92">
        <f t="shared" si="8"/>
        <v>1056196.7629999998</v>
      </c>
      <c r="H29" s="92"/>
      <c r="I29" s="92"/>
      <c r="J29" s="92">
        <v>783.03092399193542</v>
      </c>
      <c r="K29" s="92">
        <v>849.53127688172026</v>
      </c>
      <c r="L29" s="92">
        <f t="shared" si="10"/>
        <v>1632.5622008736557</v>
      </c>
    </row>
    <row r="30" spans="1:12" s="89" customFormat="1">
      <c r="A30" s="96">
        <v>8</v>
      </c>
      <c r="B30" s="97" t="s">
        <v>16</v>
      </c>
      <c r="C30" s="41">
        <v>589021</v>
      </c>
      <c r="D30" s="41">
        <v>0</v>
      </c>
      <c r="E30" s="41">
        <v>1647174</v>
      </c>
      <c r="F30" s="41">
        <v>1599189</v>
      </c>
      <c r="G30" s="41">
        <f t="shared" si="8"/>
        <v>3835384</v>
      </c>
      <c r="H30" s="32">
        <v>910.44912634408604</v>
      </c>
      <c r="I30" s="32" t="s">
        <v>203</v>
      </c>
      <c r="J30" s="32">
        <v>2546.0350806451611</v>
      </c>
      <c r="K30" s="32">
        <v>2471.8647177419357</v>
      </c>
      <c r="L30" s="32">
        <f>H30+I30+J30+K30</f>
        <v>5928.3489247311827</v>
      </c>
    </row>
    <row r="31" spans="1:12" s="89" customFormat="1">
      <c r="A31" s="91"/>
      <c r="B31" s="91" t="s">
        <v>87</v>
      </c>
      <c r="C31" s="92">
        <v>589021</v>
      </c>
      <c r="D31" s="92">
        <v>0</v>
      </c>
      <c r="E31" s="92">
        <v>1647174</v>
      </c>
      <c r="F31" s="92">
        <v>1599189</v>
      </c>
      <c r="G31" s="92">
        <f t="shared" ref="G31:L31" si="11">G30</f>
        <v>3835384</v>
      </c>
      <c r="H31" s="92">
        <v>910.44912634408604</v>
      </c>
      <c r="I31" s="92"/>
      <c r="J31" s="92">
        <v>2546.0350806451611</v>
      </c>
      <c r="K31" s="92">
        <v>2471.8647177419357</v>
      </c>
      <c r="L31" s="92">
        <f t="shared" si="11"/>
        <v>5928.3489247311827</v>
      </c>
    </row>
    <row r="32" spans="1:12" s="89" customFormat="1" ht="14.25" customHeight="1">
      <c r="A32" s="96">
        <v>9</v>
      </c>
      <c r="B32" s="97" t="s">
        <v>17</v>
      </c>
      <c r="C32" s="41">
        <v>0</v>
      </c>
      <c r="D32" s="41">
        <v>0</v>
      </c>
      <c r="E32" s="41">
        <v>1777643</v>
      </c>
      <c r="F32" s="41">
        <v>595802</v>
      </c>
      <c r="G32" s="41">
        <f t="shared" ref="G32" si="12">SUM(C32:F32)</f>
        <v>2373445</v>
      </c>
      <c r="H32" s="32" t="s">
        <v>203</v>
      </c>
      <c r="I32" s="32" t="s">
        <v>203</v>
      </c>
      <c r="J32" s="32">
        <v>2747.7008736559137</v>
      </c>
      <c r="K32" s="32">
        <v>920.93051075268806</v>
      </c>
      <c r="L32" s="32">
        <f>H32+I32+J32+K32</f>
        <v>3668.6313844086017</v>
      </c>
    </row>
    <row r="33" spans="1:12" s="89" customFormat="1">
      <c r="A33" s="91"/>
      <c r="B33" s="91" t="s">
        <v>88</v>
      </c>
      <c r="C33" s="92"/>
      <c r="D33" s="92"/>
      <c r="E33" s="92">
        <v>1777643</v>
      </c>
      <c r="F33" s="92">
        <v>595802</v>
      </c>
      <c r="G33" s="92">
        <f>G32</f>
        <v>2373445</v>
      </c>
      <c r="H33" s="92"/>
      <c r="I33" s="92"/>
      <c r="J33" s="92">
        <v>2747.7008736559137</v>
      </c>
      <c r="K33" s="92">
        <v>920.93051075268806</v>
      </c>
      <c r="L33" s="92">
        <f>K33+J33</f>
        <v>3668.6313844086017</v>
      </c>
    </row>
    <row r="34" spans="1:12" s="89" customFormat="1">
      <c r="A34" s="96">
        <v>10</v>
      </c>
      <c r="B34" s="97" t="s">
        <v>18</v>
      </c>
      <c r="C34" s="41">
        <v>1318694</v>
      </c>
      <c r="D34" s="41">
        <v>0</v>
      </c>
      <c r="E34" s="41">
        <v>1392013</v>
      </c>
      <c r="F34" s="41">
        <v>1110567</v>
      </c>
      <c r="G34" s="41">
        <f>SUM(C34:F34)</f>
        <v>3821274</v>
      </c>
      <c r="H34" s="32">
        <v>2038.3038978494624</v>
      </c>
      <c r="I34" s="32" t="s">
        <v>203</v>
      </c>
      <c r="J34" s="32">
        <v>2151.6329973118277</v>
      </c>
      <c r="K34" s="32">
        <v>1716.6022177419352</v>
      </c>
      <c r="L34" s="32">
        <f>H34+I34+J34+K34</f>
        <v>5906.5391129032259</v>
      </c>
    </row>
    <row r="35" spans="1:12" s="89" customFormat="1">
      <c r="A35" s="91"/>
      <c r="B35" s="91" t="s">
        <v>93</v>
      </c>
      <c r="C35" s="92">
        <v>1318694</v>
      </c>
      <c r="D35" s="92"/>
      <c r="E35" s="92">
        <v>1392013</v>
      </c>
      <c r="F35" s="92">
        <v>1110567</v>
      </c>
      <c r="G35" s="92">
        <f>SUM(C35:F35)</f>
        <v>3821274</v>
      </c>
      <c r="H35" s="92"/>
      <c r="I35" s="92"/>
      <c r="J35" s="92">
        <v>2151.6329973118277</v>
      </c>
      <c r="K35" s="92">
        <v>1716.6022177419352</v>
      </c>
      <c r="L35" s="92">
        <f>H35+I35+J35+K35</f>
        <v>3868.2352150537627</v>
      </c>
    </row>
    <row r="36" spans="1:12" s="89" customFormat="1">
      <c r="A36" s="91"/>
      <c r="B36" s="91" t="s">
        <v>90</v>
      </c>
      <c r="C36" s="92"/>
      <c r="D36" s="92"/>
      <c r="E36" s="92">
        <v>0</v>
      </c>
      <c r="F36" s="92">
        <v>0</v>
      </c>
      <c r="G36" s="92">
        <f t="shared" ref="G36:G39" si="13">SUM(C36:F36)</f>
        <v>0</v>
      </c>
      <c r="H36" s="92"/>
      <c r="I36" s="92"/>
      <c r="J36" s="98" t="s">
        <v>203</v>
      </c>
      <c r="K36" s="92" t="s">
        <v>203</v>
      </c>
      <c r="L36" s="92">
        <f>H36+I36+J36+K36</f>
        <v>0</v>
      </c>
    </row>
    <row r="37" spans="1:12" s="89" customFormat="1">
      <c r="A37" s="91"/>
      <c r="B37" s="91" t="s">
        <v>89</v>
      </c>
      <c r="C37" s="92"/>
      <c r="D37" s="92"/>
      <c r="E37" s="92">
        <v>0</v>
      </c>
      <c r="F37" s="92">
        <v>0</v>
      </c>
      <c r="G37" s="92">
        <f t="shared" si="13"/>
        <v>0</v>
      </c>
      <c r="H37" s="92"/>
      <c r="I37" s="92"/>
      <c r="J37" s="92" t="s">
        <v>203</v>
      </c>
      <c r="K37" s="92" t="s">
        <v>203</v>
      </c>
      <c r="L37" s="92">
        <f t="shared" ref="L37:L40" si="14">H37+I37+J37+K37</f>
        <v>0</v>
      </c>
    </row>
    <row r="38" spans="1:12" s="89" customFormat="1">
      <c r="A38" s="91"/>
      <c r="B38" s="91" t="s">
        <v>91</v>
      </c>
      <c r="C38" s="92"/>
      <c r="D38" s="92"/>
      <c r="E38" s="92">
        <v>0</v>
      </c>
      <c r="F38" s="92">
        <v>0</v>
      </c>
      <c r="G38" s="92">
        <f t="shared" si="13"/>
        <v>0</v>
      </c>
      <c r="H38" s="92"/>
      <c r="I38" s="92"/>
      <c r="J38" s="92" t="s">
        <v>203</v>
      </c>
      <c r="K38" s="92" t="s">
        <v>203</v>
      </c>
      <c r="L38" s="92">
        <f t="shared" si="14"/>
        <v>0</v>
      </c>
    </row>
    <row r="39" spans="1:12" s="89" customFormat="1">
      <c r="A39" s="91"/>
      <c r="B39" s="91" t="s">
        <v>92</v>
      </c>
      <c r="C39" s="92"/>
      <c r="D39" s="92"/>
      <c r="E39" s="92">
        <v>0</v>
      </c>
      <c r="F39" s="92">
        <v>0</v>
      </c>
      <c r="G39" s="92">
        <f t="shared" si="13"/>
        <v>0</v>
      </c>
      <c r="H39" s="92"/>
      <c r="I39" s="92"/>
      <c r="J39" s="92" t="s">
        <v>203</v>
      </c>
      <c r="K39" s="92" t="s">
        <v>203</v>
      </c>
      <c r="L39" s="92">
        <f t="shared" si="14"/>
        <v>0</v>
      </c>
    </row>
    <row r="40" spans="1:12" s="89" customFormat="1">
      <c r="A40" s="91"/>
      <c r="B40" s="91" t="s">
        <v>77</v>
      </c>
      <c r="C40" s="92"/>
      <c r="D40" s="92"/>
      <c r="E40" s="92">
        <v>0</v>
      </c>
      <c r="F40" s="92">
        <v>0</v>
      </c>
      <c r="G40" s="92">
        <v>0</v>
      </c>
      <c r="H40" s="92"/>
      <c r="I40" s="92"/>
      <c r="J40" s="92" t="s">
        <v>203</v>
      </c>
      <c r="K40" s="92" t="s">
        <v>203</v>
      </c>
      <c r="L40" s="92">
        <f t="shared" si="14"/>
        <v>0</v>
      </c>
    </row>
    <row r="41" spans="1:12" s="89" customFormat="1">
      <c r="A41" s="96">
        <v>11</v>
      </c>
      <c r="B41" s="97" t="s">
        <v>19</v>
      </c>
      <c r="C41" s="41">
        <v>0</v>
      </c>
      <c r="D41" s="41">
        <v>49824</v>
      </c>
      <c r="E41" s="41">
        <v>869818</v>
      </c>
      <c r="F41" s="41">
        <v>1343439</v>
      </c>
      <c r="G41" s="41">
        <f t="shared" ref="G41" si="15">SUM(C41:F41)</f>
        <v>2263081</v>
      </c>
      <c r="H41" s="32" t="s">
        <v>203</v>
      </c>
      <c r="I41" s="32">
        <v>77.01290322580644</v>
      </c>
      <c r="J41" s="32">
        <v>1344.4767473118277</v>
      </c>
      <c r="K41" s="32">
        <v>2076.5522177419352</v>
      </c>
      <c r="L41" s="32">
        <f>H41+I41+J41+K41</f>
        <v>3498.0418682795694</v>
      </c>
    </row>
    <row r="42" spans="1:12" s="89" customFormat="1">
      <c r="A42" s="91"/>
      <c r="B42" s="91" t="s">
        <v>94</v>
      </c>
      <c r="C42" s="92">
        <v>0</v>
      </c>
      <c r="D42" s="92">
        <v>49824</v>
      </c>
      <c r="E42" s="92">
        <v>869818</v>
      </c>
      <c r="F42" s="92">
        <v>1343439</v>
      </c>
      <c r="G42" s="92">
        <f>C42+D42+E42+F42</f>
        <v>2263081</v>
      </c>
      <c r="H42" s="92"/>
      <c r="I42" s="92">
        <v>77.01290322580644</v>
      </c>
      <c r="J42" s="92">
        <v>1344.4767473118277</v>
      </c>
      <c r="K42" s="92">
        <v>2076.5522177419352</v>
      </c>
      <c r="L42" s="92">
        <f>H42+I42+J42+K42</f>
        <v>3498.0418682795694</v>
      </c>
    </row>
    <row r="43" spans="1:12" s="89" customFormat="1">
      <c r="A43" s="96">
        <v>12</v>
      </c>
      <c r="B43" s="97" t="s">
        <v>20</v>
      </c>
      <c r="C43" s="41">
        <v>6231102</v>
      </c>
      <c r="D43" s="41">
        <v>1268148</v>
      </c>
      <c r="E43" s="41">
        <v>18731203</v>
      </c>
      <c r="F43" s="41">
        <v>3226910</v>
      </c>
      <c r="G43" s="41">
        <f t="shared" ref="G43:G49" si="16">SUM(C43:F43)</f>
        <v>29457363</v>
      </c>
      <c r="H43" s="42">
        <v>9631.4076612903209</v>
      </c>
      <c r="I43" s="42">
        <v>1960.175</v>
      </c>
      <c r="J43" s="32">
        <v>28952.800336021504</v>
      </c>
      <c r="K43" s="32">
        <v>4987.8313172042999</v>
      </c>
      <c r="L43" s="32">
        <f>H43+I43+J43+K43</f>
        <v>45532.214314516124</v>
      </c>
    </row>
    <row r="44" spans="1:12" s="99" customFormat="1" ht="16.5" customHeight="1">
      <c r="A44" s="95"/>
      <c r="B44" s="95" t="s">
        <v>95</v>
      </c>
      <c r="C44" s="92">
        <v>6231102</v>
      </c>
      <c r="D44" s="92">
        <v>1268148</v>
      </c>
      <c r="E44" s="92">
        <v>18462546</v>
      </c>
      <c r="F44" s="92">
        <v>3087343</v>
      </c>
      <c r="G44" s="92">
        <f>G43-G45-G46</f>
        <v>29049139</v>
      </c>
      <c r="H44" s="92">
        <v>9631.4076612903209</v>
      </c>
      <c r="I44" s="92">
        <v>1960.175</v>
      </c>
      <c r="J44" s="92">
        <v>28537.537499999999</v>
      </c>
      <c r="K44" s="92">
        <v>4772.1027553763433</v>
      </c>
      <c r="L44" s="92">
        <f t="shared" ref="L44:L75" si="17">H44+I44+J44+K44</f>
        <v>44901.222916666658</v>
      </c>
    </row>
    <row r="45" spans="1:12" s="89" customFormat="1">
      <c r="A45" s="95"/>
      <c r="B45" s="95" t="s">
        <v>96</v>
      </c>
      <c r="C45" s="92"/>
      <c r="D45" s="92"/>
      <c r="E45" s="111">
        <v>268657</v>
      </c>
      <c r="F45" s="111">
        <v>139567</v>
      </c>
      <c r="G45" s="92">
        <f t="shared" si="16"/>
        <v>408224</v>
      </c>
      <c r="H45" s="92"/>
      <c r="I45" s="92"/>
      <c r="J45" s="92">
        <v>415.26283602150539</v>
      </c>
      <c r="K45" s="92">
        <v>215.72856182795698</v>
      </c>
      <c r="L45" s="92">
        <f t="shared" si="17"/>
        <v>630.99139784946237</v>
      </c>
    </row>
    <row r="46" spans="1:12" s="89" customFormat="1">
      <c r="A46" s="95"/>
      <c r="B46" s="95" t="s">
        <v>97</v>
      </c>
      <c r="C46" s="92"/>
      <c r="D46" s="92"/>
      <c r="E46" s="114"/>
      <c r="F46" s="114"/>
      <c r="G46" s="92">
        <f t="shared" si="16"/>
        <v>0</v>
      </c>
      <c r="H46" s="23"/>
      <c r="I46" s="23"/>
      <c r="J46" s="23"/>
      <c r="K46" s="23"/>
      <c r="L46" s="23">
        <f t="shared" si="17"/>
        <v>0</v>
      </c>
    </row>
    <row r="47" spans="1:12" s="89" customFormat="1">
      <c r="A47" s="96">
        <v>13</v>
      </c>
      <c r="B47" s="97" t="s">
        <v>212</v>
      </c>
      <c r="C47" s="100">
        <v>0</v>
      </c>
      <c r="D47" s="100">
        <v>0</v>
      </c>
      <c r="E47" s="100">
        <v>0</v>
      </c>
      <c r="F47" s="100">
        <v>86611</v>
      </c>
      <c r="G47" s="100">
        <f t="shared" si="16"/>
        <v>86611</v>
      </c>
      <c r="H47" s="101" t="s">
        <v>203</v>
      </c>
      <c r="I47" s="101" t="s">
        <v>203</v>
      </c>
      <c r="J47" s="101" t="s">
        <v>203</v>
      </c>
      <c r="K47" s="101">
        <v>133.87452956989245</v>
      </c>
      <c r="L47" s="101">
        <f>H47+I47+J47+K47</f>
        <v>133.87452956989245</v>
      </c>
    </row>
    <row r="48" spans="1:12" s="89" customFormat="1">
      <c r="A48" s="95"/>
      <c r="B48" s="95" t="s">
        <v>213</v>
      </c>
      <c r="C48" s="92"/>
      <c r="D48" s="92"/>
      <c r="E48" s="92"/>
      <c r="F48" s="92">
        <v>86611</v>
      </c>
      <c r="G48" s="92">
        <f>G47</f>
        <v>86611</v>
      </c>
      <c r="H48" s="92"/>
      <c r="I48" s="92"/>
      <c r="J48" s="92"/>
      <c r="K48" s="92"/>
      <c r="L48" s="92"/>
    </row>
    <row r="49" spans="1:12" s="89" customFormat="1">
      <c r="A49" s="96">
        <v>14</v>
      </c>
      <c r="B49" s="97" t="s">
        <v>21</v>
      </c>
      <c r="C49" s="41">
        <v>0</v>
      </c>
      <c r="D49" s="41">
        <v>0</v>
      </c>
      <c r="E49" s="41">
        <v>900972</v>
      </c>
      <c r="F49" s="41">
        <v>592854</v>
      </c>
      <c r="G49" s="41">
        <f t="shared" si="16"/>
        <v>1493826</v>
      </c>
      <c r="H49" s="42" t="s">
        <v>203</v>
      </c>
      <c r="I49" s="42" t="s">
        <v>203</v>
      </c>
      <c r="J49" s="32">
        <v>1392.6314516129032</v>
      </c>
      <c r="K49" s="32">
        <v>916.37379032258059</v>
      </c>
      <c r="L49" s="32">
        <f>H49+I49+J49+K49</f>
        <v>2309.0052419354838</v>
      </c>
    </row>
    <row r="50" spans="1:12" s="89" customFormat="1">
      <c r="A50" s="95"/>
      <c r="B50" s="95" t="s">
        <v>98</v>
      </c>
      <c r="C50" s="92"/>
      <c r="D50" s="92"/>
      <c r="E50" s="92">
        <v>900972</v>
      </c>
      <c r="F50" s="92">
        <v>592854</v>
      </c>
      <c r="G50" s="92">
        <f t="shared" ref="G50" si="18">G49</f>
        <v>1493826</v>
      </c>
      <c r="H50" s="92"/>
      <c r="I50" s="92"/>
      <c r="J50" s="92">
        <v>1392.6314516129032</v>
      </c>
      <c r="K50" s="92">
        <v>916.37379032258059</v>
      </c>
      <c r="L50" s="92">
        <f t="shared" si="17"/>
        <v>2309.0052419354838</v>
      </c>
    </row>
    <row r="51" spans="1:12" s="89" customFormat="1" ht="14.25" customHeight="1">
      <c r="A51" s="96">
        <v>15</v>
      </c>
      <c r="B51" s="97" t="s">
        <v>22</v>
      </c>
      <c r="C51" s="41">
        <v>0</v>
      </c>
      <c r="D51" s="41">
        <v>0</v>
      </c>
      <c r="E51" s="41">
        <v>2039016</v>
      </c>
      <c r="F51" s="41">
        <v>499341</v>
      </c>
      <c r="G51" s="41">
        <f t="shared" ref="G51" si="19">SUM(C51:F51)</f>
        <v>2538357</v>
      </c>
      <c r="H51" s="32" t="s">
        <v>203</v>
      </c>
      <c r="I51" s="32" t="s">
        <v>203</v>
      </c>
      <c r="J51" s="32">
        <v>3151.704838709677</v>
      </c>
      <c r="K51" s="32">
        <v>771.83084677419345</v>
      </c>
      <c r="L51" s="32">
        <f>H51+I51+J51+K51</f>
        <v>3923.5356854838706</v>
      </c>
    </row>
    <row r="52" spans="1:12" s="89" customFormat="1">
      <c r="A52" s="95"/>
      <c r="B52" s="95" t="s">
        <v>102</v>
      </c>
      <c r="C52" s="92"/>
      <c r="D52" s="92"/>
      <c r="E52" s="92">
        <v>815606</v>
      </c>
      <c r="F52" s="92">
        <v>14980</v>
      </c>
      <c r="G52" s="92">
        <f>SUM(C52:F52)</f>
        <v>830586</v>
      </c>
      <c r="H52" s="92"/>
      <c r="I52" s="92"/>
      <c r="J52" s="92">
        <v>1260.681317204301</v>
      </c>
      <c r="K52" s="92">
        <v>23.154569892473116</v>
      </c>
      <c r="L52" s="92">
        <f t="shared" si="17"/>
        <v>1283.8358870967741</v>
      </c>
    </row>
    <row r="53" spans="1:12" s="89" customFormat="1">
      <c r="A53" s="95"/>
      <c r="B53" s="95" t="s">
        <v>99</v>
      </c>
      <c r="C53" s="92"/>
      <c r="D53" s="92"/>
      <c r="E53" s="92">
        <v>203902</v>
      </c>
      <c r="F53" s="92">
        <v>349539</v>
      </c>
      <c r="G53" s="92">
        <f t="shared" ref="G53:G57" si="20">SUM(C53:F53)</f>
        <v>553441</v>
      </c>
      <c r="H53" s="92"/>
      <c r="I53" s="92"/>
      <c r="J53" s="92">
        <v>315</v>
      </c>
      <c r="K53" s="92">
        <v>540.67627688172036</v>
      </c>
      <c r="L53" s="92">
        <f t="shared" si="17"/>
        <v>855.67627688172036</v>
      </c>
    </row>
    <row r="54" spans="1:12" s="89" customFormat="1">
      <c r="A54" s="95"/>
      <c r="B54" s="95" t="s">
        <v>103</v>
      </c>
      <c r="C54" s="92"/>
      <c r="D54" s="92"/>
      <c r="E54" s="92">
        <v>163121</v>
      </c>
      <c r="F54" s="92">
        <v>134822</v>
      </c>
      <c r="G54" s="92">
        <f t="shared" si="20"/>
        <v>297943</v>
      </c>
      <c r="H54" s="92"/>
      <c r="I54" s="92"/>
      <c r="J54" s="92">
        <v>252</v>
      </c>
      <c r="K54" s="92">
        <v>208</v>
      </c>
      <c r="L54" s="92">
        <f t="shared" si="17"/>
        <v>460</v>
      </c>
    </row>
    <row r="55" spans="1:12" s="89" customFormat="1">
      <c r="A55" s="95"/>
      <c r="B55" s="95" t="s">
        <v>100</v>
      </c>
      <c r="C55" s="92"/>
      <c r="D55" s="92"/>
      <c r="E55" s="92">
        <v>611705</v>
      </c>
      <c r="F55" s="92">
        <v>0</v>
      </c>
      <c r="G55" s="92">
        <f t="shared" si="20"/>
        <v>611705</v>
      </c>
      <c r="H55" s="92"/>
      <c r="I55" s="92"/>
      <c r="J55" s="92">
        <v>946</v>
      </c>
      <c r="K55" s="92">
        <v>0</v>
      </c>
      <c r="L55" s="92">
        <f t="shared" si="17"/>
        <v>946</v>
      </c>
    </row>
    <row r="56" spans="1:12" s="89" customFormat="1">
      <c r="A56" s="95"/>
      <c r="B56" s="95" t="s">
        <v>104</v>
      </c>
      <c r="C56" s="92"/>
      <c r="D56" s="92"/>
      <c r="E56" s="92">
        <v>101951</v>
      </c>
      <c r="F56" s="92">
        <v>0</v>
      </c>
      <c r="G56" s="92">
        <f t="shared" si="20"/>
        <v>101951</v>
      </c>
      <c r="H56" s="92"/>
      <c r="I56" s="92"/>
      <c r="J56" s="92">
        <v>158</v>
      </c>
      <c r="K56" s="92">
        <v>0</v>
      </c>
      <c r="L56" s="92">
        <f t="shared" si="17"/>
        <v>158</v>
      </c>
    </row>
    <row r="57" spans="1:12" s="89" customFormat="1">
      <c r="A57" s="95"/>
      <c r="B57" s="95" t="s">
        <v>101</v>
      </c>
      <c r="C57" s="92"/>
      <c r="D57" s="92"/>
      <c r="E57" s="92">
        <v>142731</v>
      </c>
      <c r="F57" s="92">
        <v>0</v>
      </c>
      <c r="G57" s="92">
        <f t="shared" si="20"/>
        <v>142731</v>
      </c>
      <c r="H57" s="92"/>
      <c r="I57" s="92"/>
      <c r="J57" s="92">
        <v>221</v>
      </c>
      <c r="K57" s="92">
        <v>0</v>
      </c>
      <c r="L57" s="92">
        <f t="shared" si="17"/>
        <v>221</v>
      </c>
    </row>
    <row r="58" spans="1:12" s="89" customFormat="1">
      <c r="A58" s="93">
        <v>16</v>
      </c>
      <c r="B58" s="94" t="s">
        <v>23</v>
      </c>
      <c r="C58" s="55">
        <v>0</v>
      </c>
      <c r="D58" s="55">
        <v>0</v>
      </c>
      <c r="E58" s="55">
        <v>146206</v>
      </c>
      <c r="F58" s="55">
        <v>341140</v>
      </c>
      <c r="G58" s="55">
        <f t="shared" ref="G58" si="21">SUM(C58:F58)</f>
        <v>487346</v>
      </c>
      <c r="H58" s="26" t="s">
        <v>203</v>
      </c>
      <c r="I58" s="26" t="s">
        <v>203</v>
      </c>
      <c r="J58" s="26">
        <v>225.99045698924729</v>
      </c>
      <c r="K58" s="26">
        <v>527.29973118279565</v>
      </c>
      <c r="L58" s="44">
        <f>H58+I58+J58+K58</f>
        <v>753.29018817204292</v>
      </c>
    </row>
    <row r="59" spans="1:12" s="89" customFormat="1">
      <c r="A59" s="95"/>
      <c r="B59" s="95" t="s">
        <v>105</v>
      </c>
      <c r="C59" s="92"/>
      <c r="D59" s="92"/>
      <c r="E59" s="92">
        <v>146206</v>
      </c>
      <c r="F59" s="92">
        <v>341140</v>
      </c>
      <c r="G59" s="92">
        <f>G58</f>
        <v>487346</v>
      </c>
      <c r="H59" s="92"/>
      <c r="I59" s="92"/>
      <c r="J59" s="92">
        <v>225.99045698924729</v>
      </c>
      <c r="K59" s="92">
        <v>527.29973118279565</v>
      </c>
      <c r="L59" s="92">
        <f t="shared" si="17"/>
        <v>753.29018817204292</v>
      </c>
    </row>
    <row r="60" spans="1:12" s="89" customFormat="1">
      <c r="A60" s="96">
        <v>17</v>
      </c>
      <c r="B60" s="97" t="s">
        <v>24</v>
      </c>
      <c r="C60" s="41">
        <v>0</v>
      </c>
      <c r="D60" s="41">
        <v>0</v>
      </c>
      <c r="E60" s="41">
        <v>676732</v>
      </c>
      <c r="F60" s="41">
        <v>297996</v>
      </c>
      <c r="G60" s="41">
        <f t="shared" ref="G60" si="22">SUM(C60:F60)</f>
        <v>974728</v>
      </c>
      <c r="H60" s="32" t="s">
        <v>203</v>
      </c>
      <c r="I60" s="32" t="s">
        <v>203</v>
      </c>
      <c r="J60" s="32">
        <v>1046.0239247311827</v>
      </c>
      <c r="K60" s="32">
        <v>460.61209677419356</v>
      </c>
      <c r="L60" s="32">
        <f>H60+I60+J60+K60</f>
        <v>1506.6360215053762</v>
      </c>
    </row>
    <row r="61" spans="1:12" s="89" customFormat="1">
      <c r="A61" s="95"/>
      <c r="B61" s="91" t="s">
        <v>106</v>
      </c>
      <c r="C61" s="92"/>
      <c r="D61" s="92"/>
      <c r="E61" s="92">
        <v>676732</v>
      </c>
      <c r="F61" s="92">
        <v>297996</v>
      </c>
      <c r="G61" s="92">
        <f>G60</f>
        <v>974728</v>
      </c>
      <c r="H61" s="92"/>
      <c r="I61" s="92"/>
      <c r="J61" s="92">
        <v>1046.0239247311827</v>
      </c>
      <c r="K61" s="92">
        <v>460.61209677419356</v>
      </c>
      <c r="L61" s="92">
        <f t="shared" si="17"/>
        <v>1506.6360215053762</v>
      </c>
    </row>
    <row r="62" spans="1:12" s="89" customFormat="1" ht="15" customHeight="1">
      <c r="A62" s="96">
        <v>18</v>
      </c>
      <c r="B62" s="97" t="s">
        <v>25</v>
      </c>
      <c r="C62" s="41">
        <v>0</v>
      </c>
      <c r="D62" s="41">
        <v>0</v>
      </c>
      <c r="E62" s="41">
        <v>664034</v>
      </c>
      <c r="F62" s="41">
        <v>572742</v>
      </c>
      <c r="G62" s="41">
        <f t="shared" ref="G62" si="23">SUM(C62:F62)</f>
        <v>1236776</v>
      </c>
      <c r="H62" s="32" t="s">
        <v>203</v>
      </c>
      <c r="I62" s="32" t="s">
        <v>203</v>
      </c>
      <c r="J62" s="32">
        <v>1026.396639784946</v>
      </c>
      <c r="K62" s="32">
        <v>885.28669354838712</v>
      </c>
      <c r="L62" s="32">
        <f>H62+I62+J62+K62</f>
        <v>1911.6833333333332</v>
      </c>
    </row>
    <row r="63" spans="1:12" s="89" customFormat="1">
      <c r="A63" s="95"/>
      <c r="B63" s="95" t="s">
        <v>107</v>
      </c>
      <c r="C63" s="92"/>
      <c r="D63" s="92"/>
      <c r="E63" s="92">
        <v>664034</v>
      </c>
      <c r="F63" s="92">
        <v>572742</v>
      </c>
      <c r="G63" s="92">
        <f>G62</f>
        <v>1236776</v>
      </c>
      <c r="H63" s="92"/>
      <c r="I63" s="92"/>
      <c r="J63" s="92">
        <v>1026.396639784946</v>
      </c>
      <c r="K63" s="92">
        <v>885.28669354838712</v>
      </c>
      <c r="L63" s="92">
        <f t="shared" si="17"/>
        <v>1911.6833333333332</v>
      </c>
    </row>
    <row r="64" spans="1:12" s="89" customFormat="1">
      <c r="A64" s="96">
        <v>19</v>
      </c>
      <c r="B64" s="97" t="s">
        <v>26</v>
      </c>
      <c r="C64" s="41">
        <v>0</v>
      </c>
      <c r="D64" s="41">
        <v>0</v>
      </c>
      <c r="E64" s="41">
        <v>2385562</v>
      </c>
      <c r="F64" s="41">
        <v>1631638</v>
      </c>
      <c r="G64" s="41">
        <f t="shared" ref="G64" si="24">SUM(C64:F64)</f>
        <v>4017200</v>
      </c>
      <c r="H64" s="32" t="s">
        <v>203</v>
      </c>
      <c r="I64" s="32" t="s">
        <v>203</v>
      </c>
      <c r="J64" s="32">
        <v>3687.3606182795693</v>
      </c>
      <c r="K64" s="32">
        <v>2522.0211021505374</v>
      </c>
      <c r="L64" s="32">
        <f>H64+I64+J64+K64</f>
        <v>6209.3817204301067</v>
      </c>
    </row>
    <row r="65" spans="1:13" s="89" customFormat="1">
      <c r="A65" s="102"/>
      <c r="B65" s="102" t="s">
        <v>108</v>
      </c>
      <c r="C65" s="92"/>
      <c r="D65" s="92"/>
      <c r="E65" s="92">
        <v>459936</v>
      </c>
      <c r="F65" s="92">
        <v>314579</v>
      </c>
      <c r="G65" s="98">
        <f>SUM(C65:F65)</f>
        <v>774515</v>
      </c>
      <c r="H65" s="98"/>
      <c r="I65" s="98"/>
      <c r="J65" s="98">
        <v>710.92258064516125</v>
      </c>
      <c r="K65" s="98">
        <v>486.24442204301073</v>
      </c>
      <c r="L65" s="98">
        <f t="shared" si="17"/>
        <v>1197.167002688172</v>
      </c>
    </row>
    <row r="66" spans="1:13" s="103" customFormat="1">
      <c r="A66" s="102"/>
      <c r="B66" s="102" t="s">
        <v>109</v>
      </c>
      <c r="C66" s="92"/>
      <c r="D66" s="92"/>
      <c r="E66" s="92">
        <v>1004322</v>
      </c>
      <c r="F66" s="92">
        <v>686920</v>
      </c>
      <c r="G66" s="98">
        <f t="shared" ref="G66:G67" si="25">SUM(C66:F66)</f>
        <v>1691242</v>
      </c>
      <c r="H66" s="98"/>
      <c r="I66" s="98"/>
      <c r="J66" s="98">
        <v>1552.379435483871</v>
      </c>
      <c r="K66" s="98">
        <v>1061.7715053763441</v>
      </c>
      <c r="L66" s="98">
        <f t="shared" si="17"/>
        <v>2614.1509408602151</v>
      </c>
      <c r="M66" s="89"/>
    </row>
    <row r="67" spans="1:13" s="103" customFormat="1">
      <c r="A67" s="102"/>
      <c r="B67" s="102" t="s">
        <v>110</v>
      </c>
      <c r="C67" s="92"/>
      <c r="D67" s="92"/>
      <c r="E67" s="92">
        <v>921304</v>
      </c>
      <c r="F67" s="92">
        <v>630139</v>
      </c>
      <c r="G67" s="98">
        <f t="shared" si="25"/>
        <v>1551443</v>
      </c>
      <c r="H67" s="98"/>
      <c r="I67" s="98"/>
      <c r="J67" s="98">
        <v>1424.0586021505374</v>
      </c>
      <c r="K67" s="98">
        <v>974.00517473118271</v>
      </c>
      <c r="L67" s="98">
        <f t="shared" si="17"/>
        <v>2398.0637768817201</v>
      </c>
      <c r="M67" s="89"/>
    </row>
    <row r="68" spans="1:13" s="103" customFormat="1" ht="31.5" customHeight="1">
      <c r="A68" s="96">
        <v>20</v>
      </c>
      <c r="B68" s="97" t="s">
        <v>27</v>
      </c>
      <c r="C68" s="41">
        <v>176623</v>
      </c>
      <c r="D68" s="41">
        <v>8629</v>
      </c>
      <c r="E68" s="41">
        <v>556281</v>
      </c>
      <c r="F68" s="41">
        <v>585781</v>
      </c>
      <c r="G68" s="41">
        <f t="shared" ref="G68" si="26">SUM(C68:F68)</f>
        <v>1327314</v>
      </c>
      <c r="H68" s="32">
        <v>273.00598118279567</v>
      </c>
      <c r="I68" s="32">
        <v>13.337836021505375</v>
      </c>
      <c r="J68" s="32">
        <v>859.8429435483871</v>
      </c>
      <c r="K68" s="32">
        <v>905.4410618279569</v>
      </c>
      <c r="L68" s="32">
        <f>H68+I68+J68+K68</f>
        <v>2051.627822580645</v>
      </c>
      <c r="M68" s="89"/>
    </row>
    <row r="69" spans="1:13" s="103" customFormat="1">
      <c r="A69" s="102"/>
      <c r="B69" s="102" t="s">
        <v>111</v>
      </c>
      <c r="C69" s="92">
        <v>176623</v>
      </c>
      <c r="D69" s="92">
        <v>8629</v>
      </c>
      <c r="E69" s="92">
        <v>556281</v>
      </c>
      <c r="F69" s="92">
        <v>585781</v>
      </c>
      <c r="G69" s="92">
        <f t="shared" ref="G69" si="27">G68</f>
        <v>1327314</v>
      </c>
      <c r="H69" s="92">
        <v>273.00598118279567</v>
      </c>
      <c r="I69" s="92">
        <v>13.337836021505375</v>
      </c>
      <c r="J69" s="92">
        <v>859.8429435483871</v>
      </c>
      <c r="K69" s="92">
        <v>905.4410618279569</v>
      </c>
      <c r="L69" s="92">
        <f t="shared" si="17"/>
        <v>2051.627822580645</v>
      </c>
    </row>
    <row r="70" spans="1:13" s="103" customFormat="1">
      <c r="A70" s="96">
        <v>21</v>
      </c>
      <c r="B70" s="97" t="s">
        <v>28</v>
      </c>
      <c r="C70" s="41">
        <v>8540</v>
      </c>
      <c r="D70" s="41">
        <v>0</v>
      </c>
      <c r="E70" s="41">
        <v>5704513</v>
      </c>
      <c r="F70" s="41">
        <v>3164330</v>
      </c>
      <c r="G70" s="41">
        <f t="shared" ref="G70" si="28">SUM(C70:F70)</f>
        <v>8877383</v>
      </c>
      <c r="H70" s="32">
        <v>13.2002688172043</v>
      </c>
      <c r="I70" s="32" t="s">
        <v>203</v>
      </c>
      <c r="J70" s="32">
        <v>8817.4596102150535</v>
      </c>
      <c r="K70" s="32">
        <v>4891.1014784946237</v>
      </c>
      <c r="L70" s="32">
        <f>H70+I70+J70+K70</f>
        <v>13721.761357526882</v>
      </c>
    </row>
    <row r="71" spans="1:13" s="103" customFormat="1">
      <c r="A71" s="102"/>
      <c r="B71" s="102" t="s">
        <v>112</v>
      </c>
      <c r="C71" s="92"/>
      <c r="D71" s="92"/>
      <c r="E71" s="92">
        <v>5704513</v>
      </c>
      <c r="F71" s="92">
        <v>3151672.68</v>
      </c>
      <c r="G71" s="98">
        <f>F71+E71</f>
        <v>8856185.6799999997</v>
      </c>
      <c r="H71" s="98"/>
      <c r="I71" s="98"/>
      <c r="J71" s="98">
        <v>8817.4596102150535</v>
      </c>
      <c r="K71" s="98">
        <v>4891.1014784946237</v>
      </c>
      <c r="L71" s="98">
        <f t="shared" si="17"/>
        <v>13708.561088709677</v>
      </c>
    </row>
    <row r="72" spans="1:13" s="103" customFormat="1">
      <c r="A72" s="102"/>
      <c r="B72" s="102" t="s">
        <v>210</v>
      </c>
      <c r="C72" s="92"/>
      <c r="D72" s="92"/>
      <c r="E72" s="92"/>
      <c r="F72" s="92">
        <v>12657.32</v>
      </c>
      <c r="G72" s="98">
        <f>F72+E72</f>
        <v>12657.32</v>
      </c>
      <c r="H72" s="98"/>
      <c r="I72" s="98"/>
      <c r="J72" s="98"/>
      <c r="K72" s="98"/>
      <c r="L72" s="98"/>
    </row>
    <row r="73" spans="1:13" s="103" customFormat="1">
      <c r="A73" s="96">
        <v>22</v>
      </c>
      <c r="B73" s="97" t="s">
        <v>29</v>
      </c>
      <c r="C73" s="41">
        <v>0</v>
      </c>
      <c r="D73" s="41">
        <v>462061</v>
      </c>
      <c r="E73" s="41">
        <v>713523</v>
      </c>
      <c r="F73" s="41">
        <v>504721</v>
      </c>
      <c r="G73" s="41">
        <f t="shared" ref="G73" si="29">SUM(C73:F73)</f>
        <v>1680305</v>
      </c>
      <c r="H73" s="32" t="s">
        <v>203</v>
      </c>
      <c r="I73" s="32">
        <v>714.20719086021495</v>
      </c>
      <c r="J73" s="32">
        <v>1102.8917338709675</v>
      </c>
      <c r="K73" s="32">
        <v>780.14670698924726</v>
      </c>
      <c r="L73" s="32">
        <f>H73+I73+J73+K73</f>
        <v>2597.2456317204296</v>
      </c>
    </row>
    <row r="74" spans="1:13" s="103" customFormat="1">
      <c r="A74" s="102"/>
      <c r="B74" s="102" t="s">
        <v>114</v>
      </c>
      <c r="C74" s="92"/>
      <c r="D74" s="92"/>
      <c r="E74" s="92">
        <v>713523</v>
      </c>
      <c r="F74" s="92">
        <v>222077.24</v>
      </c>
      <c r="G74" s="98">
        <f>E74+F74</f>
        <v>935600.24</v>
      </c>
      <c r="H74" s="98"/>
      <c r="I74" s="98"/>
      <c r="J74" s="98">
        <v>1102.8917338709675</v>
      </c>
      <c r="K74" s="98">
        <v>343.2645510752688</v>
      </c>
      <c r="L74" s="98">
        <f t="shared" si="17"/>
        <v>1446.1562849462364</v>
      </c>
    </row>
    <row r="75" spans="1:13" s="103" customFormat="1">
      <c r="A75" s="102"/>
      <c r="B75" s="102" t="s">
        <v>112</v>
      </c>
      <c r="C75" s="92"/>
      <c r="D75" s="92"/>
      <c r="E75" s="92">
        <v>0</v>
      </c>
      <c r="F75" s="92">
        <v>282643.76</v>
      </c>
      <c r="G75" s="98">
        <f>E75+F75</f>
        <v>282643.76</v>
      </c>
      <c r="H75" s="98"/>
      <c r="I75" s="98"/>
      <c r="J75" s="98"/>
      <c r="K75" s="98">
        <v>436.88215591397852</v>
      </c>
      <c r="L75" s="98">
        <f t="shared" si="17"/>
        <v>436.88215591397852</v>
      </c>
    </row>
    <row r="76" spans="1:13" s="103" customFormat="1">
      <c r="A76" s="93">
        <v>23</v>
      </c>
      <c r="B76" s="94" t="s">
        <v>30</v>
      </c>
      <c r="C76" s="55">
        <v>47813</v>
      </c>
      <c r="D76" s="55">
        <v>0</v>
      </c>
      <c r="E76" s="55">
        <v>2518722</v>
      </c>
      <c r="F76" s="55">
        <v>775655</v>
      </c>
      <c r="G76" s="55">
        <f t="shared" ref="G76" si="30">SUM(C76:F76)</f>
        <v>3342190</v>
      </c>
      <c r="H76" s="26">
        <v>73.904502688172045</v>
      </c>
      <c r="I76" s="26" t="s">
        <v>203</v>
      </c>
      <c r="J76" s="26">
        <v>3893.185887096774</v>
      </c>
      <c r="K76" s="26">
        <v>1198.9290994623657</v>
      </c>
      <c r="L76" s="26">
        <f>H76+I76+J76+K76</f>
        <v>5166.0194892473119</v>
      </c>
    </row>
    <row r="77" spans="1:13" s="103" customFormat="1">
      <c r="A77" s="102"/>
      <c r="B77" s="102" t="s">
        <v>115</v>
      </c>
      <c r="C77" s="92">
        <v>47813</v>
      </c>
      <c r="D77" s="92">
        <v>0</v>
      </c>
      <c r="E77" s="92">
        <v>2518722</v>
      </c>
      <c r="F77" s="92">
        <v>775655</v>
      </c>
      <c r="G77" s="98">
        <f>F77+E77+C77</f>
        <v>3342190</v>
      </c>
      <c r="H77" s="98">
        <v>73.904502688172045</v>
      </c>
      <c r="I77" s="98"/>
      <c r="J77" s="98">
        <v>3893.185887096774</v>
      </c>
      <c r="K77" s="98">
        <v>1198.9290994623657</v>
      </c>
      <c r="L77" s="98">
        <f t="shared" ref="L77" si="31">L76</f>
        <v>5166.0194892473119</v>
      </c>
    </row>
    <row r="78" spans="1:13" s="103" customFormat="1">
      <c r="A78" s="96">
        <v>24</v>
      </c>
      <c r="B78" s="97" t="s">
        <v>31</v>
      </c>
      <c r="C78" s="41">
        <v>765617</v>
      </c>
      <c r="D78" s="41">
        <v>464623</v>
      </c>
      <c r="E78" s="41">
        <v>9611</v>
      </c>
      <c r="F78" s="41">
        <v>443606</v>
      </c>
      <c r="G78" s="41">
        <f t="shared" ref="G78" si="32">SUM(C78:F78)</f>
        <v>1683457</v>
      </c>
      <c r="H78" s="32">
        <v>1183.413373655914</v>
      </c>
      <c r="I78" s="32">
        <v>718.16727150537633</v>
      </c>
      <c r="J78" s="32">
        <v>14.855712365591396</v>
      </c>
      <c r="K78" s="32">
        <v>685.68131720430108</v>
      </c>
      <c r="L78" s="32">
        <f>H78+I78+J78+K78</f>
        <v>2602.1176747311829</v>
      </c>
    </row>
    <row r="79" spans="1:13" s="103" customFormat="1">
      <c r="A79" s="102"/>
      <c r="B79" s="102" t="s">
        <v>116</v>
      </c>
      <c r="C79" s="92">
        <v>765617</v>
      </c>
      <c r="D79" s="92">
        <v>464623</v>
      </c>
      <c r="E79" s="92">
        <v>1729.98</v>
      </c>
      <c r="F79" s="92">
        <v>38150.115999999995</v>
      </c>
      <c r="G79" s="98">
        <f>C79+D79+E79+F79</f>
        <v>1270120.0959999999</v>
      </c>
      <c r="H79" s="98">
        <v>1183.413373655914</v>
      </c>
      <c r="I79" s="98">
        <v>718.16727150537633</v>
      </c>
      <c r="J79" s="98">
        <v>2.6740282258064512</v>
      </c>
      <c r="K79" s="98">
        <v>58.96859327956988</v>
      </c>
      <c r="L79" s="98">
        <f t="shared" ref="L79:L80" si="33">SUM(H79:K79)</f>
        <v>1963.2232666666666</v>
      </c>
    </row>
    <row r="80" spans="1:13" s="103" customFormat="1">
      <c r="A80" s="102"/>
      <c r="B80" s="102" t="s">
        <v>117</v>
      </c>
      <c r="C80" s="92"/>
      <c r="D80" s="92"/>
      <c r="E80" s="92">
        <v>7881.0199999999995</v>
      </c>
      <c r="F80" s="92">
        <v>405455.88400000002</v>
      </c>
      <c r="G80" s="98">
        <f>C80+D80+E80+F80</f>
        <v>413336.90400000004</v>
      </c>
      <c r="H80" s="98"/>
      <c r="I80" s="98"/>
      <c r="J80" s="98">
        <v>12.181684139784945</v>
      </c>
      <c r="K80" s="98">
        <v>626.71272392473122</v>
      </c>
      <c r="L80" s="98">
        <f t="shared" si="33"/>
        <v>638.89440806451614</v>
      </c>
    </row>
    <row r="81" spans="1:12" s="103" customFormat="1">
      <c r="A81" s="96">
        <v>25</v>
      </c>
      <c r="B81" s="97" t="s">
        <v>32</v>
      </c>
      <c r="C81" s="41">
        <v>0</v>
      </c>
      <c r="D81" s="41">
        <v>0</v>
      </c>
      <c r="E81" s="41">
        <v>539938</v>
      </c>
      <c r="F81" s="41">
        <v>435978</v>
      </c>
      <c r="G81" s="41">
        <f t="shared" ref="G81" si="34">SUM(C81:F81)</f>
        <v>975916</v>
      </c>
      <c r="H81" s="32" t="s">
        <v>203</v>
      </c>
      <c r="I81" s="32" t="s">
        <v>203</v>
      </c>
      <c r="J81" s="32">
        <v>834.58158602150536</v>
      </c>
      <c r="K81" s="32">
        <v>673.89072580645154</v>
      </c>
      <c r="L81" s="32">
        <f>H81+I81+J81+K81</f>
        <v>1508.4723118279569</v>
      </c>
    </row>
    <row r="82" spans="1:12" s="103" customFormat="1">
      <c r="A82" s="102"/>
      <c r="B82" s="102" t="s">
        <v>118</v>
      </c>
      <c r="C82" s="92"/>
      <c r="D82" s="92"/>
      <c r="E82" s="92">
        <v>539938</v>
      </c>
      <c r="F82" s="92">
        <v>435978</v>
      </c>
      <c r="G82" s="92">
        <f>SUM(C82:F82)</f>
        <v>975916</v>
      </c>
      <c r="H82" s="98"/>
      <c r="I82" s="98"/>
      <c r="J82" s="98">
        <v>834.58158602150536</v>
      </c>
      <c r="K82" s="98">
        <v>673.89072580645154</v>
      </c>
      <c r="L82" s="98">
        <f>H82+I82+J82+K82</f>
        <v>1508.4723118279569</v>
      </c>
    </row>
    <row r="83" spans="1:12" s="103" customFormat="1">
      <c r="A83" s="96">
        <v>26</v>
      </c>
      <c r="B83" s="97" t="s">
        <v>33</v>
      </c>
      <c r="C83" s="41">
        <v>316780</v>
      </c>
      <c r="D83" s="41">
        <v>0</v>
      </c>
      <c r="E83" s="41">
        <v>2056872</v>
      </c>
      <c r="F83" s="41">
        <v>864765</v>
      </c>
      <c r="G83" s="41">
        <f t="shared" ref="G83:G90" si="35">SUM(C83:F83)</f>
        <v>3238417</v>
      </c>
      <c r="H83" s="32">
        <v>489.64650537634401</v>
      </c>
      <c r="I83" s="32" t="s">
        <v>203</v>
      </c>
      <c r="J83" s="32">
        <v>3179.3048387096769</v>
      </c>
      <c r="K83" s="32">
        <v>1336.6663306451612</v>
      </c>
      <c r="L83" s="32">
        <f>H83+I83+J83+K83</f>
        <v>5005.617674731182</v>
      </c>
    </row>
    <row r="84" spans="1:12" s="103" customFormat="1">
      <c r="A84" s="102"/>
      <c r="B84" s="102" t="s">
        <v>119</v>
      </c>
      <c r="C84" s="92">
        <v>316780</v>
      </c>
      <c r="D84" s="92"/>
      <c r="E84" s="92">
        <v>376408</v>
      </c>
      <c r="F84" s="92">
        <v>442760</v>
      </c>
      <c r="G84" s="98">
        <f t="shared" si="35"/>
        <v>1135948</v>
      </c>
      <c r="H84" s="98">
        <v>489.64650537634401</v>
      </c>
      <c r="I84" s="98"/>
      <c r="J84" s="98">
        <v>581.813440860215</v>
      </c>
      <c r="K84" s="98">
        <v>684.3736559139785</v>
      </c>
      <c r="L84" s="98">
        <f t="shared" ref="L84:L88" si="36">H84+I84+J84+K84</f>
        <v>1755.8336021505374</v>
      </c>
    </row>
    <row r="85" spans="1:12" s="103" customFormat="1">
      <c r="A85" s="102"/>
      <c r="B85" s="102" t="s">
        <v>120</v>
      </c>
      <c r="C85" s="92"/>
      <c r="D85" s="92"/>
      <c r="E85" s="92">
        <v>1199157</v>
      </c>
      <c r="F85" s="92">
        <v>422005</v>
      </c>
      <c r="G85" s="98">
        <f t="shared" si="35"/>
        <v>1621162</v>
      </c>
      <c r="H85" s="98"/>
      <c r="I85" s="98"/>
      <c r="J85" s="98">
        <v>1853.535685483871</v>
      </c>
      <c r="K85" s="98">
        <v>652.29267473118284</v>
      </c>
      <c r="L85" s="98">
        <f t="shared" si="36"/>
        <v>2505.8283602150541</v>
      </c>
    </row>
    <row r="86" spans="1:12" s="103" customFormat="1">
      <c r="A86" s="102"/>
      <c r="B86" s="102" t="s">
        <v>122</v>
      </c>
      <c r="C86" s="92"/>
      <c r="D86" s="92"/>
      <c r="E86" s="92">
        <v>24682</v>
      </c>
      <c r="F86" s="92"/>
      <c r="G86" s="98">
        <f t="shared" si="35"/>
        <v>24682</v>
      </c>
      <c r="H86" s="98"/>
      <c r="I86" s="98"/>
      <c r="J86" s="98">
        <v>38.150940860215044</v>
      </c>
      <c r="K86" s="98"/>
      <c r="L86" s="98">
        <f t="shared" si="36"/>
        <v>38.150940860215044</v>
      </c>
    </row>
    <row r="87" spans="1:12" s="103" customFormat="1">
      <c r="A87" s="102"/>
      <c r="B87" s="102" t="s">
        <v>121</v>
      </c>
      <c r="C87" s="92"/>
      <c r="D87" s="92"/>
      <c r="E87" s="92">
        <v>444284</v>
      </c>
      <c r="F87" s="92"/>
      <c r="G87" s="98">
        <f t="shared" si="35"/>
        <v>444284</v>
      </c>
      <c r="H87" s="98"/>
      <c r="I87" s="98"/>
      <c r="J87" s="98">
        <v>686.72930107526872</v>
      </c>
      <c r="K87" s="98"/>
      <c r="L87" s="98">
        <f t="shared" si="36"/>
        <v>686.72930107526872</v>
      </c>
    </row>
    <row r="88" spans="1:12" s="103" customFormat="1">
      <c r="A88" s="102"/>
      <c r="B88" s="102" t="s">
        <v>123</v>
      </c>
      <c r="C88" s="92"/>
      <c r="D88" s="92"/>
      <c r="E88" s="92">
        <v>10284</v>
      </c>
      <c r="F88" s="92"/>
      <c r="G88" s="98">
        <f t="shared" si="35"/>
        <v>10284</v>
      </c>
      <c r="H88" s="98"/>
      <c r="I88" s="98"/>
      <c r="J88" s="98">
        <v>15.895967741935483</v>
      </c>
      <c r="K88" s="98"/>
      <c r="L88" s="98">
        <f t="shared" si="36"/>
        <v>15.895967741935483</v>
      </c>
    </row>
    <row r="89" spans="1:12" s="103" customFormat="1">
      <c r="A89" s="102"/>
      <c r="B89" s="102" t="s">
        <v>206</v>
      </c>
      <c r="C89" s="92"/>
      <c r="D89" s="92"/>
      <c r="E89" s="92">
        <v>2057</v>
      </c>
      <c r="F89" s="92"/>
      <c r="G89" s="98"/>
      <c r="H89" s="98"/>
      <c r="I89" s="98"/>
      <c r="J89" s="98">
        <v>3.1795026881720427</v>
      </c>
      <c r="K89" s="98"/>
      <c r="L89" s="98">
        <f>H89+I89+J89+K89</f>
        <v>3.1795026881720427</v>
      </c>
    </row>
    <row r="90" spans="1:12" s="103" customFormat="1">
      <c r="A90" s="96">
        <v>27</v>
      </c>
      <c r="B90" s="97" t="s">
        <v>34</v>
      </c>
      <c r="C90" s="41">
        <v>0</v>
      </c>
      <c r="D90" s="41">
        <v>211738</v>
      </c>
      <c r="E90" s="41">
        <v>1657818</v>
      </c>
      <c r="F90" s="41">
        <v>804414</v>
      </c>
      <c r="G90" s="41">
        <f t="shared" si="35"/>
        <v>2673970</v>
      </c>
      <c r="H90" s="32" t="s">
        <v>203</v>
      </c>
      <c r="I90" s="32">
        <v>327.28319892473121</v>
      </c>
      <c r="J90" s="32">
        <v>2562.4874999999997</v>
      </c>
      <c r="K90" s="32">
        <v>1243.3818548387096</v>
      </c>
      <c r="L90" s="32">
        <f>H90+I90+J90+K90</f>
        <v>4133.1525537634407</v>
      </c>
    </row>
    <row r="91" spans="1:12" s="103" customFormat="1">
      <c r="A91" s="102"/>
      <c r="B91" s="102" t="s">
        <v>124</v>
      </c>
      <c r="C91" s="92"/>
      <c r="D91" s="92"/>
      <c r="E91" s="92">
        <v>832557</v>
      </c>
      <c r="F91" s="92">
        <v>523030</v>
      </c>
      <c r="G91" s="98">
        <f>SUM(C91:F91)</f>
        <v>1355587</v>
      </c>
      <c r="H91" s="98"/>
      <c r="I91" s="98"/>
      <c r="J91" s="98">
        <v>1286.8824596774193</v>
      </c>
      <c r="K91" s="98">
        <v>808.44690860215053</v>
      </c>
      <c r="L91" s="98">
        <f t="shared" ref="L91:L96" si="37">H91+I91+J91+K91</f>
        <v>2095.3293682795697</v>
      </c>
    </row>
    <row r="92" spans="1:12" s="103" customFormat="1">
      <c r="A92" s="102"/>
      <c r="B92" s="102" t="s">
        <v>127</v>
      </c>
      <c r="C92" s="92"/>
      <c r="D92" s="92"/>
      <c r="E92" s="92">
        <v>567803</v>
      </c>
      <c r="F92" s="92">
        <v>218801</v>
      </c>
      <c r="G92" s="98">
        <f t="shared" ref="G92:G96" si="38">SUM(C92:F92)</f>
        <v>786604</v>
      </c>
      <c r="H92" s="98"/>
      <c r="I92" s="98"/>
      <c r="J92" s="98">
        <v>877.65248655913967</v>
      </c>
      <c r="K92" s="98">
        <v>338.20047043010749</v>
      </c>
      <c r="L92" s="98">
        <f t="shared" si="37"/>
        <v>1215.8529569892471</v>
      </c>
    </row>
    <row r="93" spans="1:12" s="103" customFormat="1">
      <c r="A93" s="102"/>
      <c r="B93" s="102" t="s">
        <v>125</v>
      </c>
      <c r="C93" s="92"/>
      <c r="D93" s="92"/>
      <c r="E93" s="92">
        <v>173739</v>
      </c>
      <c r="F93" s="92">
        <v>2252</v>
      </c>
      <c r="G93" s="98">
        <f t="shared" si="38"/>
        <v>175991</v>
      </c>
      <c r="H93" s="98"/>
      <c r="I93" s="98"/>
      <c r="J93" s="98">
        <v>268.54818548387095</v>
      </c>
      <c r="K93" s="98">
        <v>3.4809139784946233</v>
      </c>
      <c r="L93" s="98">
        <f t="shared" si="37"/>
        <v>272.02909946236559</v>
      </c>
    </row>
    <row r="94" spans="1:12" s="103" customFormat="1">
      <c r="A94" s="102"/>
      <c r="B94" s="102" t="s">
        <v>126</v>
      </c>
      <c r="C94" s="92"/>
      <c r="D94" s="92"/>
      <c r="E94" s="92">
        <v>14423</v>
      </c>
      <c r="F94" s="92"/>
      <c r="G94" s="98">
        <f t="shared" si="38"/>
        <v>14423</v>
      </c>
      <c r="H94" s="98"/>
      <c r="I94" s="98"/>
      <c r="J94" s="98">
        <v>22.293615591397849</v>
      </c>
      <c r="K94" s="98"/>
      <c r="L94" s="98">
        <f t="shared" si="37"/>
        <v>22.293615591397849</v>
      </c>
    </row>
    <row r="95" spans="1:12" s="103" customFormat="1">
      <c r="A95" s="102"/>
      <c r="B95" s="102" t="s">
        <v>128</v>
      </c>
      <c r="C95" s="92"/>
      <c r="D95" s="92"/>
      <c r="E95" s="92">
        <v>25530</v>
      </c>
      <c r="F95" s="92">
        <v>32740</v>
      </c>
      <c r="G95" s="98">
        <f t="shared" si="38"/>
        <v>58270</v>
      </c>
      <c r="H95" s="98"/>
      <c r="I95" s="98"/>
      <c r="J95" s="98">
        <v>39.461693548387089</v>
      </c>
      <c r="K95" s="98">
        <v>50.606182795698921</v>
      </c>
      <c r="L95" s="98">
        <f t="shared" si="37"/>
        <v>90.067876344086017</v>
      </c>
    </row>
    <row r="96" spans="1:12" s="103" customFormat="1">
      <c r="A96" s="102"/>
      <c r="B96" s="102" t="s">
        <v>129</v>
      </c>
      <c r="C96" s="92"/>
      <c r="D96" s="92"/>
      <c r="E96" s="92">
        <v>43766</v>
      </c>
      <c r="F96" s="92">
        <v>27591</v>
      </c>
      <c r="G96" s="98">
        <f t="shared" si="38"/>
        <v>71357</v>
      </c>
      <c r="H96" s="98"/>
      <c r="I96" s="98"/>
      <c r="J96" s="98">
        <v>67.649059139784939</v>
      </c>
      <c r="K96" s="98">
        <v>42.647379032258065</v>
      </c>
      <c r="L96" s="98">
        <f t="shared" si="37"/>
        <v>110.296438172043</v>
      </c>
    </row>
    <row r="97" spans="1:12" s="103" customFormat="1">
      <c r="A97" s="96">
        <v>28</v>
      </c>
      <c r="B97" s="97" t="s">
        <v>35</v>
      </c>
      <c r="C97" s="41">
        <v>395533</v>
      </c>
      <c r="D97" s="41">
        <v>0</v>
      </c>
      <c r="E97" s="41">
        <v>614229</v>
      </c>
      <c r="F97" s="41">
        <v>550579</v>
      </c>
      <c r="G97" s="41">
        <f t="shared" ref="G97" si="39">SUM(C97:F97)</f>
        <v>1560341</v>
      </c>
      <c r="H97" s="32">
        <v>611.3749327956989</v>
      </c>
      <c r="I97" s="32" t="s">
        <v>203</v>
      </c>
      <c r="J97" s="32">
        <v>949.41310483870961</v>
      </c>
      <c r="K97" s="32">
        <v>851.02936827956978</v>
      </c>
      <c r="L97" s="32">
        <f>H97+I97+J97+K97</f>
        <v>2411.8174059139783</v>
      </c>
    </row>
    <row r="98" spans="1:12" s="103" customFormat="1">
      <c r="A98" s="102"/>
      <c r="B98" s="102" t="s">
        <v>130</v>
      </c>
      <c r="C98" s="92">
        <v>395533</v>
      </c>
      <c r="D98" s="92">
        <v>0</v>
      </c>
      <c r="E98" s="92">
        <v>614229</v>
      </c>
      <c r="F98" s="92">
        <v>550579</v>
      </c>
      <c r="G98" s="98">
        <f>C98+D98+E98+F98</f>
        <v>1560341</v>
      </c>
      <c r="H98" s="98">
        <v>611.3749327956989</v>
      </c>
      <c r="I98" s="98"/>
      <c r="J98" s="98">
        <v>949.41310483870961</v>
      </c>
      <c r="K98" s="98">
        <v>851.02936827956978</v>
      </c>
      <c r="L98" s="98">
        <f>H98+I98+J98+K98</f>
        <v>2411.8174059139783</v>
      </c>
    </row>
    <row r="99" spans="1:12" s="103" customFormat="1">
      <c r="A99" s="96">
        <v>29</v>
      </c>
      <c r="B99" s="97" t="s">
        <v>36</v>
      </c>
      <c r="C99" s="41">
        <v>365798</v>
      </c>
      <c r="D99" s="41">
        <v>0</v>
      </c>
      <c r="E99" s="41">
        <v>1225987</v>
      </c>
      <c r="F99" s="41">
        <v>607535</v>
      </c>
      <c r="G99" s="41">
        <f t="shared" ref="G99:G102" si="40">SUM(C99:F99)</f>
        <v>2199320</v>
      </c>
      <c r="H99" s="32">
        <v>565.41357526881723</v>
      </c>
      <c r="I99" s="32" t="s">
        <v>203</v>
      </c>
      <c r="J99" s="32">
        <v>1895.0067876344085</v>
      </c>
      <c r="K99" s="32">
        <v>939.06619623655911</v>
      </c>
      <c r="L99" s="32">
        <f>H99+I99+J99+K99</f>
        <v>3399.4865591397847</v>
      </c>
    </row>
    <row r="100" spans="1:12" s="103" customFormat="1">
      <c r="A100" s="102"/>
      <c r="B100" s="102" t="s">
        <v>131</v>
      </c>
      <c r="C100" s="92">
        <v>365798</v>
      </c>
      <c r="D100" s="92"/>
      <c r="E100" s="92">
        <v>1148750</v>
      </c>
      <c r="F100" s="92">
        <v>607535</v>
      </c>
      <c r="G100" s="98">
        <f>SUM(C100:F100)</f>
        <v>2122083</v>
      </c>
      <c r="H100" s="98">
        <v>565.41357526881723</v>
      </c>
      <c r="I100" s="98"/>
      <c r="J100" s="98">
        <v>1775.6216397849462</v>
      </c>
      <c r="K100" s="98">
        <v>939.06619623655911</v>
      </c>
      <c r="L100" s="98">
        <f t="shared" ref="L100:L114" si="41">H100+I100+J100+K100</f>
        <v>3280.1014112903222</v>
      </c>
    </row>
    <row r="101" spans="1:12" s="103" customFormat="1">
      <c r="A101" s="102"/>
      <c r="B101" s="102" t="s">
        <v>97</v>
      </c>
      <c r="C101" s="92"/>
      <c r="D101" s="92"/>
      <c r="E101" s="92">
        <v>77237</v>
      </c>
      <c r="F101" s="92"/>
      <c r="G101" s="98">
        <f t="shared" si="40"/>
        <v>77237</v>
      </c>
      <c r="H101" s="98"/>
      <c r="I101" s="98"/>
      <c r="J101" s="98">
        <v>119.38514784946236</v>
      </c>
      <c r="K101" s="98"/>
      <c r="L101" s="98">
        <f t="shared" si="41"/>
        <v>119.38514784946236</v>
      </c>
    </row>
    <row r="102" spans="1:12" s="103" customFormat="1">
      <c r="A102" s="96">
        <v>30</v>
      </c>
      <c r="B102" s="97" t="s">
        <v>37</v>
      </c>
      <c r="C102" s="41">
        <v>0</v>
      </c>
      <c r="D102" s="41">
        <v>0</v>
      </c>
      <c r="E102" s="41">
        <v>3179805</v>
      </c>
      <c r="F102" s="41">
        <v>1648629</v>
      </c>
      <c r="G102" s="41">
        <f t="shared" si="40"/>
        <v>4828434</v>
      </c>
      <c r="H102" s="32" t="s">
        <v>203</v>
      </c>
      <c r="I102" s="32" t="s">
        <v>203</v>
      </c>
      <c r="J102" s="32">
        <v>4915.0211693548381</v>
      </c>
      <c r="K102" s="32">
        <v>2548.284072580645</v>
      </c>
      <c r="L102" s="32">
        <f>H102+I102+J102+K102</f>
        <v>7463.3052419354826</v>
      </c>
    </row>
    <row r="103" spans="1:12" s="103" customFormat="1">
      <c r="A103" s="102"/>
      <c r="B103" s="102" t="s">
        <v>132</v>
      </c>
      <c r="C103" s="92"/>
      <c r="D103" s="92"/>
      <c r="E103" s="92">
        <v>3179805</v>
      </c>
      <c r="F103" s="92">
        <v>1648629</v>
      </c>
      <c r="G103" s="92">
        <f t="shared" ref="G103" si="42">G102</f>
        <v>4828434</v>
      </c>
      <c r="H103" s="98"/>
      <c r="I103" s="98"/>
      <c r="J103" s="98">
        <v>4915.0211693548381</v>
      </c>
      <c r="K103" s="98">
        <v>2548.284072580645</v>
      </c>
      <c r="L103" s="98">
        <f t="shared" si="41"/>
        <v>7463.3052419354826</v>
      </c>
    </row>
    <row r="104" spans="1:12" s="103" customFormat="1">
      <c r="A104" s="96">
        <v>31</v>
      </c>
      <c r="B104" s="97" t="s">
        <v>38</v>
      </c>
      <c r="C104" s="41">
        <v>0</v>
      </c>
      <c r="D104" s="41">
        <v>0</v>
      </c>
      <c r="E104" s="41">
        <v>709113</v>
      </c>
      <c r="F104" s="104">
        <v>563535</v>
      </c>
      <c r="G104" s="41">
        <f t="shared" ref="G104" si="43">SUM(C104:F104)</f>
        <v>1272648</v>
      </c>
      <c r="H104" s="32" t="s">
        <v>203</v>
      </c>
      <c r="I104" s="32" t="s">
        <v>203</v>
      </c>
      <c r="J104" s="32">
        <v>1096.0752016129031</v>
      </c>
      <c r="K104" s="32">
        <v>871.05544354838707</v>
      </c>
      <c r="L104" s="32">
        <f t="shared" si="41"/>
        <v>1967.1306451612902</v>
      </c>
    </row>
    <row r="105" spans="1:12" s="103" customFormat="1">
      <c r="A105" s="102"/>
      <c r="B105" s="102" t="s">
        <v>133</v>
      </c>
      <c r="C105" s="92"/>
      <c r="D105" s="92"/>
      <c r="E105" s="92">
        <v>709113</v>
      </c>
      <c r="F105" s="92">
        <v>563535</v>
      </c>
      <c r="G105" s="98">
        <f>E105+F105</f>
        <v>1272648</v>
      </c>
      <c r="H105" s="98"/>
      <c r="I105" s="98"/>
      <c r="J105" s="98">
        <v>1096.0752016129031</v>
      </c>
      <c r="K105" s="98">
        <v>871.05544354838707</v>
      </c>
      <c r="L105" s="98">
        <f t="shared" si="41"/>
        <v>1967.1306451612902</v>
      </c>
    </row>
    <row r="106" spans="1:12" s="103" customFormat="1">
      <c r="A106" s="93">
        <v>32</v>
      </c>
      <c r="B106" s="94" t="s">
        <v>39</v>
      </c>
      <c r="C106" s="55">
        <v>532778</v>
      </c>
      <c r="D106" s="55">
        <v>98722</v>
      </c>
      <c r="E106" s="55">
        <v>4271188</v>
      </c>
      <c r="F106" s="55">
        <v>1670568</v>
      </c>
      <c r="G106" s="55">
        <f t="shared" ref="G106" si="44">SUM(C106:F106)</f>
        <v>6573256</v>
      </c>
      <c r="H106" s="26">
        <v>823.51438172043004</v>
      </c>
      <c r="I106" s="26">
        <v>152.5944892473118</v>
      </c>
      <c r="J106" s="26">
        <v>6601.9706989247306</v>
      </c>
      <c r="K106" s="26">
        <v>2582.1951612903226</v>
      </c>
      <c r="L106" s="26">
        <f t="shared" si="41"/>
        <v>10160.274731182795</v>
      </c>
    </row>
    <row r="107" spans="1:12" s="103" customFormat="1">
      <c r="A107" s="102"/>
      <c r="B107" s="102" t="s">
        <v>134</v>
      </c>
      <c r="C107" s="92">
        <v>532778</v>
      </c>
      <c r="D107" s="92">
        <v>98722</v>
      </c>
      <c r="E107" s="92">
        <v>4271188</v>
      </c>
      <c r="F107" s="92">
        <v>1670568</v>
      </c>
      <c r="G107" s="98">
        <f>C107+D107+E107+F107</f>
        <v>6573256</v>
      </c>
      <c r="H107" s="98">
        <v>823.51438172043004</v>
      </c>
      <c r="I107" s="98"/>
      <c r="J107" s="98">
        <v>6601.9706989247306</v>
      </c>
      <c r="K107" s="98">
        <v>2582.1951612903226</v>
      </c>
      <c r="L107" s="98">
        <f t="shared" si="41"/>
        <v>10007.680241935483</v>
      </c>
    </row>
    <row r="108" spans="1:12" s="103" customFormat="1">
      <c r="A108" s="96">
        <v>33</v>
      </c>
      <c r="B108" s="97" t="s">
        <v>40</v>
      </c>
      <c r="C108" s="41">
        <v>0</v>
      </c>
      <c r="D108" s="41">
        <v>0</v>
      </c>
      <c r="E108" s="41">
        <v>347906</v>
      </c>
      <c r="F108" s="105">
        <v>61728</v>
      </c>
      <c r="G108" s="41">
        <f t="shared" ref="G108:G110" si="45">SUM(C108:F108)</f>
        <v>409634</v>
      </c>
      <c r="H108" s="32" t="s">
        <v>203</v>
      </c>
      <c r="I108" s="32" t="s">
        <v>203</v>
      </c>
      <c r="J108" s="32">
        <v>537.75793010752682</v>
      </c>
      <c r="K108" s="32">
        <v>95.412903225806446</v>
      </c>
      <c r="L108" s="32">
        <f t="shared" si="41"/>
        <v>633.17083333333323</v>
      </c>
    </row>
    <row r="109" spans="1:12" s="103" customFormat="1" ht="30">
      <c r="A109" s="102"/>
      <c r="B109" s="106" t="s">
        <v>135</v>
      </c>
      <c r="C109" s="92"/>
      <c r="D109" s="92"/>
      <c r="E109" s="92">
        <v>347906</v>
      </c>
      <c r="F109" s="92">
        <v>61728</v>
      </c>
      <c r="G109" s="98">
        <f t="shared" si="45"/>
        <v>409634</v>
      </c>
      <c r="H109" s="98"/>
      <c r="I109" s="98"/>
      <c r="J109" s="98">
        <v>537.75793010752682</v>
      </c>
      <c r="K109" s="98">
        <v>95.412903225806446</v>
      </c>
      <c r="L109" s="98">
        <f t="shared" si="41"/>
        <v>633.17083333333323</v>
      </c>
    </row>
    <row r="110" spans="1:12" s="103" customFormat="1">
      <c r="A110" s="93">
        <v>34</v>
      </c>
      <c r="B110" s="94" t="s">
        <v>41</v>
      </c>
      <c r="C110" s="55">
        <v>140057</v>
      </c>
      <c r="D110" s="55">
        <v>0</v>
      </c>
      <c r="E110" s="55">
        <v>78520</v>
      </c>
      <c r="F110" s="55">
        <v>98167</v>
      </c>
      <c r="G110" s="55">
        <f t="shared" si="45"/>
        <v>316744</v>
      </c>
      <c r="H110" s="26">
        <v>216.48595430107525</v>
      </c>
      <c r="I110" s="26" t="s">
        <v>203</v>
      </c>
      <c r="J110" s="26">
        <v>121.36827956989245</v>
      </c>
      <c r="K110" s="26">
        <v>151.73662634408601</v>
      </c>
      <c r="L110" s="26">
        <f t="shared" si="41"/>
        <v>489.59086021505374</v>
      </c>
    </row>
    <row r="111" spans="1:12" s="103" customFormat="1">
      <c r="A111" s="102"/>
      <c r="B111" s="102" t="s">
        <v>136</v>
      </c>
      <c r="C111" s="92">
        <v>140057</v>
      </c>
      <c r="D111" s="92"/>
      <c r="E111" s="92">
        <v>78520</v>
      </c>
      <c r="F111" s="92">
        <v>98167</v>
      </c>
      <c r="G111" s="98">
        <f t="shared" ref="G111" si="46">G110</f>
        <v>316744</v>
      </c>
      <c r="H111" s="98">
        <v>216.48595430107525</v>
      </c>
      <c r="I111" s="98"/>
      <c r="J111" s="98">
        <v>121.36827956989245</v>
      </c>
      <c r="K111" s="98">
        <v>151.73662634408601</v>
      </c>
      <c r="L111" s="98">
        <f t="shared" si="41"/>
        <v>489.59086021505374</v>
      </c>
    </row>
    <row r="112" spans="1:12" s="103" customFormat="1">
      <c r="A112" s="96">
        <v>35</v>
      </c>
      <c r="B112" s="97" t="s">
        <v>42</v>
      </c>
      <c r="C112" s="41">
        <v>0</v>
      </c>
      <c r="D112" s="41">
        <v>0</v>
      </c>
      <c r="E112" s="41">
        <v>213655</v>
      </c>
      <c r="F112" s="41">
        <v>37956</v>
      </c>
      <c r="G112" s="41">
        <f t="shared" ref="G112:G117" si="47">SUM(C112:F112)</f>
        <v>251611</v>
      </c>
      <c r="H112" s="32" t="s">
        <v>203</v>
      </c>
      <c r="I112" s="32" t="s">
        <v>203</v>
      </c>
      <c r="J112" s="32">
        <v>330.24630376344084</v>
      </c>
      <c r="K112" s="32">
        <v>58.66854838709677</v>
      </c>
      <c r="L112" s="32">
        <f t="shared" si="41"/>
        <v>388.91485215053763</v>
      </c>
    </row>
    <row r="113" spans="1:12" s="103" customFormat="1" ht="30">
      <c r="A113" s="102"/>
      <c r="B113" s="106" t="s">
        <v>138</v>
      </c>
      <c r="C113" s="92"/>
      <c r="D113" s="92"/>
      <c r="E113" s="92">
        <v>51277.2</v>
      </c>
      <c r="F113" s="92">
        <v>2315.3159999999998</v>
      </c>
      <c r="G113" s="98">
        <f t="shared" si="47"/>
        <v>53592.515999999996</v>
      </c>
      <c r="H113" s="98"/>
      <c r="I113" s="98"/>
      <c r="J113" s="98">
        <v>79.259112903225798</v>
      </c>
      <c r="K113" s="98">
        <v>3.5787814516129028</v>
      </c>
      <c r="L113" s="98">
        <f t="shared" si="41"/>
        <v>82.837894354838696</v>
      </c>
    </row>
    <row r="114" spans="1:12" s="103" customFormat="1">
      <c r="A114" s="102"/>
      <c r="B114" s="102" t="s">
        <v>137</v>
      </c>
      <c r="C114" s="92"/>
      <c r="D114" s="92"/>
      <c r="E114" s="92">
        <v>162377.79999999999</v>
      </c>
      <c r="F114" s="92">
        <v>35640.684000000001</v>
      </c>
      <c r="G114" s="98">
        <f t="shared" si="47"/>
        <v>198018.484</v>
      </c>
      <c r="H114" s="98"/>
      <c r="I114" s="98"/>
      <c r="J114" s="98">
        <v>250.98719086021501</v>
      </c>
      <c r="K114" s="98">
        <v>55.089766935483865</v>
      </c>
      <c r="L114" s="98">
        <f t="shared" si="41"/>
        <v>306.07695779569889</v>
      </c>
    </row>
    <row r="115" spans="1:12" s="103" customFormat="1" ht="30" customHeight="1">
      <c r="A115" s="96">
        <v>36</v>
      </c>
      <c r="B115" s="97" t="s">
        <v>43</v>
      </c>
      <c r="C115" s="41">
        <v>0</v>
      </c>
      <c r="D115" s="41">
        <v>162075</v>
      </c>
      <c r="E115" s="41">
        <v>945039</v>
      </c>
      <c r="F115" s="41">
        <v>1090072</v>
      </c>
      <c r="G115" s="41">
        <f t="shared" si="47"/>
        <v>2197186</v>
      </c>
      <c r="H115" s="32" t="s">
        <v>203</v>
      </c>
      <c r="I115" s="32">
        <v>250.51915322580643</v>
      </c>
      <c r="J115" s="32">
        <v>1460.7457661290321</v>
      </c>
      <c r="K115" s="32">
        <v>1684.92311827957</v>
      </c>
      <c r="L115" s="32">
        <f>H115+I115+J115+K115</f>
        <v>3396.1880376344084</v>
      </c>
    </row>
    <row r="116" spans="1:12" s="103" customFormat="1">
      <c r="A116" s="102"/>
      <c r="B116" s="102" t="s">
        <v>139</v>
      </c>
      <c r="C116" s="92"/>
      <c r="D116" s="92">
        <v>162075</v>
      </c>
      <c r="E116" s="92">
        <v>945039</v>
      </c>
      <c r="F116" s="92">
        <v>1090072</v>
      </c>
      <c r="G116" s="98">
        <f t="shared" si="47"/>
        <v>2197186</v>
      </c>
      <c r="H116" s="98"/>
      <c r="I116" s="98">
        <v>250.51915322580643</v>
      </c>
      <c r="J116" s="98">
        <v>1460.7457661290321</v>
      </c>
      <c r="K116" s="98">
        <v>1684.92311827957</v>
      </c>
      <c r="L116" s="98">
        <f>H116+I116+J116+K116</f>
        <v>3396.1880376344084</v>
      </c>
    </row>
    <row r="117" spans="1:12" s="103" customFormat="1">
      <c r="A117" s="96">
        <v>37</v>
      </c>
      <c r="B117" s="97" t="s">
        <v>44</v>
      </c>
      <c r="C117" s="41">
        <v>0</v>
      </c>
      <c r="D117" s="41">
        <v>0</v>
      </c>
      <c r="E117" s="41">
        <v>444449</v>
      </c>
      <c r="F117" s="41">
        <v>559819</v>
      </c>
      <c r="G117" s="41">
        <f t="shared" si="47"/>
        <v>1004268</v>
      </c>
      <c r="H117" s="32" t="s">
        <v>203</v>
      </c>
      <c r="I117" s="32" t="s">
        <v>203</v>
      </c>
      <c r="J117" s="32">
        <v>686.98434139784945</v>
      </c>
      <c r="K117" s="32">
        <v>865.31162634408599</v>
      </c>
      <c r="L117" s="32">
        <f>H117+I117+J117+K117</f>
        <v>1552.2959677419353</v>
      </c>
    </row>
    <row r="118" spans="1:12" s="103" customFormat="1">
      <c r="A118" s="102"/>
      <c r="B118" s="102" t="s">
        <v>140</v>
      </c>
      <c r="C118" s="92"/>
      <c r="D118" s="92"/>
      <c r="E118" s="92">
        <v>444449</v>
      </c>
      <c r="F118" s="92">
        <v>559819</v>
      </c>
      <c r="G118" s="98">
        <f>SUM(C118:F118)</f>
        <v>1004268</v>
      </c>
      <c r="H118" s="98"/>
      <c r="I118" s="98"/>
      <c r="J118" s="98">
        <v>686.98434139784945</v>
      </c>
      <c r="K118" s="98">
        <v>865.31162634408599</v>
      </c>
      <c r="L118" s="98">
        <f>SUM(H118:K118)</f>
        <v>1552.2959677419353</v>
      </c>
    </row>
    <row r="119" spans="1:12" s="103" customFormat="1">
      <c r="A119" s="96">
        <v>38</v>
      </c>
      <c r="B119" s="97" t="s">
        <v>45</v>
      </c>
      <c r="C119" s="41">
        <v>124785</v>
      </c>
      <c r="D119" s="41">
        <v>0</v>
      </c>
      <c r="E119" s="41">
        <v>1094209</v>
      </c>
      <c r="F119" s="41">
        <v>312194</v>
      </c>
      <c r="G119" s="41">
        <f t="shared" ref="G119:G129" si="48">SUM(C119:F119)</f>
        <v>1531188</v>
      </c>
      <c r="H119" s="32">
        <v>192.88004032258064</v>
      </c>
      <c r="I119" s="32" t="s">
        <v>203</v>
      </c>
      <c r="J119" s="32">
        <v>1691.3176747311825</v>
      </c>
      <c r="K119" s="32">
        <v>482.55793010752683</v>
      </c>
      <c r="L119" s="32">
        <f>H119+I119+J119+K119</f>
        <v>2366.75564516129</v>
      </c>
    </row>
    <row r="120" spans="1:12" s="103" customFormat="1">
      <c r="A120" s="102"/>
      <c r="B120" s="102" t="s">
        <v>146</v>
      </c>
      <c r="C120" s="92">
        <v>124785</v>
      </c>
      <c r="D120" s="92"/>
      <c r="E120" s="92">
        <v>321588</v>
      </c>
      <c r="F120" s="92">
        <v>81170</v>
      </c>
      <c r="G120" s="98">
        <f>SUM(C120:F120)</f>
        <v>527543</v>
      </c>
      <c r="H120" s="98">
        <v>192.88004032258064</v>
      </c>
      <c r="I120" s="98"/>
      <c r="J120" s="98">
        <v>497.0782258064516</v>
      </c>
      <c r="K120" s="98">
        <v>125.4643817204301</v>
      </c>
      <c r="L120" s="98">
        <f t="shared" ref="L120:L126" si="49">H120+I120+J120+K120</f>
        <v>815.42264784946235</v>
      </c>
    </row>
    <row r="121" spans="1:12" s="103" customFormat="1">
      <c r="A121" s="102"/>
      <c r="B121" s="102" t="s">
        <v>141</v>
      </c>
      <c r="C121" s="92"/>
      <c r="D121" s="92"/>
      <c r="E121" s="92">
        <v>104825</v>
      </c>
      <c r="F121" s="92"/>
      <c r="G121" s="98">
        <f t="shared" si="48"/>
        <v>104825</v>
      </c>
      <c r="H121" s="98"/>
      <c r="I121" s="98"/>
      <c r="J121" s="98">
        <v>162.02788978494624</v>
      </c>
      <c r="K121" s="98"/>
      <c r="L121" s="98">
        <f t="shared" si="49"/>
        <v>162.02788978494624</v>
      </c>
    </row>
    <row r="122" spans="1:12" s="103" customFormat="1">
      <c r="A122" s="102"/>
      <c r="B122" s="102" t="s">
        <v>142</v>
      </c>
      <c r="C122" s="92"/>
      <c r="D122" s="92"/>
      <c r="E122" s="92">
        <v>15757</v>
      </c>
      <c r="F122" s="92"/>
      <c r="G122" s="98">
        <f t="shared" si="48"/>
        <v>15757</v>
      </c>
      <c r="H122" s="98"/>
      <c r="I122" s="98"/>
      <c r="J122" s="98">
        <v>24.355577956989247</v>
      </c>
      <c r="K122" s="98"/>
      <c r="L122" s="98">
        <f t="shared" si="49"/>
        <v>24.355577956989247</v>
      </c>
    </row>
    <row r="123" spans="1:12" s="103" customFormat="1">
      <c r="A123" s="102"/>
      <c r="B123" s="102" t="s">
        <v>143</v>
      </c>
      <c r="C123" s="92"/>
      <c r="D123" s="92"/>
      <c r="E123" s="92">
        <v>39610</v>
      </c>
      <c r="F123" s="92">
        <v>25631</v>
      </c>
      <c r="G123" s="98">
        <f t="shared" si="48"/>
        <v>65241</v>
      </c>
      <c r="H123" s="98"/>
      <c r="I123" s="98"/>
      <c r="J123" s="98">
        <v>61.225134408602152</v>
      </c>
      <c r="K123" s="98">
        <v>39.617809139784946</v>
      </c>
      <c r="L123" s="98">
        <f t="shared" si="49"/>
        <v>100.8429435483871</v>
      </c>
    </row>
    <row r="124" spans="1:12" s="103" customFormat="1">
      <c r="A124" s="102"/>
      <c r="B124" s="102" t="s">
        <v>144</v>
      </c>
      <c r="C124" s="92"/>
      <c r="D124" s="92"/>
      <c r="E124" s="92">
        <v>33483</v>
      </c>
      <c r="F124" s="92">
        <v>39025</v>
      </c>
      <c r="G124" s="98">
        <f t="shared" si="48"/>
        <v>72508</v>
      </c>
      <c r="H124" s="98"/>
      <c r="I124" s="98"/>
      <c r="J124" s="98">
        <v>51.754637096774196</v>
      </c>
      <c r="K124" s="98">
        <v>60.320900537634401</v>
      </c>
      <c r="L124" s="98">
        <f t="shared" si="49"/>
        <v>112.07553763440859</v>
      </c>
    </row>
    <row r="125" spans="1:12" s="103" customFormat="1">
      <c r="A125" s="102"/>
      <c r="B125" s="102" t="s">
        <v>145</v>
      </c>
      <c r="C125" s="92"/>
      <c r="D125" s="92"/>
      <c r="E125" s="92">
        <v>64668</v>
      </c>
      <c r="F125" s="92">
        <v>101307</v>
      </c>
      <c r="G125" s="98">
        <f t="shared" si="48"/>
        <v>165975</v>
      </c>
      <c r="H125" s="98"/>
      <c r="I125" s="98"/>
      <c r="J125" s="98">
        <v>99.957258064516125</v>
      </c>
      <c r="K125" s="98">
        <v>156.59012096774191</v>
      </c>
      <c r="L125" s="98">
        <f t="shared" si="49"/>
        <v>256.54737903225805</v>
      </c>
    </row>
    <row r="126" spans="1:12" s="103" customFormat="1">
      <c r="A126" s="102"/>
      <c r="B126" s="102" t="s">
        <v>147</v>
      </c>
      <c r="C126" s="92"/>
      <c r="D126" s="92"/>
      <c r="E126" s="92">
        <v>514278</v>
      </c>
      <c r="F126" s="92">
        <v>65061</v>
      </c>
      <c r="G126" s="98">
        <f t="shared" si="48"/>
        <v>579339</v>
      </c>
      <c r="H126" s="98"/>
      <c r="I126" s="98"/>
      <c r="J126" s="98">
        <v>794.91895161290313</v>
      </c>
      <c r="K126" s="98">
        <v>100.56471774193548</v>
      </c>
      <c r="L126" s="98">
        <f t="shared" si="49"/>
        <v>895.48366935483864</v>
      </c>
    </row>
    <row r="127" spans="1:12" s="103" customFormat="1">
      <c r="A127" s="96">
        <v>39</v>
      </c>
      <c r="B127" s="107" t="s">
        <v>46</v>
      </c>
      <c r="C127" s="108">
        <v>0</v>
      </c>
      <c r="D127" s="108">
        <v>0</v>
      </c>
      <c r="E127" s="108">
        <v>444982</v>
      </c>
      <c r="F127" s="108">
        <v>85175</v>
      </c>
      <c r="G127" s="41">
        <f t="shared" si="48"/>
        <v>530157</v>
      </c>
      <c r="H127" s="51" t="s">
        <v>203</v>
      </c>
      <c r="I127" s="51" t="s">
        <v>203</v>
      </c>
      <c r="J127" s="32">
        <v>687.80819892473119</v>
      </c>
      <c r="K127" s="32">
        <v>131.6549059139785</v>
      </c>
      <c r="L127" s="32">
        <f>H127+I127+J127+K127</f>
        <v>819.46310483870968</v>
      </c>
    </row>
    <row r="128" spans="1:12" s="103" customFormat="1" ht="30">
      <c r="A128" s="102"/>
      <c r="B128" s="106" t="s">
        <v>148</v>
      </c>
      <c r="C128" s="92"/>
      <c r="D128" s="92"/>
      <c r="E128" s="92">
        <v>444982</v>
      </c>
      <c r="F128" s="92">
        <v>85175</v>
      </c>
      <c r="G128" s="98">
        <f t="shared" si="48"/>
        <v>530157</v>
      </c>
      <c r="H128" s="98"/>
      <c r="I128" s="98"/>
      <c r="J128" s="98">
        <v>687.80819892473119</v>
      </c>
      <c r="K128" s="98">
        <v>131.6549059139785</v>
      </c>
      <c r="L128" s="98">
        <f>SUM(H128:K128)</f>
        <v>819.46310483870968</v>
      </c>
    </row>
    <row r="129" spans="1:12" s="103" customFormat="1">
      <c r="A129" s="96">
        <v>40</v>
      </c>
      <c r="B129" s="97" t="s">
        <v>47</v>
      </c>
      <c r="C129" s="41">
        <v>138644</v>
      </c>
      <c r="D129" s="41">
        <v>0</v>
      </c>
      <c r="E129" s="41">
        <v>3376510</v>
      </c>
      <c r="F129" s="41">
        <v>2409789</v>
      </c>
      <c r="G129" s="41">
        <f t="shared" si="48"/>
        <v>5924943</v>
      </c>
      <c r="H129" s="32">
        <v>214.30188172043009</v>
      </c>
      <c r="I129" s="32" t="s">
        <v>203</v>
      </c>
      <c r="J129" s="32">
        <v>5219.0678763440865</v>
      </c>
      <c r="K129" s="32">
        <v>3724.8082661290323</v>
      </c>
      <c r="L129" s="32">
        <f>H129+I129+J129+K129</f>
        <v>9158.1780241935485</v>
      </c>
    </row>
    <row r="130" spans="1:12" s="103" customFormat="1">
      <c r="A130" s="102"/>
      <c r="B130" s="102" t="s">
        <v>149</v>
      </c>
      <c r="C130" s="92">
        <v>138644</v>
      </c>
      <c r="D130" s="92">
        <v>0</v>
      </c>
      <c r="E130" s="92">
        <v>3376510</v>
      </c>
      <c r="F130" s="92">
        <v>2409789</v>
      </c>
      <c r="G130" s="98">
        <f>C130+D130+E130+F130</f>
        <v>5924943</v>
      </c>
      <c r="H130" s="98">
        <v>214.30188172043009</v>
      </c>
      <c r="I130" s="98"/>
      <c r="J130" s="98">
        <v>5219.0678763440865</v>
      </c>
      <c r="K130" s="98">
        <v>3724.8082661290323</v>
      </c>
      <c r="L130" s="98">
        <f>H130+I130+J130+K130</f>
        <v>9158.1780241935485</v>
      </c>
    </row>
    <row r="131" spans="1:12" s="103" customFormat="1">
      <c r="A131" s="96">
        <v>41</v>
      </c>
      <c r="B131" s="97" t="s">
        <v>48</v>
      </c>
      <c r="C131" s="41">
        <v>690148</v>
      </c>
      <c r="D131" s="41">
        <v>0</v>
      </c>
      <c r="E131" s="41">
        <v>7110703</v>
      </c>
      <c r="F131" s="41">
        <v>2388063</v>
      </c>
      <c r="G131" s="41">
        <f t="shared" ref="G131" si="50">SUM(C131:F131)</f>
        <v>10188914</v>
      </c>
      <c r="H131" s="32">
        <v>1066.7610215053762</v>
      </c>
      <c r="I131" s="32" t="s">
        <v>203</v>
      </c>
      <c r="J131" s="32">
        <v>10991.005981182794</v>
      </c>
      <c r="K131" s="32">
        <v>3691.2264112903226</v>
      </c>
      <c r="L131" s="32">
        <f>H131+I131+J131+K131</f>
        <v>15748.993413978493</v>
      </c>
    </row>
    <row r="132" spans="1:12" s="103" customFormat="1">
      <c r="A132" s="102"/>
      <c r="B132" s="102" t="s">
        <v>150</v>
      </c>
      <c r="C132" s="92">
        <v>690148</v>
      </c>
      <c r="D132" s="92"/>
      <c r="E132" s="92">
        <v>2915388.23</v>
      </c>
      <c r="F132" s="92">
        <v>788060.79</v>
      </c>
      <c r="G132" s="98">
        <f>SUM(C132:F132)</f>
        <v>4393597.0199999996</v>
      </c>
      <c r="H132" s="98">
        <v>1066.7610215053762</v>
      </c>
      <c r="I132" s="98"/>
      <c r="J132" s="98">
        <v>4506.3124522849457</v>
      </c>
      <c r="K132" s="98">
        <v>1218.1047157258065</v>
      </c>
      <c r="L132" s="98">
        <f>SUM(H132:K132)</f>
        <v>6791.1781895161284</v>
      </c>
    </row>
    <row r="133" spans="1:12" s="103" customFormat="1">
      <c r="A133" s="102"/>
      <c r="B133" s="102" t="s">
        <v>151</v>
      </c>
      <c r="C133" s="92"/>
      <c r="D133" s="92"/>
      <c r="E133" s="92">
        <v>4195314.7699999996</v>
      </c>
      <c r="F133" s="92">
        <v>1600002.2100000002</v>
      </c>
      <c r="G133" s="98">
        <f>SUM(C133:F133)</f>
        <v>5795316.9799999995</v>
      </c>
      <c r="H133" s="98"/>
      <c r="I133" s="98"/>
      <c r="J133" s="98">
        <v>6484.6935288978484</v>
      </c>
      <c r="K133" s="98">
        <v>2473.1216955645164</v>
      </c>
      <c r="L133" s="98">
        <f>SUM(H133:K133)</f>
        <v>8957.8152244623652</v>
      </c>
    </row>
    <row r="134" spans="1:12" s="103" customFormat="1">
      <c r="A134" s="96">
        <v>42</v>
      </c>
      <c r="B134" s="97" t="s">
        <v>49</v>
      </c>
      <c r="C134" s="41">
        <v>0</v>
      </c>
      <c r="D134" s="41">
        <v>0</v>
      </c>
      <c r="E134" s="41">
        <v>660252</v>
      </c>
      <c r="F134" s="41">
        <v>428623</v>
      </c>
      <c r="G134" s="41">
        <f t="shared" ref="G134" si="51">SUM(C134:F134)</f>
        <v>1088875</v>
      </c>
      <c r="H134" s="32" t="s">
        <v>203</v>
      </c>
      <c r="I134" s="32" t="s">
        <v>203</v>
      </c>
      <c r="J134" s="32">
        <v>1020.5508064516127</v>
      </c>
      <c r="K134" s="32">
        <v>662.52211021505377</v>
      </c>
      <c r="L134" s="32">
        <f>H134+I134+J134+K134</f>
        <v>1683.0729166666665</v>
      </c>
    </row>
    <row r="135" spans="1:12" s="103" customFormat="1">
      <c r="A135" s="102"/>
      <c r="B135" s="102" t="s">
        <v>152</v>
      </c>
      <c r="C135" s="92"/>
      <c r="D135" s="92"/>
      <c r="E135" s="92">
        <v>660252</v>
      </c>
      <c r="F135" s="92">
        <v>428623</v>
      </c>
      <c r="G135" s="98">
        <f>F135+E135</f>
        <v>1088875</v>
      </c>
      <c r="H135" s="98"/>
      <c r="I135" s="98"/>
      <c r="J135" s="98">
        <v>1020.5508064516127</v>
      </c>
      <c r="K135" s="98">
        <v>662.52211021505377</v>
      </c>
      <c r="L135" s="98">
        <f>H135+I135+J135+K135</f>
        <v>1683.0729166666665</v>
      </c>
    </row>
    <row r="136" spans="1:12" s="103" customFormat="1">
      <c r="A136" s="96">
        <v>43</v>
      </c>
      <c r="B136" s="97" t="s">
        <v>50</v>
      </c>
      <c r="C136" s="109">
        <v>281994</v>
      </c>
      <c r="D136" s="41"/>
      <c r="E136" s="109">
        <v>2841015</v>
      </c>
      <c r="F136" s="109">
        <v>1958466</v>
      </c>
      <c r="G136" s="41">
        <f>SUM(C136:F136)</f>
        <v>5081475</v>
      </c>
      <c r="H136" s="32">
        <v>435.8778225806451</v>
      </c>
      <c r="I136" s="32" t="s">
        <v>203</v>
      </c>
      <c r="J136" s="32">
        <v>4391.353830645161</v>
      </c>
      <c r="K136" s="32">
        <v>3027.1987903225804</v>
      </c>
      <c r="L136" s="32">
        <f>H136+I136+J136+K136</f>
        <v>7854.4304435483864</v>
      </c>
    </row>
    <row r="137" spans="1:12" s="103" customFormat="1">
      <c r="A137" s="102"/>
      <c r="B137" s="102" t="s">
        <v>153</v>
      </c>
      <c r="C137" s="92">
        <v>281994</v>
      </c>
      <c r="D137" s="92"/>
      <c r="E137" s="92">
        <v>253987</v>
      </c>
      <c r="F137" s="92">
        <v>332156</v>
      </c>
      <c r="G137" s="98">
        <f t="shared" ref="G137:G142" si="52">SUM(C137:F137)</f>
        <v>868137</v>
      </c>
      <c r="H137" s="98">
        <v>435.8778225806451</v>
      </c>
      <c r="I137" s="98"/>
      <c r="J137" s="98">
        <v>392.58743279569887</v>
      </c>
      <c r="K137" s="98">
        <v>513.41317204301072</v>
      </c>
      <c r="L137" s="98">
        <f>SUM(H137:K137)</f>
        <v>1341.8784274193547</v>
      </c>
    </row>
    <row r="138" spans="1:12" s="103" customFormat="1">
      <c r="A138" s="102"/>
      <c r="B138" s="102" t="s">
        <v>154</v>
      </c>
      <c r="C138" s="92"/>
      <c r="D138" s="92"/>
      <c r="E138" s="92">
        <v>1222773</v>
      </c>
      <c r="F138" s="92">
        <v>931642</v>
      </c>
      <c r="G138" s="98">
        <f t="shared" si="52"/>
        <v>2154415</v>
      </c>
      <c r="H138" s="98"/>
      <c r="I138" s="98"/>
      <c r="J138" s="98">
        <v>1890.0389112903226</v>
      </c>
      <c r="K138" s="98">
        <v>1440.0380376344085</v>
      </c>
      <c r="L138" s="98">
        <f t="shared" ref="L138:L142" si="53">SUM(H138:K138)</f>
        <v>3330.0769489247314</v>
      </c>
    </row>
    <row r="139" spans="1:12" s="103" customFormat="1">
      <c r="A139" s="102"/>
      <c r="B139" s="102" t="s">
        <v>155</v>
      </c>
      <c r="C139" s="92"/>
      <c r="D139" s="92"/>
      <c r="E139" s="92">
        <v>615080</v>
      </c>
      <c r="F139" s="92"/>
      <c r="G139" s="98">
        <f t="shared" si="52"/>
        <v>615080</v>
      </c>
      <c r="H139" s="98"/>
      <c r="I139" s="98"/>
      <c r="J139" s="98">
        <v>950.72849462365582</v>
      </c>
      <c r="K139" s="98"/>
      <c r="L139" s="98">
        <f t="shared" si="53"/>
        <v>950.72849462365582</v>
      </c>
    </row>
    <row r="140" spans="1:12" s="103" customFormat="1">
      <c r="A140" s="102"/>
      <c r="B140" s="102" t="s">
        <v>199</v>
      </c>
      <c r="C140" s="92"/>
      <c r="D140" s="92"/>
      <c r="E140" s="92">
        <v>409958</v>
      </c>
      <c r="F140" s="92">
        <v>593219</v>
      </c>
      <c r="G140" s="98">
        <f t="shared" si="52"/>
        <v>1003177</v>
      </c>
      <c r="H140" s="98"/>
      <c r="I140" s="98"/>
      <c r="J140" s="98">
        <v>633.67163978494614</v>
      </c>
      <c r="K140" s="98">
        <v>916.9379704301075</v>
      </c>
      <c r="L140" s="98">
        <f t="shared" si="53"/>
        <v>1550.6096102150536</v>
      </c>
    </row>
    <row r="141" spans="1:12" s="103" customFormat="1">
      <c r="A141" s="102"/>
      <c r="B141" s="102" t="s">
        <v>200</v>
      </c>
      <c r="C141" s="92"/>
      <c r="D141" s="92"/>
      <c r="E141" s="92">
        <v>59093</v>
      </c>
      <c r="F141" s="92">
        <v>101449</v>
      </c>
      <c r="G141" s="98">
        <f t="shared" si="52"/>
        <v>160542</v>
      </c>
      <c r="H141" s="98"/>
      <c r="I141" s="98"/>
      <c r="J141" s="98">
        <v>91.339986559139774</v>
      </c>
      <c r="K141" s="98">
        <v>156.80961021505374</v>
      </c>
      <c r="L141" s="98">
        <f t="shared" si="53"/>
        <v>248.14959677419353</v>
      </c>
    </row>
    <row r="142" spans="1:12" s="103" customFormat="1">
      <c r="A142" s="102"/>
      <c r="B142" s="102" t="s">
        <v>201</v>
      </c>
      <c r="C142" s="92"/>
      <c r="D142" s="92"/>
      <c r="E142" s="92">
        <v>280124</v>
      </c>
      <c r="F142" s="92"/>
      <c r="G142" s="98">
        <f t="shared" si="52"/>
        <v>280124</v>
      </c>
      <c r="H142" s="98"/>
      <c r="I142" s="98"/>
      <c r="J142" s="98">
        <v>432.9873655913978</v>
      </c>
      <c r="K142" s="98"/>
      <c r="L142" s="98">
        <f t="shared" si="53"/>
        <v>432.9873655913978</v>
      </c>
    </row>
    <row r="143" spans="1:12" s="103" customFormat="1">
      <c r="A143" s="96">
        <v>44</v>
      </c>
      <c r="B143" s="97" t="s">
        <v>51</v>
      </c>
      <c r="C143" s="41">
        <v>1031377</v>
      </c>
      <c r="D143" s="41">
        <v>141122</v>
      </c>
      <c r="E143" s="109">
        <v>3815033</v>
      </c>
      <c r="F143" s="41">
        <v>1023592</v>
      </c>
      <c r="G143" s="41">
        <f>SUM(C143:F143)</f>
        <v>6011124</v>
      </c>
      <c r="H143" s="32">
        <v>1594.1983198924731</v>
      </c>
      <c r="I143" s="32">
        <v>218.13212365591397</v>
      </c>
      <c r="J143" s="32">
        <v>5896.8924059139781</v>
      </c>
      <c r="K143" s="32">
        <v>1582.1650537634407</v>
      </c>
      <c r="L143" s="32">
        <f>H143+I143+J143+K143</f>
        <v>9291.3879032258064</v>
      </c>
    </row>
    <row r="144" spans="1:12" s="103" customFormat="1">
      <c r="A144" s="102"/>
      <c r="B144" s="102" t="s">
        <v>156</v>
      </c>
      <c r="C144" s="92">
        <v>1031377</v>
      </c>
      <c r="D144" s="92">
        <v>141122</v>
      </c>
      <c r="E144" s="92">
        <v>2224410</v>
      </c>
      <c r="F144" s="92">
        <v>781200</v>
      </c>
      <c r="G144" s="98">
        <f>C144+D144+E144+F144</f>
        <v>4178109</v>
      </c>
      <c r="H144" s="98">
        <v>1594.1983198924731</v>
      </c>
      <c r="I144" s="98">
        <v>218.13212365591397</v>
      </c>
      <c r="J144" s="98">
        <v>3438.2681451612898</v>
      </c>
      <c r="K144" s="98">
        <v>1207.5</v>
      </c>
      <c r="L144" s="98">
        <f>H144+I144+J144+K144</f>
        <v>6458.0985887096767</v>
      </c>
    </row>
    <row r="145" spans="1:12" s="103" customFormat="1">
      <c r="A145" s="102"/>
      <c r="B145" s="102" t="s">
        <v>157</v>
      </c>
      <c r="C145" s="92"/>
      <c r="D145" s="92"/>
      <c r="E145" s="92">
        <v>1559090</v>
      </c>
      <c r="F145" s="92">
        <v>230535</v>
      </c>
      <c r="G145" s="98">
        <f t="shared" ref="G145:G146" si="54">C145+D145+E145+F145</f>
        <v>1789625</v>
      </c>
      <c r="H145" s="98"/>
      <c r="I145" s="98"/>
      <c r="J145" s="98">
        <v>2409.8837365591398</v>
      </c>
      <c r="K145" s="98">
        <v>356.33770161290323</v>
      </c>
      <c r="L145" s="98">
        <f t="shared" ref="L145:L146" si="55">H145+I145+J145+K145</f>
        <v>2766.2214381720432</v>
      </c>
    </row>
    <row r="146" spans="1:12" s="103" customFormat="1">
      <c r="A146" s="102"/>
      <c r="B146" s="102" t="s">
        <v>197</v>
      </c>
      <c r="C146" s="92"/>
      <c r="D146" s="92"/>
      <c r="E146" s="92">
        <v>31533</v>
      </c>
      <c r="F146" s="92">
        <v>11857</v>
      </c>
      <c r="G146" s="98">
        <f t="shared" si="54"/>
        <v>43390</v>
      </c>
      <c r="H146" s="98"/>
      <c r="I146" s="98"/>
      <c r="J146" s="98">
        <v>48.740524193548382</v>
      </c>
      <c r="K146" s="98">
        <v>18.327352150537635</v>
      </c>
      <c r="L146" s="98">
        <f t="shared" si="55"/>
        <v>67.067876344086017</v>
      </c>
    </row>
    <row r="147" spans="1:12" s="103" customFormat="1">
      <c r="A147" s="96">
        <v>45</v>
      </c>
      <c r="B147" s="97" t="s">
        <v>52</v>
      </c>
      <c r="C147" s="41">
        <v>229222</v>
      </c>
      <c r="D147" s="41">
        <v>11411</v>
      </c>
      <c r="E147" s="53">
        <v>3437481</v>
      </c>
      <c r="F147" s="51">
        <v>2849150</v>
      </c>
      <c r="G147" s="41">
        <f t="shared" ref="G147" si="56">SUM(C147:F147)</f>
        <v>6527264</v>
      </c>
      <c r="H147" s="32">
        <v>354.30819892473119</v>
      </c>
      <c r="I147" s="32">
        <v>17.637970430107526</v>
      </c>
      <c r="J147" s="32">
        <v>5313.3106854838707</v>
      </c>
      <c r="K147" s="32">
        <v>4403.9280913978491</v>
      </c>
      <c r="L147" s="32">
        <f>H147+I147+J147+K147</f>
        <v>10089.184946236559</v>
      </c>
    </row>
    <row r="148" spans="1:12" s="103" customFormat="1">
      <c r="A148" s="102"/>
      <c r="B148" s="102" t="s">
        <v>158</v>
      </c>
      <c r="C148" s="92">
        <v>229222</v>
      </c>
      <c r="D148" s="92">
        <v>11411</v>
      </c>
      <c r="E148" s="92">
        <v>3437481</v>
      </c>
      <c r="F148" s="92">
        <v>2849150</v>
      </c>
      <c r="G148" s="92">
        <f t="shared" ref="G148" si="57">G147</f>
        <v>6527264</v>
      </c>
      <c r="H148" s="98"/>
      <c r="I148" s="98">
        <v>17.637970430107526</v>
      </c>
      <c r="J148" s="98">
        <v>5313.3106854838707</v>
      </c>
      <c r="K148" s="98">
        <v>4403.9280913978491</v>
      </c>
      <c r="L148" s="98">
        <f t="shared" ref="L148:L159" si="58">H148+I148+J148+K148</f>
        <v>9734.8767473118278</v>
      </c>
    </row>
    <row r="149" spans="1:12" s="103" customFormat="1">
      <c r="A149" s="96">
        <v>46</v>
      </c>
      <c r="B149" s="97" t="s">
        <v>53</v>
      </c>
      <c r="C149" s="41">
        <v>13884</v>
      </c>
      <c r="D149" s="41">
        <v>0</v>
      </c>
      <c r="E149" s="109">
        <v>966262</v>
      </c>
      <c r="F149" s="41">
        <v>736313</v>
      </c>
      <c r="G149" s="41">
        <f t="shared" ref="G149:G160" si="59">SUM(C149:F149)</f>
        <v>1716459</v>
      </c>
      <c r="H149" s="32">
        <v>21.460483870967739</v>
      </c>
      <c r="I149" s="32" t="s">
        <v>203</v>
      </c>
      <c r="J149" s="32">
        <v>1493.5501344086019</v>
      </c>
      <c r="K149" s="32">
        <v>1138.1182123655913</v>
      </c>
      <c r="L149" s="32">
        <f t="shared" si="58"/>
        <v>2653.1288306451606</v>
      </c>
    </row>
    <row r="150" spans="1:12" s="103" customFormat="1">
      <c r="A150" s="102"/>
      <c r="B150" s="102" t="s">
        <v>159</v>
      </c>
      <c r="C150" s="92"/>
      <c r="D150" s="92"/>
      <c r="E150" s="92">
        <v>966262</v>
      </c>
      <c r="F150" s="92">
        <v>736313</v>
      </c>
      <c r="G150" s="98">
        <f t="shared" si="59"/>
        <v>1702575</v>
      </c>
      <c r="H150" s="98"/>
      <c r="I150" s="98"/>
      <c r="J150" s="98">
        <v>1493.5501344086019</v>
      </c>
      <c r="K150" s="98">
        <v>1138.1182123655913</v>
      </c>
      <c r="L150" s="98">
        <f t="shared" si="58"/>
        <v>2631.6683467741932</v>
      </c>
    </row>
    <row r="151" spans="1:12" s="103" customFormat="1">
      <c r="A151" s="96">
        <v>47</v>
      </c>
      <c r="B151" s="97" t="s">
        <v>54</v>
      </c>
      <c r="C151" s="41">
        <v>55910</v>
      </c>
      <c r="D151" s="41">
        <v>0</v>
      </c>
      <c r="E151" s="41">
        <v>2475353</v>
      </c>
      <c r="F151" s="41">
        <v>898364</v>
      </c>
      <c r="G151" s="41">
        <f t="shared" si="59"/>
        <v>3429627</v>
      </c>
      <c r="H151" s="32">
        <v>86.420026881720418</v>
      </c>
      <c r="I151" s="32" t="s">
        <v>203</v>
      </c>
      <c r="J151" s="32">
        <v>3826.1504704301074</v>
      </c>
      <c r="K151" s="32">
        <v>1388.6002688172043</v>
      </c>
      <c r="L151" s="32">
        <f t="shared" si="58"/>
        <v>5301.170766129032</v>
      </c>
    </row>
    <row r="152" spans="1:12" s="103" customFormat="1">
      <c r="A152" s="102"/>
      <c r="B152" s="102" t="s">
        <v>160</v>
      </c>
      <c r="C152" s="92">
        <v>55910</v>
      </c>
      <c r="D152" s="92"/>
      <c r="E152" s="92">
        <v>160897.94500000001</v>
      </c>
      <c r="F152" s="92">
        <v>106905.31599999999</v>
      </c>
      <c r="G152" s="98">
        <f t="shared" si="59"/>
        <v>323713.261</v>
      </c>
      <c r="H152" s="98">
        <v>86.420026881720418</v>
      </c>
      <c r="I152" s="98"/>
      <c r="J152" s="98">
        <v>248.69978057795697</v>
      </c>
      <c r="K152" s="98">
        <v>165.24343198924728</v>
      </c>
      <c r="L152" s="98">
        <f t="shared" si="58"/>
        <v>500.36323944892467</v>
      </c>
    </row>
    <row r="153" spans="1:12" s="103" customFormat="1">
      <c r="A153" s="102"/>
      <c r="B153" s="102" t="s">
        <v>163</v>
      </c>
      <c r="C153" s="92"/>
      <c r="D153" s="92"/>
      <c r="E153" s="92">
        <v>64359.178</v>
      </c>
      <c r="F153" s="92"/>
      <c r="G153" s="98">
        <f t="shared" si="59"/>
        <v>64359.178</v>
      </c>
      <c r="H153" s="98"/>
      <c r="I153" s="98"/>
      <c r="J153" s="98">
        <v>99.47991223118278</v>
      </c>
      <c r="K153" s="98"/>
      <c r="L153" s="98">
        <f t="shared" si="58"/>
        <v>99.47991223118278</v>
      </c>
    </row>
    <row r="154" spans="1:12" s="103" customFormat="1">
      <c r="A154" s="102"/>
      <c r="B154" s="102" t="s">
        <v>164</v>
      </c>
      <c r="C154" s="92"/>
      <c r="D154" s="92"/>
      <c r="E154" s="92">
        <v>198028.24</v>
      </c>
      <c r="F154" s="92">
        <v>37731.288</v>
      </c>
      <c r="G154" s="98">
        <f t="shared" si="59"/>
        <v>235759.52799999999</v>
      </c>
      <c r="H154" s="98"/>
      <c r="I154" s="98"/>
      <c r="J154" s="98">
        <v>306.09203763440854</v>
      </c>
      <c r="K154" s="98">
        <v>58.32121129032258</v>
      </c>
      <c r="L154" s="98">
        <f t="shared" si="58"/>
        <v>364.41324892473114</v>
      </c>
    </row>
    <row r="155" spans="1:12" s="103" customFormat="1">
      <c r="A155" s="102"/>
      <c r="B155" s="102" t="s">
        <v>161</v>
      </c>
      <c r="C155" s="92"/>
      <c r="D155" s="92"/>
      <c r="E155" s="92">
        <v>831718.60800000001</v>
      </c>
      <c r="F155" s="92">
        <v>198538.44399999999</v>
      </c>
      <c r="G155" s="98">
        <f t="shared" si="59"/>
        <v>1030257.052</v>
      </c>
      <c r="H155" s="98"/>
      <c r="I155" s="98"/>
      <c r="J155" s="98">
        <v>1285.5865580645161</v>
      </c>
      <c r="K155" s="98">
        <v>306.88065940860213</v>
      </c>
      <c r="L155" s="98">
        <f t="shared" si="58"/>
        <v>1592.4672174731181</v>
      </c>
    </row>
    <row r="156" spans="1:12" s="103" customFormat="1">
      <c r="A156" s="102"/>
      <c r="B156" s="102" t="s">
        <v>167</v>
      </c>
      <c r="C156" s="92"/>
      <c r="D156" s="92"/>
      <c r="E156" s="92">
        <v>871324.2560000004</v>
      </c>
      <c r="F156" s="92">
        <v>364735.78399999993</v>
      </c>
      <c r="G156" s="98">
        <f t="shared" si="59"/>
        <v>1236060.0400000003</v>
      </c>
      <c r="H156" s="98"/>
      <c r="I156" s="98"/>
      <c r="J156" s="98">
        <v>1346.8049655913983</v>
      </c>
      <c r="K156" s="98">
        <v>563.77170913978478</v>
      </c>
      <c r="L156" s="98">
        <f t="shared" si="58"/>
        <v>1910.5766747311832</v>
      </c>
    </row>
    <row r="157" spans="1:12" s="103" customFormat="1">
      <c r="A157" s="102"/>
      <c r="B157" s="102" t="s">
        <v>166</v>
      </c>
      <c r="C157" s="92"/>
      <c r="D157" s="92"/>
      <c r="E157" s="92">
        <v>138619.76800000001</v>
      </c>
      <c r="F157" s="92">
        <v>67377.3</v>
      </c>
      <c r="G157" s="98">
        <f t="shared" si="59"/>
        <v>205997.06800000003</v>
      </c>
      <c r="H157" s="98"/>
      <c r="I157" s="98"/>
      <c r="J157" s="98">
        <v>214.26442634408602</v>
      </c>
      <c r="K157" s="98">
        <v>104.14502016129032</v>
      </c>
      <c r="L157" s="98">
        <f t="shared" si="58"/>
        <v>318.40944650537631</v>
      </c>
    </row>
    <row r="158" spans="1:12" s="103" customFormat="1">
      <c r="A158" s="102"/>
      <c r="B158" s="102" t="s">
        <v>162</v>
      </c>
      <c r="C158" s="92"/>
      <c r="D158" s="92"/>
      <c r="E158" s="92">
        <v>126243.003</v>
      </c>
      <c r="F158" s="92">
        <v>44019.836000000003</v>
      </c>
      <c r="G158" s="98">
        <f t="shared" si="59"/>
        <v>170262.83900000001</v>
      </c>
      <c r="H158" s="98"/>
      <c r="I158" s="98"/>
      <c r="J158" s="98">
        <v>195.13367399193547</v>
      </c>
      <c r="K158" s="98">
        <v>68.041413172043008</v>
      </c>
      <c r="L158" s="98">
        <f t="shared" si="58"/>
        <v>263.17508716397845</v>
      </c>
    </row>
    <row r="159" spans="1:12" s="103" customFormat="1">
      <c r="A159" s="102"/>
      <c r="B159" s="102" t="s">
        <v>165</v>
      </c>
      <c r="C159" s="92"/>
      <c r="D159" s="92"/>
      <c r="E159" s="92">
        <v>84162.002000000008</v>
      </c>
      <c r="F159" s="92">
        <v>79056.031999999992</v>
      </c>
      <c r="G159" s="98">
        <f t="shared" si="59"/>
        <v>163218.03399999999</v>
      </c>
      <c r="H159" s="98"/>
      <c r="I159" s="98"/>
      <c r="J159" s="98">
        <v>130.08911599462365</v>
      </c>
      <c r="K159" s="98">
        <v>122.19682365591396</v>
      </c>
      <c r="L159" s="98">
        <f t="shared" si="58"/>
        <v>252.28593965053761</v>
      </c>
    </row>
    <row r="160" spans="1:12" s="103" customFormat="1">
      <c r="A160" s="96">
        <v>48</v>
      </c>
      <c r="B160" s="97" t="s">
        <v>55</v>
      </c>
      <c r="C160" s="41">
        <v>301121</v>
      </c>
      <c r="D160" s="41">
        <v>0</v>
      </c>
      <c r="E160" s="109">
        <v>1295743</v>
      </c>
      <c r="F160" s="41">
        <v>479041</v>
      </c>
      <c r="G160" s="41">
        <f t="shared" si="59"/>
        <v>2075905</v>
      </c>
      <c r="H160" s="32">
        <v>465.44240591397846</v>
      </c>
      <c r="I160" s="32" t="s">
        <v>203</v>
      </c>
      <c r="J160" s="32">
        <v>2002.8285618279569</v>
      </c>
      <c r="K160" s="32">
        <v>740.45315860215044</v>
      </c>
      <c r="L160" s="32">
        <f>H160+I160+J160+K160</f>
        <v>3208.7241263440856</v>
      </c>
    </row>
    <row r="161" spans="1:12" s="103" customFormat="1">
      <c r="A161" s="102"/>
      <c r="B161" s="102" t="s">
        <v>168</v>
      </c>
      <c r="C161" s="92">
        <v>301121</v>
      </c>
      <c r="D161" s="92">
        <v>0</v>
      </c>
      <c r="E161" s="92">
        <v>1295743</v>
      </c>
      <c r="F161" s="92">
        <v>479041</v>
      </c>
      <c r="G161" s="98">
        <f t="shared" ref="G161" si="60">G160*100%</f>
        <v>2075905</v>
      </c>
      <c r="H161" s="98">
        <v>465.44240591397846</v>
      </c>
      <c r="I161" s="98"/>
      <c r="J161" s="98">
        <v>2002.8285618279569</v>
      </c>
      <c r="K161" s="98">
        <v>740.45315860215044</v>
      </c>
      <c r="L161" s="98">
        <f>SUM(H161:K161)</f>
        <v>3208.7241263440856</v>
      </c>
    </row>
    <row r="162" spans="1:12" s="103" customFormat="1">
      <c r="A162" s="96">
        <v>49</v>
      </c>
      <c r="B162" s="97" t="s">
        <v>56</v>
      </c>
      <c r="C162" s="41">
        <v>0</v>
      </c>
      <c r="D162" s="41">
        <v>8296</v>
      </c>
      <c r="E162" s="109">
        <v>1372323</v>
      </c>
      <c r="F162" s="41">
        <v>902095</v>
      </c>
      <c r="G162" s="41">
        <f t="shared" ref="G162" si="61">SUM(C162:F162)</f>
        <v>2282714</v>
      </c>
      <c r="H162" s="32" t="s">
        <v>203</v>
      </c>
      <c r="I162" s="32">
        <v>12.823118279569892</v>
      </c>
      <c r="J162" s="32">
        <v>2121.1981854838709</v>
      </c>
      <c r="K162" s="32">
        <v>1394.367271505376</v>
      </c>
      <c r="L162" s="32">
        <f t="shared" ref="L162:L201" si="62">SUM(H162:K162)</f>
        <v>3528.3885752688166</v>
      </c>
    </row>
    <row r="163" spans="1:12" s="103" customFormat="1">
      <c r="A163" s="102"/>
      <c r="B163" s="102" t="s">
        <v>169</v>
      </c>
      <c r="C163" s="92"/>
      <c r="D163" s="92">
        <v>8296</v>
      </c>
      <c r="E163" s="92">
        <v>1372323</v>
      </c>
      <c r="F163" s="92">
        <v>902095</v>
      </c>
      <c r="G163" s="98">
        <f t="shared" ref="G163" si="63">G162*100%</f>
        <v>2282714</v>
      </c>
      <c r="H163" s="98"/>
      <c r="I163" s="98">
        <v>12.823118279569892</v>
      </c>
      <c r="J163" s="98">
        <v>2121.1981854838709</v>
      </c>
      <c r="K163" s="98">
        <v>1394.367271505376</v>
      </c>
      <c r="L163" s="98">
        <f t="shared" si="62"/>
        <v>3528.3885752688166</v>
      </c>
    </row>
    <row r="164" spans="1:12" s="103" customFormat="1">
      <c r="A164" s="96">
        <v>50</v>
      </c>
      <c r="B164" s="97" t="s">
        <v>57</v>
      </c>
      <c r="C164" s="41">
        <v>0</v>
      </c>
      <c r="D164" s="41">
        <v>0</v>
      </c>
      <c r="E164" s="109">
        <v>126793</v>
      </c>
      <c r="F164" s="41">
        <v>190528</v>
      </c>
      <c r="G164" s="41">
        <f t="shared" ref="G164" si="64">SUM(C164:F164)</f>
        <v>317321</v>
      </c>
      <c r="H164" s="32" t="s">
        <v>203</v>
      </c>
      <c r="I164" s="32" t="s">
        <v>203</v>
      </c>
      <c r="J164" s="32">
        <v>195.98380376344082</v>
      </c>
      <c r="K164" s="32">
        <v>294.49892473118274</v>
      </c>
      <c r="L164" s="32">
        <f t="shared" si="62"/>
        <v>490.48272849462353</v>
      </c>
    </row>
    <row r="165" spans="1:12" s="103" customFormat="1">
      <c r="A165" s="102"/>
      <c r="B165" s="102" t="s">
        <v>170</v>
      </c>
      <c r="C165" s="92"/>
      <c r="D165" s="92"/>
      <c r="E165" s="92">
        <v>126793</v>
      </c>
      <c r="F165" s="92">
        <v>190528</v>
      </c>
      <c r="G165" s="98">
        <f>G164</f>
        <v>317321</v>
      </c>
      <c r="H165" s="98"/>
      <c r="I165" s="98"/>
      <c r="J165" s="98">
        <v>195.98380376344082</v>
      </c>
      <c r="K165" s="98">
        <v>294.49892473118274</v>
      </c>
      <c r="L165" s="98">
        <f t="shared" si="62"/>
        <v>490.48272849462353</v>
      </c>
    </row>
    <row r="166" spans="1:12" s="103" customFormat="1">
      <c r="A166" s="96">
        <v>51</v>
      </c>
      <c r="B166" s="97" t="s">
        <v>58</v>
      </c>
      <c r="C166" s="41">
        <v>11695</v>
      </c>
      <c r="D166" s="41">
        <v>0</v>
      </c>
      <c r="E166" s="109">
        <v>3624369</v>
      </c>
      <c r="F166" s="41">
        <v>628138</v>
      </c>
      <c r="G166" s="41">
        <f t="shared" ref="G166" si="65">SUM(C166:F166)</f>
        <v>4264202</v>
      </c>
      <c r="H166" s="32">
        <v>18.07694892473118</v>
      </c>
      <c r="I166" s="32" t="s">
        <v>203</v>
      </c>
      <c r="J166" s="32">
        <v>5602.1832661290318</v>
      </c>
      <c r="K166" s="32">
        <v>970.91223118279561</v>
      </c>
      <c r="L166" s="32">
        <f t="shared" si="62"/>
        <v>6591.1724462365592</v>
      </c>
    </row>
    <row r="167" spans="1:12" s="103" customFormat="1">
      <c r="A167" s="102"/>
      <c r="B167" s="102" t="s">
        <v>171</v>
      </c>
      <c r="C167" s="92">
        <v>11695</v>
      </c>
      <c r="D167" s="92">
        <v>0</v>
      </c>
      <c r="E167" s="92">
        <v>3624369</v>
      </c>
      <c r="F167" s="92">
        <v>628138</v>
      </c>
      <c r="G167" s="98">
        <f t="shared" ref="G167" si="66">G166*100%</f>
        <v>4264202</v>
      </c>
      <c r="H167" s="98">
        <v>18.07694892473118</v>
      </c>
      <c r="I167" s="98"/>
      <c r="J167" s="98">
        <v>5602.1832661290318</v>
      </c>
      <c r="K167" s="98">
        <v>970.91223118279561</v>
      </c>
      <c r="L167" s="98">
        <f t="shared" si="62"/>
        <v>6591.1724462365592</v>
      </c>
    </row>
    <row r="168" spans="1:12" s="103" customFormat="1">
      <c r="A168" s="96">
        <v>52</v>
      </c>
      <c r="B168" s="97" t="s">
        <v>59</v>
      </c>
      <c r="C168" s="41">
        <v>891860</v>
      </c>
      <c r="D168" s="41">
        <v>0</v>
      </c>
      <c r="E168" s="41">
        <v>1160656</v>
      </c>
      <c r="F168" s="41">
        <v>1733012</v>
      </c>
      <c r="G168" s="41">
        <f t="shared" ref="G168:G197" si="67">SUM(C168:F168)</f>
        <v>3785528</v>
      </c>
      <c r="H168" s="32">
        <v>1378.5470430107525</v>
      </c>
      <c r="I168" s="32" t="s">
        <v>203</v>
      </c>
      <c r="J168" s="32">
        <v>1794.0247311827954</v>
      </c>
      <c r="K168" s="32">
        <v>2678.7147849462367</v>
      </c>
      <c r="L168" s="32">
        <f t="shared" si="62"/>
        <v>5851.286559139784</v>
      </c>
    </row>
    <row r="169" spans="1:12" s="103" customFormat="1">
      <c r="A169" s="102"/>
      <c r="B169" s="102" t="s">
        <v>172</v>
      </c>
      <c r="C169" s="92">
        <v>891860</v>
      </c>
      <c r="D169" s="92"/>
      <c r="E169" s="92">
        <v>975763</v>
      </c>
      <c r="F169" s="92">
        <v>1534707</v>
      </c>
      <c r="G169" s="98">
        <f>SUM(C169:F169)</f>
        <v>3402330</v>
      </c>
      <c r="H169" s="98">
        <v>1378.5470430107525</v>
      </c>
      <c r="I169" s="98"/>
      <c r="J169" s="98">
        <v>1508.235819892473</v>
      </c>
      <c r="K169" s="98">
        <v>2372.1949596774193</v>
      </c>
      <c r="L169" s="98">
        <f t="shared" si="62"/>
        <v>5258.9778225806449</v>
      </c>
    </row>
    <row r="170" spans="1:12" s="103" customFormat="1">
      <c r="A170" s="102"/>
      <c r="B170" s="102" t="s">
        <v>173</v>
      </c>
      <c r="C170" s="92"/>
      <c r="D170" s="92"/>
      <c r="E170" s="92">
        <v>184893</v>
      </c>
      <c r="F170" s="92">
        <v>156501</v>
      </c>
      <c r="G170" s="98">
        <f t="shared" si="67"/>
        <v>341394</v>
      </c>
      <c r="H170" s="98"/>
      <c r="I170" s="98"/>
      <c r="J170" s="98">
        <v>285.78891129032257</v>
      </c>
      <c r="K170" s="98">
        <v>241.90342741935481</v>
      </c>
      <c r="L170" s="98">
        <f t="shared" si="62"/>
        <v>527.69233870967741</v>
      </c>
    </row>
    <row r="171" spans="1:12" s="103" customFormat="1">
      <c r="A171" s="102"/>
      <c r="B171" s="102" t="s">
        <v>174</v>
      </c>
      <c r="C171" s="92"/>
      <c r="D171" s="92"/>
      <c r="E171" s="92"/>
      <c r="F171" s="92">
        <v>41804</v>
      </c>
      <c r="G171" s="98">
        <f t="shared" si="67"/>
        <v>41804</v>
      </c>
      <c r="H171" s="98"/>
      <c r="I171" s="98"/>
      <c r="J171" s="98"/>
      <c r="K171" s="98">
        <v>64.616397849462359</v>
      </c>
      <c r="L171" s="98">
        <f t="shared" si="62"/>
        <v>64.616397849462359</v>
      </c>
    </row>
    <row r="172" spans="1:12" s="103" customFormat="1">
      <c r="A172" s="96">
        <v>53</v>
      </c>
      <c r="B172" s="97" t="s">
        <v>60</v>
      </c>
      <c r="C172" s="41">
        <v>601862</v>
      </c>
      <c r="D172" s="41"/>
      <c r="E172" s="41">
        <v>1769866</v>
      </c>
      <c r="F172" s="41">
        <v>1424118</v>
      </c>
      <c r="G172" s="41">
        <f t="shared" si="67"/>
        <v>3795846</v>
      </c>
      <c r="H172" s="32">
        <v>930.29744623655915</v>
      </c>
      <c r="I172" s="32" t="s">
        <v>203</v>
      </c>
      <c r="J172" s="32">
        <v>2735.6799731182791</v>
      </c>
      <c r="K172" s="32">
        <v>2201.2576612903226</v>
      </c>
      <c r="L172" s="32">
        <f t="shared" si="62"/>
        <v>5867.2350806451614</v>
      </c>
    </row>
    <row r="173" spans="1:12" s="103" customFormat="1">
      <c r="A173" s="102"/>
      <c r="B173" s="102" t="s">
        <v>184</v>
      </c>
      <c r="C173" s="92">
        <v>601862</v>
      </c>
      <c r="D173" s="92"/>
      <c r="E173" s="92">
        <v>1769866</v>
      </c>
      <c r="F173" s="92">
        <v>1424118</v>
      </c>
      <c r="G173" s="98">
        <f t="shared" si="67"/>
        <v>3795846</v>
      </c>
      <c r="H173" s="98">
        <v>930.29744623655915</v>
      </c>
      <c r="I173" s="98"/>
      <c r="J173" s="98">
        <v>2735.6799731182791</v>
      </c>
      <c r="K173" s="98">
        <v>2201.2576612903226</v>
      </c>
      <c r="L173" s="98">
        <f t="shared" si="62"/>
        <v>5867.2350806451614</v>
      </c>
    </row>
    <row r="174" spans="1:12" s="103" customFormat="1">
      <c r="A174" s="96">
        <v>54</v>
      </c>
      <c r="B174" s="97" t="s">
        <v>61</v>
      </c>
      <c r="C174" s="41">
        <v>148529</v>
      </c>
      <c r="D174" s="41">
        <v>0</v>
      </c>
      <c r="E174" s="41">
        <v>1743415</v>
      </c>
      <c r="F174" s="41">
        <v>832529</v>
      </c>
      <c r="G174" s="41">
        <f t="shared" si="67"/>
        <v>2724473</v>
      </c>
      <c r="H174" s="32">
        <v>229.58111559139783</v>
      </c>
      <c r="I174" s="32" t="s">
        <v>203</v>
      </c>
      <c r="J174" s="32">
        <v>2694.7946908602148</v>
      </c>
      <c r="K174" s="32">
        <v>1286.8391801075268</v>
      </c>
      <c r="L174" s="32">
        <f t="shared" si="62"/>
        <v>4211.21498655914</v>
      </c>
    </row>
    <row r="175" spans="1:12" s="103" customFormat="1">
      <c r="A175" s="102"/>
      <c r="B175" s="102" t="s">
        <v>185</v>
      </c>
      <c r="C175" s="92"/>
      <c r="D175" s="92"/>
      <c r="E175" s="92">
        <v>233465</v>
      </c>
      <c r="F175" s="92">
        <v>108907</v>
      </c>
      <c r="G175" s="98">
        <f t="shared" si="67"/>
        <v>342372</v>
      </c>
      <c r="H175" s="98"/>
      <c r="I175" s="98"/>
      <c r="J175" s="98">
        <v>360.86659946236557</v>
      </c>
      <c r="K175" s="98">
        <v>168.3374327956989</v>
      </c>
      <c r="L175" s="98">
        <f t="shared" si="62"/>
        <v>529.20403225806444</v>
      </c>
    </row>
    <row r="176" spans="1:12" s="103" customFormat="1">
      <c r="A176" s="102"/>
      <c r="B176" s="102" t="s">
        <v>186</v>
      </c>
      <c r="C176" s="92"/>
      <c r="D176" s="92"/>
      <c r="E176" s="92">
        <v>138692</v>
      </c>
      <c r="F176" s="92">
        <v>144495</v>
      </c>
      <c r="G176" s="98">
        <f t="shared" si="67"/>
        <v>283187</v>
      </c>
      <c r="H176" s="98"/>
      <c r="I176" s="98"/>
      <c r="J176" s="98">
        <v>214.37607526881717</v>
      </c>
      <c r="K176" s="98">
        <v>223.34576612903226</v>
      </c>
      <c r="L176" s="98">
        <f t="shared" si="62"/>
        <v>437.7218413978494</v>
      </c>
    </row>
    <row r="177" spans="1:12" s="103" customFormat="1">
      <c r="A177" s="102"/>
      <c r="B177" s="102" t="s">
        <v>187</v>
      </c>
      <c r="C177" s="92"/>
      <c r="D177" s="92"/>
      <c r="E177" s="92">
        <v>20085</v>
      </c>
      <c r="F177" s="92">
        <v>6738</v>
      </c>
      <c r="G177" s="98">
        <f t="shared" si="67"/>
        <v>26823</v>
      </c>
      <c r="H177" s="98"/>
      <c r="I177" s="98"/>
      <c r="J177" s="98">
        <v>31.045362903225804</v>
      </c>
      <c r="K177" s="98">
        <v>10.414919354838709</v>
      </c>
      <c r="L177" s="98">
        <f t="shared" si="62"/>
        <v>41.46028225806451</v>
      </c>
    </row>
    <row r="178" spans="1:12" s="103" customFormat="1">
      <c r="A178" s="102"/>
      <c r="B178" s="102" t="s">
        <v>188</v>
      </c>
      <c r="C178" s="92"/>
      <c r="D178" s="92"/>
      <c r="E178" s="92">
        <v>128611</v>
      </c>
      <c r="F178" s="92">
        <v>1919</v>
      </c>
      <c r="G178" s="98">
        <f t="shared" si="67"/>
        <v>130530</v>
      </c>
      <c r="H178" s="98"/>
      <c r="I178" s="98"/>
      <c r="J178" s="98">
        <v>198.79388440860214</v>
      </c>
      <c r="K178" s="98">
        <v>2.9661962365591394</v>
      </c>
      <c r="L178" s="98">
        <f t="shared" si="62"/>
        <v>201.76008064516128</v>
      </c>
    </row>
    <row r="179" spans="1:12" s="103" customFormat="1">
      <c r="A179" s="102"/>
      <c r="B179" s="102" t="s">
        <v>189</v>
      </c>
      <c r="C179" s="92"/>
      <c r="D179" s="92"/>
      <c r="E179" s="92"/>
      <c r="F179" s="92"/>
      <c r="G179" s="98">
        <f t="shared" si="67"/>
        <v>0</v>
      </c>
      <c r="H179" s="98"/>
      <c r="I179" s="98"/>
      <c r="J179" s="98"/>
      <c r="K179" s="98"/>
      <c r="L179" s="98">
        <f t="shared" si="62"/>
        <v>0</v>
      </c>
    </row>
    <row r="180" spans="1:12" s="103" customFormat="1">
      <c r="A180" s="102"/>
      <c r="B180" s="102" t="s">
        <v>190</v>
      </c>
      <c r="C180" s="92"/>
      <c r="D180" s="92"/>
      <c r="E180" s="92">
        <v>368919</v>
      </c>
      <c r="F180" s="92"/>
      <c r="G180" s="98">
        <f t="shared" si="67"/>
        <v>368919</v>
      </c>
      <c r="H180" s="98"/>
      <c r="I180" s="98"/>
      <c r="J180" s="98">
        <v>570.23770161290315</v>
      </c>
      <c r="K180" s="98"/>
      <c r="L180" s="98">
        <f t="shared" si="62"/>
        <v>570.23770161290315</v>
      </c>
    </row>
    <row r="181" spans="1:12" s="103" customFormat="1">
      <c r="A181" s="102"/>
      <c r="B181" s="102" t="s">
        <v>191</v>
      </c>
      <c r="C181" s="92">
        <v>148529</v>
      </c>
      <c r="D181" s="92"/>
      <c r="E181" s="92">
        <v>104012</v>
      </c>
      <c r="F181" s="92">
        <v>14539</v>
      </c>
      <c r="G181" s="98">
        <f t="shared" si="67"/>
        <v>267080</v>
      </c>
      <c r="H181" s="98">
        <v>229.58111559139783</v>
      </c>
      <c r="I181" s="98"/>
      <c r="J181" s="98">
        <v>160.77123655913979</v>
      </c>
      <c r="K181" s="98">
        <v>22.472916666666666</v>
      </c>
      <c r="L181" s="98">
        <f t="shared" si="62"/>
        <v>412.82526881720429</v>
      </c>
    </row>
    <row r="182" spans="1:12" s="103" customFormat="1">
      <c r="A182" s="102"/>
      <c r="B182" s="102" t="s">
        <v>192</v>
      </c>
      <c r="C182" s="92"/>
      <c r="D182" s="92"/>
      <c r="E182" s="92">
        <v>596288</v>
      </c>
      <c r="F182" s="92">
        <v>536971</v>
      </c>
      <c r="G182" s="98">
        <f t="shared" si="67"/>
        <v>1133259</v>
      </c>
      <c r="H182" s="98"/>
      <c r="I182" s="98"/>
      <c r="J182" s="98">
        <v>921.68172043010748</v>
      </c>
      <c r="K182" s="98">
        <v>829.99549731182788</v>
      </c>
      <c r="L182" s="98">
        <f t="shared" si="62"/>
        <v>1751.6772177419352</v>
      </c>
    </row>
    <row r="183" spans="1:12" s="103" customFormat="1">
      <c r="A183" s="102"/>
      <c r="B183" s="102" t="s">
        <v>198</v>
      </c>
      <c r="C183" s="92"/>
      <c r="D183" s="92"/>
      <c r="E183" s="92">
        <v>153343</v>
      </c>
      <c r="F183" s="92">
        <v>18960</v>
      </c>
      <c r="G183" s="98">
        <f t="shared" si="67"/>
        <v>172303</v>
      </c>
      <c r="H183" s="98"/>
      <c r="I183" s="98"/>
      <c r="J183" s="98">
        <v>237.02211021505374</v>
      </c>
      <c r="K183" s="98"/>
      <c r="L183" s="98">
        <f t="shared" si="62"/>
        <v>237.02211021505374</v>
      </c>
    </row>
    <row r="184" spans="1:12" s="103" customFormat="1">
      <c r="A184" s="93">
        <v>55</v>
      </c>
      <c r="B184" s="110" t="s">
        <v>62</v>
      </c>
      <c r="C184" s="55">
        <v>0</v>
      </c>
      <c r="D184" s="55">
        <v>65920</v>
      </c>
      <c r="E184" s="55">
        <v>2661846</v>
      </c>
      <c r="F184" s="55">
        <v>678646</v>
      </c>
      <c r="G184" s="55">
        <f t="shared" si="67"/>
        <v>3406412</v>
      </c>
      <c r="H184" s="26" t="s">
        <v>203</v>
      </c>
      <c r="I184" s="26">
        <v>101.89247311827957</v>
      </c>
      <c r="J184" s="26">
        <v>4114.4124999999995</v>
      </c>
      <c r="K184" s="26">
        <v>1048.9823924731181</v>
      </c>
      <c r="L184" s="26">
        <f t="shared" si="62"/>
        <v>5265.2873655913972</v>
      </c>
    </row>
    <row r="185" spans="1:12" s="103" customFormat="1">
      <c r="A185" s="102"/>
      <c r="B185" s="102" t="s">
        <v>175</v>
      </c>
      <c r="C185" s="92"/>
      <c r="D185" s="92"/>
      <c r="E185" s="92">
        <v>795801</v>
      </c>
      <c r="F185" s="92">
        <v>304843</v>
      </c>
      <c r="G185" s="98">
        <f t="shared" si="67"/>
        <v>1100644</v>
      </c>
      <c r="H185" s="98"/>
      <c r="I185" s="98"/>
      <c r="J185" s="98">
        <v>1230.0687499999999</v>
      </c>
      <c r="K185" s="98">
        <v>471.19549731182792</v>
      </c>
      <c r="L185" s="98">
        <f t="shared" si="62"/>
        <v>1701.2642473118278</v>
      </c>
    </row>
    <row r="186" spans="1:12" s="103" customFormat="1">
      <c r="A186" s="102"/>
      <c r="B186" s="102" t="s">
        <v>176</v>
      </c>
      <c r="C186" s="92"/>
      <c r="D186" s="92"/>
      <c r="E186" s="92">
        <v>629468</v>
      </c>
      <c r="F186" s="92">
        <v>42990</v>
      </c>
      <c r="G186" s="98">
        <f t="shared" si="67"/>
        <v>672458</v>
      </c>
      <c r="H186" s="98"/>
      <c r="I186" s="98"/>
      <c r="J186" s="98">
        <v>972.96801075268809</v>
      </c>
      <c r="K186" s="98">
        <v>66.449596774193537</v>
      </c>
      <c r="L186" s="98">
        <f t="shared" si="62"/>
        <v>1039.4176075268815</v>
      </c>
    </row>
    <row r="187" spans="1:12" s="103" customFormat="1">
      <c r="A187" s="102"/>
      <c r="B187" s="102" t="s">
        <v>177</v>
      </c>
      <c r="C187" s="92"/>
      <c r="D187" s="92">
        <v>65920</v>
      </c>
      <c r="E187" s="92">
        <v>369081</v>
      </c>
      <c r="F187" s="92">
        <v>138142</v>
      </c>
      <c r="G187" s="98">
        <f t="shared" si="67"/>
        <v>573143</v>
      </c>
      <c r="H187" s="98"/>
      <c r="I187" s="98">
        <v>101.89247311827957</v>
      </c>
      <c r="J187" s="98">
        <v>570.48810483870966</v>
      </c>
      <c r="K187" s="98">
        <v>213.52594086021506</v>
      </c>
      <c r="L187" s="98">
        <f t="shared" si="62"/>
        <v>885.9065188172043</v>
      </c>
    </row>
    <row r="188" spans="1:12" s="103" customFormat="1">
      <c r="A188" s="102"/>
      <c r="B188" s="102" t="s">
        <v>179</v>
      </c>
      <c r="C188" s="92"/>
      <c r="D188" s="92"/>
      <c r="E188" s="92">
        <v>204318</v>
      </c>
      <c r="F188" s="92">
        <v>26250</v>
      </c>
      <c r="G188" s="98">
        <f t="shared" si="67"/>
        <v>230568</v>
      </c>
      <c r="H188" s="98"/>
      <c r="I188" s="98"/>
      <c r="J188" s="98">
        <v>315.8141129032258</v>
      </c>
      <c r="K188" s="98">
        <v>40.574596774193544</v>
      </c>
      <c r="L188" s="98">
        <f t="shared" si="62"/>
        <v>356.38870967741934</v>
      </c>
    </row>
    <row r="189" spans="1:12" s="103" customFormat="1">
      <c r="A189" s="102"/>
      <c r="B189" s="102" t="s">
        <v>178</v>
      </c>
      <c r="C189" s="92"/>
      <c r="D189" s="92"/>
      <c r="E189" s="92"/>
      <c r="F189" s="92">
        <v>10497</v>
      </c>
      <c r="G189" s="98">
        <f t="shared" si="67"/>
        <v>10497</v>
      </c>
      <c r="H189" s="98"/>
      <c r="I189" s="98"/>
      <c r="J189" s="98"/>
      <c r="K189" s="98">
        <v>16.225201612903223</v>
      </c>
      <c r="L189" s="98">
        <f t="shared" si="62"/>
        <v>16.225201612903223</v>
      </c>
    </row>
    <row r="190" spans="1:12" s="103" customFormat="1" ht="30">
      <c r="A190" s="102"/>
      <c r="B190" s="106" t="s">
        <v>180</v>
      </c>
      <c r="C190" s="92"/>
      <c r="D190" s="92"/>
      <c r="E190" s="92">
        <v>122216</v>
      </c>
      <c r="F190" s="92"/>
      <c r="G190" s="98">
        <f t="shared" si="67"/>
        <v>122216</v>
      </c>
      <c r="H190" s="98"/>
      <c r="I190" s="98"/>
      <c r="J190" s="98">
        <v>188.90913978494623</v>
      </c>
      <c r="K190" s="98"/>
      <c r="L190" s="98">
        <f t="shared" si="62"/>
        <v>188.90913978494623</v>
      </c>
    </row>
    <row r="191" spans="1:12" s="103" customFormat="1">
      <c r="A191" s="102"/>
      <c r="B191" s="102" t="s">
        <v>181</v>
      </c>
      <c r="C191" s="92"/>
      <c r="D191" s="92"/>
      <c r="E191" s="92">
        <v>503262</v>
      </c>
      <c r="F191" s="92">
        <v>145388</v>
      </c>
      <c r="G191" s="98">
        <f t="shared" si="67"/>
        <v>648650</v>
      </c>
      <c r="H191" s="98"/>
      <c r="I191" s="98"/>
      <c r="J191" s="98">
        <v>777.89153225806444</v>
      </c>
      <c r="K191" s="98">
        <v>224.72607526881717</v>
      </c>
      <c r="L191" s="98">
        <f t="shared" si="62"/>
        <v>1002.6176075268816</v>
      </c>
    </row>
    <row r="192" spans="1:12" s="103" customFormat="1">
      <c r="A192" s="102"/>
      <c r="B192" s="102" t="s">
        <v>182</v>
      </c>
      <c r="C192" s="92"/>
      <c r="D192" s="92"/>
      <c r="E192" s="92">
        <v>13504</v>
      </c>
      <c r="F192" s="92"/>
      <c r="G192" s="98">
        <f t="shared" si="67"/>
        <v>13504</v>
      </c>
      <c r="H192" s="98"/>
      <c r="I192" s="98"/>
      <c r="J192" s="98">
        <v>20.873118279569894</v>
      </c>
      <c r="K192" s="98"/>
      <c r="L192" s="98">
        <f t="shared" si="62"/>
        <v>20.873118279569894</v>
      </c>
    </row>
    <row r="193" spans="1:12" s="103" customFormat="1">
      <c r="A193" s="102"/>
      <c r="B193" s="102" t="s">
        <v>183</v>
      </c>
      <c r="C193" s="92"/>
      <c r="D193" s="92"/>
      <c r="E193" s="92">
        <v>24196</v>
      </c>
      <c r="F193" s="92">
        <v>10536</v>
      </c>
      <c r="G193" s="98">
        <f t="shared" si="67"/>
        <v>34732</v>
      </c>
      <c r="H193" s="98"/>
      <c r="I193" s="98"/>
      <c r="J193" s="98">
        <v>37.399731182795698</v>
      </c>
      <c r="K193" s="98">
        <v>16.285483870967742</v>
      </c>
      <c r="L193" s="98">
        <f t="shared" si="62"/>
        <v>53.685215053763443</v>
      </c>
    </row>
    <row r="194" spans="1:12">
      <c r="A194" s="38">
        <v>56</v>
      </c>
      <c r="B194" s="27" t="s">
        <v>63</v>
      </c>
      <c r="C194" s="28">
        <v>99034</v>
      </c>
      <c r="D194" s="28">
        <v>1011</v>
      </c>
      <c r="E194" s="28">
        <v>2610350</v>
      </c>
      <c r="F194" s="28">
        <v>2427514</v>
      </c>
      <c r="G194" s="28">
        <f t="shared" si="67"/>
        <v>5137909</v>
      </c>
      <c r="H194" s="29">
        <v>153.07674731182797</v>
      </c>
      <c r="I194" s="29">
        <v>1.5627016129032256</v>
      </c>
      <c r="J194" s="29">
        <v>4034.8151881720428</v>
      </c>
      <c r="K194" s="29">
        <v>3752.205779569892</v>
      </c>
      <c r="L194" s="29">
        <f t="shared" si="62"/>
        <v>7941.6604166666657</v>
      </c>
    </row>
    <row r="195" spans="1:12">
      <c r="A195" s="40"/>
      <c r="B195" s="14" t="s">
        <v>193</v>
      </c>
      <c r="C195" s="15"/>
      <c r="D195" s="15">
        <v>1011</v>
      </c>
      <c r="E195" s="15">
        <v>1803572</v>
      </c>
      <c r="F195" s="15">
        <v>1616863</v>
      </c>
      <c r="G195" s="15">
        <f t="shared" si="67"/>
        <v>3421446</v>
      </c>
      <c r="H195" s="16"/>
      <c r="I195" s="16">
        <v>1.5627016129032256</v>
      </c>
      <c r="J195" s="16">
        <v>2787.7793010752684</v>
      </c>
      <c r="K195" s="16">
        <v>2499.1834005376345</v>
      </c>
      <c r="L195" s="16">
        <f t="shared" si="62"/>
        <v>5288.5254032258063</v>
      </c>
    </row>
    <row r="196" spans="1:12">
      <c r="A196" s="40"/>
      <c r="B196" s="14" t="s">
        <v>194</v>
      </c>
      <c r="C196" s="15">
        <v>99034</v>
      </c>
      <c r="D196" s="15"/>
      <c r="E196" s="15">
        <v>806778</v>
      </c>
      <c r="F196" s="15">
        <v>810651</v>
      </c>
      <c r="G196" s="15">
        <f t="shared" si="67"/>
        <v>1716463</v>
      </c>
      <c r="H196" s="16">
        <v>153.07674731182797</v>
      </c>
      <c r="I196" s="16"/>
      <c r="J196" s="16">
        <v>1247.0358870967743</v>
      </c>
      <c r="K196" s="16">
        <v>1253.022379032258</v>
      </c>
      <c r="L196" s="16">
        <f t="shared" si="62"/>
        <v>2653.1350134408603</v>
      </c>
    </row>
    <row r="197" spans="1:12">
      <c r="A197" s="56">
        <v>57</v>
      </c>
      <c r="B197" s="57" t="s">
        <v>64</v>
      </c>
      <c r="C197" s="58">
        <v>341318</v>
      </c>
      <c r="D197" s="58">
        <v>0</v>
      </c>
      <c r="E197" s="58">
        <v>639965</v>
      </c>
      <c r="F197" s="58">
        <v>639243</v>
      </c>
      <c r="G197" s="58">
        <f t="shared" si="67"/>
        <v>1620526</v>
      </c>
      <c r="H197" s="43">
        <v>527.57486559139784</v>
      </c>
      <c r="I197" s="43" t="s">
        <v>203</v>
      </c>
      <c r="J197" s="43">
        <v>989.19321236559131</v>
      </c>
      <c r="K197" s="43">
        <v>988.07721774193544</v>
      </c>
      <c r="L197" s="43">
        <f t="shared" si="62"/>
        <v>2504.8452956989245</v>
      </c>
    </row>
    <row r="198" spans="1:12">
      <c r="A198" s="39"/>
      <c r="B198" s="13" t="s">
        <v>195</v>
      </c>
      <c r="C198" s="8">
        <v>341318</v>
      </c>
      <c r="D198" s="8"/>
      <c r="E198" s="8">
        <v>70396.149999999994</v>
      </c>
      <c r="F198" s="8">
        <v>76709.16</v>
      </c>
      <c r="G198" s="8">
        <f>SUM(C198:F198)</f>
        <v>488423.31000000006</v>
      </c>
      <c r="H198" s="9">
        <v>527.57486559139784</v>
      </c>
      <c r="I198" s="9"/>
      <c r="J198" s="9">
        <v>108.81125336021503</v>
      </c>
      <c r="K198" s="9">
        <v>118.56926612903226</v>
      </c>
      <c r="L198" s="9">
        <f t="shared" si="62"/>
        <v>754.9553850806451</v>
      </c>
    </row>
    <row r="199" spans="1:12">
      <c r="A199" s="64"/>
      <c r="B199" s="13" t="s">
        <v>202</v>
      </c>
      <c r="C199" s="65"/>
      <c r="D199" s="65"/>
      <c r="E199" s="65">
        <v>569568.85</v>
      </c>
      <c r="F199" s="65">
        <v>562533.84</v>
      </c>
      <c r="G199" s="8">
        <f>SUM(C199:F199)</f>
        <v>1132102.69</v>
      </c>
      <c r="H199" s="66"/>
      <c r="I199" s="66"/>
      <c r="J199" s="66">
        <v>880.3819590053763</v>
      </c>
      <c r="K199" s="66">
        <v>869.50795161290307</v>
      </c>
      <c r="L199" s="9">
        <f t="shared" si="62"/>
        <v>1749.8899106182794</v>
      </c>
    </row>
    <row r="200" spans="1:12">
      <c r="A200" s="33">
        <v>58</v>
      </c>
      <c r="B200" s="18" t="s">
        <v>65</v>
      </c>
      <c r="C200" s="19">
        <v>0</v>
      </c>
      <c r="D200" s="19">
        <v>0</v>
      </c>
      <c r="E200" s="19">
        <v>1777474</v>
      </c>
      <c r="F200" s="19">
        <v>1250315</v>
      </c>
      <c r="G200" s="19">
        <f t="shared" ref="G200:G201" si="68">SUM(C200:F200)</f>
        <v>3027789</v>
      </c>
      <c r="H200" s="20" t="s">
        <v>203</v>
      </c>
      <c r="I200" s="20" t="s">
        <v>203</v>
      </c>
      <c r="J200" s="20">
        <v>2747.4396505376344</v>
      </c>
      <c r="K200" s="20">
        <v>1932.6105510752689</v>
      </c>
      <c r="L200" s="20">
        <f t="shared" si="62"/>
        <v>4680.050201612903</v>
      </c>
    </row>
    <row r="201" spans="1:12">
      <c r="A201" s="34"/>
      <c r="B201" s="21" t="s">
        <v>196</v>
      </c>
      <c r="C201" s="22"/>
      <c r="D201" s="22">
        <v>0</v>
      </c>
      <c r="E201" s="22">
        <v>1777474</v>
      </c>
      <c r="F201" s="22">
        <v>1250315</v>
      </c>
      <c r="G201" s="22">
        <f t="shared" si="68"/>
        <v>3027789</v>
      </c>
      <c r="H201" s="23"/>
      <c r="I201" s="23" t="s">
        <v>203</v>
      </c>
      <c r="J201" s="23">
        <v>2747.4396505376344</v>
      </c>
      <c r="K201" s="23">
        <v>1932.6105510752689</v>
      </c>
      <c r="L201" s="23">
        <f t="shared" si="62"/>
        <v>4680.050201612903</v>
      </c>
    </row>
    <row r="202" spans="1:12">
      <c r="B202" s="59" t="s">
        <v>66</v>
      </c>
      <c r="C202" s="60">
        <f t="shared" ref="C202:E202" si="69">C7+C9+C14+C16+C19+C24+C30+C32+C34+C41+C43+C47+C49+C51+C58+C60+C62+C64+C68+C70+C73+C76+C78+C81+C83+C90+C97+C99+C102+C104+C106+C108+C110+C112+C115+C117+C119+C127+C129+C131+C134+C136+C143+C147+C149+C151+C160+C162+C164+C166+C168+C172+C174+C184+C194+C197+C200</f>
        <v>16738743</v>
      </c>
      <c r="D202" s="60">
        <f t="shared" si="69"/>
        <v>3199670</v>
      </c>
      <c r="E202" s="60">
        <f t="shared" si="69"/>
        <v>110694750</v>
      </c>
      <c r="F202" s="60">
        <f>F7+F9+F14+F16+F19+F24+F30+F32+F34+F41+F43+F47+F49+F51+F58+F60+F62+F64+F68+F70+F73+F76+F78+F81+F83+F90+F97+F99+F102+F104+F106+F108+F110+F112+F115+F117+F119+F127+F129+F131+F134+F136+F143+F147+F149+F151+F160+F162+F164+F166+F168+F172+F174+F184+F194+F197+F200</f>
        <v>55912288</v>
      </c>
      <c r="G202" s="61">
        <f>C202+D202+E202+F202</f>
        <v>186545451</v>
      </c>
      <c r="H202" s="62">
        <f t="shared" ref="H202:K202" si="70">H7+H9+H14+H16+H19+H24+H30+H32+H34+H41+H43+H47+H49+H51+H58+H60+H62+H64+H68+H70+H73+H76+H78+H81+H83+H90+H97+H99+H102+H104+H106+H108+H110+H112+H115+H117+H119+H127+H129+H131+H134+H136+H143+H147+H149+H151+H160+H162+H164+H166+H168+H172+H174+H184+H194+H197+H200</f>
        <v>25873.057056451609</v>
      </c>
      <c r="I202" s="62">
        <f t="shared" si="70"/>
        <v>4945.7264784946237</v>
      </c>
      <c r="J202" s="62">
        <f t="shared" si="70"/>
        <v>171100.75604838706</v>
      </c>
      <c r="K202" s="62">
        <f t="shared" si="70"/>
        <v>86423.563440860191</v>
      </c>
      <c r="L202" s="62">
        <f>H202+I202+J202+K202</f>
        <v>288343.10302419349</v>
      </c>
    </row>
    <row r="203" spans="1:12">
      <c r="C203" s="2" t="s">
        <v>69</v>
      </c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январь 18</vt:lpstr>
      <vt:lpstr>февраль_18</vt:lpstr>
      <vt:lpstr>март_18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Костина Вероника Витальевна</cp:lastModifiedBy>
  <dcterms:created xsi:type="dcterms:W3CDTF">2018-02-07T12:35:52Z</dcterms:created>
  <dcterms:modified xsi:type="dcterms:W3CDTF">2020-01-13T06:35:05Z</dcterms:modified>
</cp:coreProperties>
</file>